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dílené disky\04_PROJEKCE\Zakazky_2022\119_2022_Kotelna_na_stepku_Utechov\00_Odevzdane\08_Opraveny_VV_2024_04_16\"/>
    </mc:Choice>
  </mc:AlternateContent>
  <xr:revisionPtr revIDLastSave="0" documentId="8_{7D88CEA5-479A-4D23-9C45-17F310509501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Stavba" sheetId="1" r:id="rId1"/>
    <sheet name="VzorPolozky" sheetId="10" state="hidden" r:id="rId2"/>
    <sheet name="02 01 Pol" sheetId="12" r:id="rId3"/>
    <sheet name="02 D.1.4.1 Pol" sheetId="13" r:id="rId4"/>
    <sheet name="02 D.1.4.2 Pol" sheetId="14" r:id="rId5"/>
    <sheet name="02 D.2.1 Pol" sheetId="15" r:id="rId6"/>
    <sheet name="02 D.2.1 P1" sheetId="16" r:id="rId7"/>
  </sheets>
  <externalReferences>
    <externalReference r:id="rId8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01 Pol'!$1:$7</definedName>
    <definedName name="_xlnm.Print_Titles" localSheetId="3">'02 D.1.4.1 Pol'!$1:$7</definedName>
    <definedName name="_xlnm.Print_Titles" localSheetId="4">'02 D.1.4.2 Pol'!$1:$7</definedName>
    <definedName name="_xlnm.Print_Titles" localSheetId="6">'02 D.2.1 P1'!$1:$7</definedName>
    <definedName name="_xlnm.Print_Titles" localSheetId="5">'02 D.2.1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01 Pol'!$A$1:$Y$147</definedName>
    <definedName name="_xlnm.Print_Area" localSheetId="3">'02 D.1.4.1 Pol'!$A$1:$Y$229</definedName>
    <definedName name="_xlnm.Print_Area" localSheetId="4">'02 D.1.4.2 Pol'!$A$1:$Y$168</definedName>
    <definedName name="_xlnm.Print_Area" localSheetId="6">'02 D.2.1 P1'!$A$1:$Y$115</definedName>
    <definedName name="_xlnm.Print_Area" localSheetId="5">'02 D.2.1 Pol'!$A$1:$Y$260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G40" i="1"/>
  <c r="F40" i="1"/>
  <c r="G39" i="1"/>
  <c r="H39" i="1" s="1"/>
  <c r="H46" i="1" s="1"/>
  <c r="F39" i="1"/>
  <c r="F46" i="1" s="1"/>
  <c r="G105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I30" i="16"/>
  <c r="G31" i="16"/>
  <c r="I31" i="16"/>
  <c r="K31" i="16"/>
  <c r="K30" i="16" s="1"/>
  <c r="M31" i="16"/>
  <c r="O31" i="16"/>
  <c r="O30" i="16" s="1"/>
  <c r="Q31" i="16"/>
  <c r="Q30" i="16" s="1"/>
  <c r="V31" i="16"/>
  <c r="V30" i="16" s="1"/>
  <c r="G34" i="16"/>
  <c r="M34" i="16" s="1"/>
  <c r="I34" i="16"/>
  <c r="K34" i="16"/>
  <c r="O34" i="16"/>
  <c r="Q34" i="16"/>
  <c r="V34" i="16"/>
  <c r="G37" i="16"/>
  <c r="G30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7" i="16"/>
  <c r="I47" i="16"/>
  <c r="K47" i="16"/>
  <c r="M47" i="16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60" i="16"/>
  <c r="I60" i="16"/>
  <c r="K60" i="16"/>
  <c r="M60" i="16"/>
  <c r="O60" i="16"/>
  <c r="Q60" i="16"/>
  <c r="V60" i="16"/>
  <c r="G62" i="16"/>
  <c r="I62" i="16"/>
  <c r="K62" i="16"/>
  <c r="M62" i="16"/>
  <c r="O62" i="16"/>
  <c r="Q62" i="16"/>
  <c r="V62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9" i="16"/>
  <c r="M79" i="16" s="1"/>
  <c r="I79" i="16"/>
  <c r="K79" i="16"/>
  <c r="O79" i="16"/>
  <c r="Q79" i="16"/>
  <c r="V79" i="16"/>
  <c r="G82" i="16"/>
  <c r="I82" i="16"/>
  <c r="K82" i="16"/>
  <c r="M82" i="16"/>
  <c r="O82" i="16"/>
  <c r="Q82" i="16"/>
  <c r="V82" i="16"/>
  <c r="G85" i="16"/>
  <c r="M85" i="16" s="1"/>
  <c r="I85" i="16"/>
  <c r="K85" i="16"/>
  <c r="O85" i="16"/>
  <c r="Q85" i="16"/>
  <c r="V85" i="16"/>
  <c r="G87" i="16"/>
  <c r="G88" i="16"/>
  <c r="I88" i="16"/>
  <c r="I87" i="16" s="1"/>
  <c r="K88" i="16"/>
  <c r="K87" i="16" s="1"/>
  <c r="M88" i="16"/>
  <c r="O88" i="16"/>
  <c r="O87" i="16" s="1"/>
  <c r="Q88" i="16"/>
  <c r="Q87" i="16" s="1"/>
  <c r="V88" i="16"/>
  <c r="V87" i="16" s="1"/>
  <c r="G89" i="16"/>
  <c r="I89" i="16"/>
  <c r="K89" i="16"/>
  <c r="M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M103" i="16" s="1"/>
  <c r="I103" i="16"/>
  <c r="K103" i="16"/>
  <c r="O103" i="16"/>
  <c r="Q103" i="16"/>
  <c r="V103" i="16"/>
  <c r="AE105" i="16"/>
  <c r="G250" i="15"/>
  <c r="BA234" i="15"/>
  <c r="BA231" i="15"/>
  <c r="BA230" i="15"/>
  <c r="G9" i="15"/>
  <c r="AF250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3" i="15"/>
  <c r="M13" i="15" s="1"/>
  <c r="I13" i="15"/>
  <c r="K13" i="15"/>
  <c r="O13" i="15"/>
  <c r="Q13" i="15"/>
  <c r="V13" i="15"/>
  <c r="G16" i="15"/>
  <c r="I16" i="15"/>
  <c r="K16" i="15"/>
  <c r="M16" i="15"/>
  <c r="O16" i="15"/>
  <c r="Q16" i="15"/>
  <c r="V16" i="15"/>
  <c r="G20" i="15"/>
  <c r="I20" i="15"/>
  <c r="K20" i="15"/>
  <c r="M20" i="15"/>
  <c r="O20" i="15"/>
  <c r="Q20" i="15"/>
  <c r="V20" i="15"/>
  <c r="G25" i="15"/>
  <c r="M25" i="15" s="1"/>
  <c r="I25" i="15"/>
  <c r="K25" i="15"/>
  <c r="O25" i="15"/>
  <c r="Q25" i="15"/>
  <c r="V25" i="15"/>
  <c r="G28" i="15"/>
  <c r="I28" i="15"/>
  <c r="K28" i="15"/>
  <c r="M28" i="15"/>
  <c r="O28" i="15"/>
  <c r="Q28" i="15"/>
  <c r="V28" i="15"/>
  <c r="G32" i="15"/>
  <c r="I32" i="15"/>
  <c r="K32" i="15"/>
  <c r="M32" i="15"/>
  <c r="O32" i="15"/>
  <c r="Q32" i="15"/>
  <c r="V32" i="15"/>
  <c r="G35" i="15"/>
  <c r="M35" i="15" s="1"/>
  <c r="I35" i="15"/>
  <c r="K35" i="15"/>
  <c r="O35" i="15"/>
  <c r="Q35" i="15"/>
  <c r="V35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Q41" i="15"/>
  <c r="V41" i="15"/>
  <c r="G44" i="15"/>
  <c r="I44" i="15"/>
  <c r="K44" i="15"/>
  <c r="M44" i="15"/>
  <c r="O44" i="15"/>
  <c r="Q44" i="15"/>
  <c r="V44" i="15"/>
  <c r="G47" i="15"/>
  <c r="I47" i="15"/>
  <c r="K47" i="15"/>
  <c r="M47" i="15"/>
  <c r="O47" i="15"/>
  <c r="Q47" i="15"/>
  <c r="V47" i="15"/>
  <c r="G50" i="15"/>
  <c r="I50" i="15"/>
  <c r="K50" i="15"/>
  <c r="M50" i="15"/>
  <c r="O50" i="15"/>
  <c r="Q50" i="15"/>
  <c r="V50" i="15"/>
  <c r="G53" i="15"/>
  <c r="M53" i="15" s="1"/>
  <c r="I53" i="15"/>
  <c r="K53" i="15"/>
  <c r="O53" i="15"/>
  <c r="Q53" i="15"/>
  <c r="V53" i="15"/>
  <c r="G57" i="15"/>
  <c r="I57" i="15"/>
  <c r="K57" i="15"/>
  <c r="M57" i="15"/>
  <c r="O57" i="15"/>
  <c r="Q57" i="15"/>
  <c r="V57" i="15"/>
  <c r="G60" i="15"/>
  <c r="M60" i="15" s="1"/>
  <c r="I60" i="15"/>
  <c r="K60" i="15"/>
  <c r="O60" i="15"/>
  <c r="Q60" i="15"/>
  <c r="V60" i="15"/>
  <c r="G63" i="15"/>
  <c r="I63" i="15"/>
  <c r="K63" i="15"/>
  <c r="M63" i="15"/>
  <c r="O63" i="15"/>
  <c r="Q63" i="15"/>
  <c r="V63" i="15"/>
  <c r="G66" i="15"/>
  <c r="I66" i="15"/>
  <c r="K66" i="15"/>
  <c r="M66" i="15"/>
  <c r="O66" i="15"/>
  <c r="Q66" i="15"/>
  <c r="V66" i="15"/>
  <c r="G69" i="15"/>
  <c r="M69" i="15" s="1"/>
  <c r="I69" i="15"/>
  <c r="K69" i="15"/>
  <c r="O69" i="15"/>
  <c r="Q69" i="15"/>
  <c r="V69" i="15"/>
  <c r="G72" i="15"/>
  <c r="I72" i="15"/>
  <c r="K72" i="15"/>
  <c r="M72" i="15"/>
  <c r="O72" i="15"/>
  <c r="Q72" i="15"/>
  <c r="V72" i="15"/>
  <c r="G76" i="15"/>
  <c r="I76" i="15"/>
  <c r="K76" i="15"/>
  <c r="M76" i="15"/>
  <c r="O76" i="15"/>
  <c r="Q76" i="15"/>
  <c r="V76" i="15"/>
  <c r="G79" i="15"/>
  <c r="M79" i="15" s="1"/>
  <c r="I79" i="15"/>
  <c r="K79" i="15"/>
  <c r="O79" i="15"/>
  <c r="Q79" i="15"/>
  <c r="V79" i="15"/>
  <c r="G82" i="15"/>
  <c r="I82" i="15"/>
  <c r="K82" i="15"/>
  <c r="M82" i="15"/>
  <c r="O82" i="15"/>
  <c r="Q82" i="15"/>
  <c r="V82" i="15"/>
  <c r="G86" i="15"/>
  <c r="I86" i="15"/>
  <c r="K86" i="15"/>
  <c r="M86" i="15"/>
  <c r="O86" i="15"/>
  <c r="Q86" i="15"/>
  <c r="V86" i="15"/>
  <c r="G96" i="15"/>
  <c r="M96" i="15" s="1"/>
  <c r="I96" i="15"/>
  <c r="K96" i="15"/>
  <c r="O96" i="15"/>
  <c r="Q96" i="15"/>
  <c r="V96" i="15"/>
  <c r="G101" i="15"/>
  <c r="I101" i="15"/>
  <c r="K101" i="15"/>
  <c r="M101" i="15"/>
  <c r="O101" i="15"/>
  <c r="Q101" i="15"/>
  <c r="V101" i="15"/>
  <c r="G104" i="15"/>
  <c r="I104" i="15"/>
  <c r="K104" i="15"/>
  <c r="M104" i="15"/>
  <c r="O104" i="15"/>
  <c r="Q104" i="15"/>
  <c r="V104" i="15"/>
  <c r="G108" i="15"/>
  <c r="M108" i="15" s="1"/>
  <c r="I108" i="15"/>
  <c r="K108" i="15"/>
  <c r="O108" i="15"/>
  <c r="Q108" i="15"/>
  <c r="V108" i="15"/>
  <c r="G112" i="15"/>
  <c r="I112" i="15"/>
  <c r="K112" i="15"/>
  <c r="M112" i="15"/>
  <c r="O112" i="15"/>
  <c r="Q112" i="15"/>
  <c r="V112" i="15"/>
  <c r="G115" i="15"/>
  <c r="I115" i="15"/>
  <c r="K115" i="15"/>
  <c r="M115" i="15"/>
  <c r="O115" i="15"/>
  <c r="Q115" i="15"/>
  <c r="V115" i="15"/>
  <c r="G118" i="15"/>
  <c r="I118" i="15"/>
  <c r="K118" i="15"/>
  <c r="M118" i="15"/>
  <c r="O118" i="15"/>
  <c r="Q118" i="15"/>
  <c r="V118" i="15"/>
  <c r="G127" i="15"/>
  <c r="I127" i="15"/>
  <c r="K127" i="15"/>
  <c r="M127" i="15"/>
  <c r="O127" i="15"/>
  <c r="Q127" i="15"/>
  <c r="V127" i="15"/>
  <c r="G138" i="15"/>
  <c r="I138" i="15"/>
  <c r="K138" i="15"/>
  <c r="M138" i="15"/>
  <c r="O138" i="15"/>
  <c r="Q138" i="15"/>
  <c r="V138" i="15"/>
  <c r="G143" i="15"/>
  <c r="M143" i="15" s="1"/>
  <c r="I143" i="15"/>
  <c r="K143" i="15"/>
  <c r="O143" i="15"/>
  <c r="Q143" i="15"/>
  <c r="V143" i="15"/>
  <c r="G146" i="15"/>
  <c r="I146" i="15"/>
  <c r="K146" i="15"/>
  <c r="M146" i="15"/>
  <c r="O146" i="15"/>
  <c r="Q146" i="15"/>
  <c r="V146" i="15"/>
  <c r="G151" i="15"/>
  <c r="M151" i="15" s="1"/>
  <c r="I151" i="15"/>
  <c r="K151" i="15"/>
  <c r="O151" i="15"/>
  <c r="Q151" i="15"/>
  <c r="V151" i="15"/>
  <c r="G154" i="15"/>
  <c r="I154" i="15"/>
  <c r="K154" i="15"/>
  <c r="M154" i="15"/>
  <c r="O154" i="15"/>
  <c r="Q154" i="15"/>
  <c r="V154" i="15"/>
  <c r="G157" i="15"/>
  <c r="I157" i="15"/>
  <c r="K157" i="15"/>
  <c r="M157" i="15"/>
  <c r="O157" i="15"/>
  <c r="Q157" i="15"/>
  <c r="V157" i="15"/>
  <c r="G160" i="15"/>
  <c r="M160" i="15" s="1"/>
  <c r="I160" i="15"/>
  <c r="K160" i="15"/>
  <c r="O160" i="15"/>
  <c r="Q160" i="15"/>
  <c r="V160" i="15"/>
  <c r="G164" i="15"/>
  <c r="G163" i="15" s="1"/>
  <c r="I164" i="15"/>
  <c r="I163" i="15" s="1"/>
  <c r="K164" i="15"/>
  <c r="K163" i="15" s="1"/>
  <c r="M164" i="15"/>
  <c r="M163" i="15" s="1"/>
  <c r="O164" i="15"/>
  <c r="O163" i="15" s="1"/>
  <c r="Q164" i="15"/>
  <c r="Q163" i="15" s="1"/>
  <c r="V164" i="15"/>
  <c r="V163" i="15" s="1"/>
  <c r="G168" i="15"/>
  <c r="I168" i="15"/>
  <c r="K168" i="15"/>
  <c r="G169" i="15"/>
  <c r="I169" i="15"/>
  <c r="K169" i="15"/>
  <c r="M169" i="15"/>
  <c r="M168" i="15" s="1"/>
  <c r="O169" i="15"/>
  <c r="O168" i="15" s="1"/>
  <c r="Q169" i="15"/>
  <c r="Q168" i="15" s="1"/>
  <c r="V169" i="15"/>
  <c r="V168" i="15" s="1"/>
  <c r="G172" i="15"/>
  <c r="K172" i="15"/>
  <c r="O172" i="15"/>
  <c r="Q172" i="15"/>
  <c r="V172" i="15"/>
  <c r="G173" i="15"/>
  <c r="M173" i="15" s="1"/>
  <c r="M172" i="15" s="1"/>
  <c r="I173" i="15"/>
  <c r="I172" i="15" s="1"/>
  <c r="K173" i="15"/>
  <c r="O173" i="15"/>
  <c r="Q173" i="15"/>
  <c r="V173" i="15"/>
  <c r="G185" i="15"/>
  <c r="G184" i="15" s="1"/>
  <c r="I185" i="15"/>
  <c r="I184" i="15" s="1"/>
  <c r="K185" i="15"/>
  <c r="K184" i="15" s="1"/>
  <c r="M185" i="15"/>
  <c r="O185" i="15"/>
  <c r="O184" i="15" s="1"/>
  <c r="Q185" i="15"/>
  <c r="Q184" i="15" s="1"/>
  <c r="V185" i="15"/>
  <c r="G192" i="15"/>
  <c r="M192" i="15" s="1"/>
  <c r="I192" i="15"/>
  <c r="K192" i="15"/>
  <c r="O192" i="15"/>
  <c r="Q192" i="15"/>
  <c r="V192" i="15"/>
  <c r="G198" i="15"/>
  <c r="I198" i="15"/>
  <c r="K198" i="15"/>
  <c r="M198" i="15"/>
  <c r="O198" i="15"/>
  <c r="Q198" i="15"/>
  <c r="V198" i="15"/>
  <c r="V184" i="15" s="1"/>
  <c r="G203" i="15"/>
  <c r="I203" i="15"/>
  <c r="K203" i="15"/>
  <c r="M203" i="15"/>
  <c r="O203" i="15"/>
  <c r="G204" i="15"/>
  <c r="I204" i="15"/>
  <c r="K204" i="15"/>
  <c r="M204" i="15"/>
  <c r="O204" i="15"/>
  <c r="Q204" i="15"/>
  <c r="V204" i="15"/>
  <c r="G209" i="15"/>
  <c r="I209" i="15"/>
  <c r="K209" i="15"/>
  <c r="M209" i="15"/>
  <c r="O209" i="15"/>
  <c r="Q209" i="15"/>
  <c r="Q203" i="15" s="1"/>
  <c r="V209" i="15"/>
  <c r="V203" i="15" s="1"/>
  <c r="G213" i="15"/>
  <c r="M213" i="15" s="1"/>
  <c r="I213" i="15"/>
  <c r="K213" i="15"/>
  <c r="O213" i="15"/>
  <c r="Q213" i="15"/>
  <c r="V213" i="15"/>
  <c r="V212" i="15" s="1"/>
  <c r="G214" i="15"/>
  <c r="I214" i="15"/>
  <c r="K214" i="15"/>
  <c r="M214" i="15"/>
  <c r="O214" i="15"/>
  <c r="O212" i="15" s="1"/>
  <c r="Q214" i="15"/>
  <c r="Q212" i="15" s="1"/>
  <c r="V214" i="15"/>
  <c r="G217" i="15"/>
  <c r="G212" i="15" s="1"/>
  <c r="I217" i="15"/>
  <c r="I212" i="15" s="1"/>
  <c r="K217" i="15"/>
  <c r="K212" i="15" s="1"/>
  <c r="O217" i="15"/>
  <c r="Q217" i="15"/>
  <c r="V217" i="15"/>
  <c r="G218" i="15"/>
  <c r="I218" i="15"/>
  <c r="K218" i="15"/>
  <c r="M218" i="15"/>
  <c r="O218" i="15"/>
  <c r="Q218" i="15"/>
  <c r="V218" i="15"/>
  <c r="G219" i="15"/>
  <c r="I219" i="15"/>
  <c r="K219" i="15"/>
  <c r="M219" i="15"/>
  <c r="O219" i="15"/>
  <c r="Q219" i="15"/>
  <c r="V219" i="15"/>
  <c r="G223" i="15"/>
  <c r="M223" i="15" s="1"/>
  <c r="I223" i="15"/>
  <c r="K223" i="15"/>
  <c r="O223" i="15"/>
  <c r="Q223" i="15"/>
  <c r="V223" i="15"/>
  <c r="G228" i="15"/>
  <c r="G227" i="15" s="1"/>
  <c r="I228" i="15"/>
  <c r="I227" i="15" s="1"/>
  <c r="K228" i="15"/>
  <c r="K227" i="15" s="1"/>
  <c r="M228" i="15"/>
  <c r="O228" i="15"/>
  <c r="O227" i="15" s="1"/>
  <c r="Q228" i="15"/>
  <c r="Q227" i="15" s="1"/>
  <c r="V228" i="15"/>
  <c r="V227" i="15" s="1"/>
  <c r="G232" i="15"/>
  <c r="M232" i="15" s="1"/>
  <c r="I232" i="15"/>
  <c r="K232" i="15"/>
  <c r="O232" i="15"/>
  <c r="Q232" i="15"/>
  <c r="V232" i="15"/>
  <c r="G235" i="15"/>
  <c r="I235" i="15"/>
  <c r="K235" i="15"/>
  <c r="M235" i="15"/>
  <c r="O235" i="15"/>
  <c r="Q235" i="15"/>
  <c r="V235" i="15"/>
  <c r="G236" i="15"/>
  <c r="I236" i="15"/>
  <c r="K236" i="15"/>
  <c r="M236" i="15"/>
  <c r="O236" i="15"/>
  <c r="Q236" i="15"/>
  <c r="V236" i="15"/>
  <c r="G239" i="15"/>
  <c r="M239" i="15" s="1"/>
  <c r="I239" i="15"/>
  <c r="K239" i="15"/>
  <c r="O239" i="15"/>
  <c r="Q239" i="15"/>
  <c r="V239" i="15"/>
  <c r="G240" i="15"/>
  <c r="I240" i="15"/>
  <c r="K240" i="15"/>
  <c r="M240" i="15"/>
  <c r="O240" i="15"/>
  <c r="Q240" i="15"/>
  <c r="V240" i="15"/>
  <c r="G241" i="15"/>
  <c r="I241" i="15"/>
  <c r="K241" i="15"/>
  <c r="M241" i="15"/>
  <c r="O241" i="15"/>
  <c r="Q241" i="15"/>
  <c r="V241" i="15"/>
  <c r="G242" i="15"/>
  <c r="M242" i="15" s="1"/>
  <c r="I242" i="15"/>
  <c r="K242" i="15"/>
  <c r="O242" i="15"/>
  <c r="Q242" i="15"/>
  <c r="V242" i="15"/>
  <c r="G243" i="15"/>
  <c r="I243" i="15"/>
  <c r="K243" i="15"/>
  <c r="M243" i="15"/>
  <c r="O243" i="15"/>
  <c r="Q243" i="15"/>
  <c r="V243" i="15"/>
  <c r="G244" i="15"/>
  <c r="I244" i="15"/>
  <c r="K244" i="15"/>
  <c r="M244" i="15"/>
  <c r="O244" i="15"/>
  <c r="Q244" i="15"/>
  <c r="V244" i="15"/>
  <c r="G245" i="15"/>
  <c r="I245" i="15"/>
  <c r="K245" i="15"/>
  <c r="M245" i="15"/>
  <c r="O245" i="15"/>
  <c r="Q245" i="15"/>
  <c r="V245" i="15"/>
  <c r="G246" i="15"/>
  <c r="I246" i="15"/>
  <c r="K246" i="15"/>
  <c r="M246" i="15"/>
  <c r="O246" i="15"/>
  <c r="Q246" i="15"/>
  <c r="V246" i="15"/>
  <c r="G247" i="15"/>
  <c r="I247" i="15"/>
  <c r="K247" i="15"/>
  <c r="M247" i="15"/>
  <c r="O247" i="15"/>
  <c r="Q247" i="15"/>
  <c r="V247" i="15"/>
  <c r="G248" i="15"/>
  <c r="M248" i="15" s="1"/>
  <c r="I248" i="15"/>
  <c r="K248" i="15"/>
  <c r="O248" i="15"/>
  <c r="Q248" i="15"/>
  <c r="V248" i="15"/>
  <c r="AE250" i="15"/>
  <c r="G158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6" i="14"/>
  <c r="G15" i="14" s="1"/>
  <c r="I16" i="14"/>
  <c r="I15" i="14" s="1"/>
  <c r="K16" i="14"/>
  <c r="K15" i="14" s="1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O15" i="14" s="1"/>
  <c r="Q18" i="14"/>
  <c r="Q15" i="14" s="1"/>
  <c r="V18" i="14"/>
  <c r="V15" i="14" s="1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G35" i="14"/>
  <c r="I35" i="14"/>
  <c r="K35" i="14"/>
  <c r="M35" i="14"/>
  <c r="O35" i="14"/>
  <c r="Q35" i="14"/>
  <c r="Q34" i="14" s="1"/>
  <c r="V35" i="14"/>
  <c r="V34" i="14" s="1"/>
  <c r="O36" i="14"/>
  <c r="Q36" i="14"/>
  <c r="V36" i="14"/>
  <c r="G37" i="14"/>
  <c r="G36" i="14" s="1"/>
  <c r="I37" i="14"/>
  <c r="I36" i="14" s="1"/>
  <c r="K37" i="14"/>
  <c r="K36" i="14" s="1"/>
  <c r="M37" i="14"/>
  <c r="M36" i="14" s="1"/>
  <c r="O37" i="14"/>
  <c r="Q37" i="14"/>
  <c r="V37" i="14"/>
  <c r="G50" i="14"/>
  <c r="G49" i="14" s="1"/>
  <c r="I50" i="14"/>
  <c r="I49" i="14" s="1"/>
  <c r="K50" i="14"/>
  <c r="K49" i="14" s="1"/>
  <c r="O50" i="14"/>
  <c r="O49" i="14" s="1"/>
  <c r="Q50" i="14"/>
  <c r="Q49" i="14" s="1"/>
  <c r="V50" i="14"/>
  <c r="V49" i="14" s="1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Q85" i="14" s="1"/>
  <c r="V86" i="14"/>
  <c r="V85" i="14" s="1"/>
  <c r="G87" i="14"/>
  <c r="M87" i="14" s="1"/>
  <c r="I87" i="14"/>
  <c r="K87" i="14"/>
  <c r="O87" i="14"/>
  <c r="Q87" i="14"/>
  <c r="V87" i="14"/>
  <c r="G88" i="14"/>
  <c r="G85" i="14" s="1"/>
  <c r="I88" i="14"/>
  <c r="I85" i="14" s="1"/>
  <c r="K88" i="14"/>
  <c r="K85" i="14" s="1"/>
  <c r="M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O85" i="14" s="1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I116" i="14"/>
  <c r="K116" i="14"/>
  <c r="M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Q124" i="14"/>
  <c r="V124" i="14"/>
  <c r="G125" i="14"/>
  <c r="G124" i="14" s="1"/>
  <c r="I125" i="14"/>
  <c r="I124" i="14" s="1"/>
  <c r="K125" i="14"/>
  <c r="K124" i="14" s="1"/>
  <c r="M125" i="14"/>
  <c r="M124" i="14" s="1"/>
  <c r="O125" i="14"/>
  <c r="O124" i="14" s="1"/>
  <c r="Q125" i="14"/>
  <c r="V125" i="14"/>
  <c r="G126" i="14"/>
  <c r="I126" i="14"/>
  <c r="K126" i="14"/>
  <c r="M126" i="14"/>
  <c r="O126" i="14"/>
  <c r="Q126" i="14"/>
  <c r="V126" i="14"/>
  <c r="O127" i="14"/>
  <c r="Q127" i="14"/>
  <c r="V127" i="14"/>
  <c r="G128" i="14"/>
  <c r="G127" i="14" s="1"/>
  <c r="I128" i="14"/>
  <c r="I127" i="14" s="1"/>
  <c r="K128" i="14"/>
  <c r="K127" i="14" s="1"/>
  <c r="M128" i="14"/>
  <c r="M127" i="14" s="1"/>
  <c r="O128" i="14"/>
  <c r="Q128" i="14"/>
  <c r="V128" i="14"/>
  <c r="G130" i="14"/>
  <c r="G129" i="14" s="1"/>
  <c r="I130" i="14"/>
  <c r="I129" i="14" s="1"/>
  <c r="K130" i="14"/>
  <c r="K129" i="14" s="1"/>
  <c r="O130" i="14"/>
  <c r="O129" i="14" s="1"/>
  <c r="Q130" i="14"/>
  <c r="Q129" i="14" s="1"/>
  <c r="V130" i="14"/>
  <c r="V129" i="14" s="1"/>
  <c r="G131" i="14"/>
  <c r="M131" i="14" s="1"/>
  <c r="I131" i="14"/>
  <c r="K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6" i="14"/>
  <c r="G135" i="14" s="1"/>
  <c r="I136" i="14"/>
  <c r="I135" i="14" s="1"/>
  <c r="K136" i="14"/>
  <c r="K135" i="14" s="1"/>
  <c r="M136" i="14"/>
  <c r="M135" i="14" s="1"/>
  <c r="O136" i="14"/>
  <c r="O135" i="14" s="1"/>
  <c r="Q136" i="14"/>
  <c r="Q135" i="14" s="1"/>
  <c r="V136" i="14"/>
  <c r="V135" i="14" s="1"/>
  <c r="G137" i="14"/>
  <c r="G138" i="14"/>
  <c r="I138" i="14"/>
  <c r="I137" i="14" s="1"/>
  <c r="K138" i="14"/>
  <c r="K137" i="14" s="1"/>
  <c r="M138" i="14"/>
  <c r="M137" i="14" s="1"/>
  <c r="O138" i="14"/>
  <c r="O137" i="14" s="1"/>
  <c r="Q138" i="14"/>
  <c r="Q137" i="14" s="1"/>
  <c r="V138" i="14"/>
  <c r="V137" i="14" s="1"/>
  <c r="G139" i="14"/>
  <c r="I139" i="14"/>
  <c r="K139" i="14"/>
  <c r="M139" i="14"/>
  <c r="O139" i="14"/>
  <c r="Q139" i="14"/>
  <c r="V139" i="14"/>
  <c r="G141" i="14"/>
  <c r="G140" i="14" s="1"/>
  <c r="I141" i="14"/>
  <c r="I140" i="14" s="1"/>
  <c r="K141" i="14"/>
  <c r="K140" i="14" s="1"/>
  <c r="M141" i="14"/>
  <c r="M140" i="14" s="1"/>
  <c r="O141" i="14"/>
  <c r="O140" i="14" s="1"/>
  <c r="Q141" i="14"/>
  <c r="Q140" i="14" s="1"/>
  <c r="V141" i="14"/>
  <c r="V140" i="14" s="1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7" i="14"/>
  <c r="G146" i="14" s="1"/>
  <c r="I147" i="14"/>
  <c r="I146" i="14" s="1"/>
  <c r="K147" i="14"/>
  <c r="K146" i="14" s="1"/>
  <c r="O147" i="14"/>
  <c r="O146" i="14" s="1"/>
  <c r="Q147" i="14"/>
  <c r="Q146" i="14" s="1"/>
  <c r="V147" i="14"/>
  <c r="V146" i="14" s="1"/>
  <c r="G148" i="14"/>
  <c r="I148" i="14"/>
  <c r="K148" i="14"/>
  <c r="M148" i="14"/>
  <c r="O148" i="14"/>
  <c r="Q148" i="14"/>
  <c r="V148" i="14"/>
  <c r="G150" i="14"/>
  <c r="G149" i="14" s="1"/>
  <c r="I150" i="14"/>
  <c r="I149" i="14" s="1"/>
  <c r="K150" i="14"/>
  <c r="K149" i="14" s="1"/>
  <c r="O150" i="14"/>
  <c r="O149" i="14" s="1"/>
  <c r="Q150" i="14"/>
  <c r="Q149" i="14" s="1"/>
  <c r="V150" i="14"/>
  <c r="V149" i="14" s="1"/>
  <c r="G151" i="14"/>
  <c r="I151" i="14"/>
  <c r="K151" i="14"/>
  <c r="G152" i="14"/>
  <c r="I152" i="14"/>
  <c r="K152" i="14"/>
  <c r="M152" i="14"/>
  <c r="M151" i="14" s="1"/>
  <c r="O152" i="14"/>
  <c r="O151" i="14" s="1"/>
  <c r="Q152" i="14"/>
  <c r="Q151" i="14" s="1"/>
  <c r="V152" i="14"/>
  <c r="V151" i="14" s="1"/>
  <c r="K153" i="14"/>
  <c r="O153" i="14"/>
  <c r="Q153" i="14"/>
  <c r="V153" i="14"/>
  <c r="G154" i="14"/>
  <c r="M154" i="14" s="1"/>
  <c r="M153" i="14" s="1"/>
  <c r="I154" i="14"/>
  <c r="I153" i="14" s="1"/>
  <c r="K154" i="14"/>
  <c r="O154" i="14"/>
  <c r="Q154" i="14"/>
  <c r="V154" i="14"/>
  <c r="G156" i="14"/>
  <c r="G155" i="14" s="1"/>
  <c r="I156" i="14"/>
  <c r="I155" i="14" s="1"/>
  <c r="K156" i="14"/>
  <c r="K155" i="14" s="1"/>
  <c r="M156" i="14"/>
  <c r="M155" i="14" s="1"/>
  <c r="O156" i="14"/>
  <c r="O155" i="14" s="1"/>
  <c r="Q156" i="14"/>
  <c r="Q155" i="14" s="1"/>
  <c r="V156" i="14"/>
  <c r="V155" i="14" s="1"/>
  <c r="AE158" i="14"/>
  <c r="G219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V30" i="13"/>
  <c r="G31" i="13"/>
  <c r="M31" i="13" s="1"/>
  <c r="M30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G30" i="13" s="1"/>
  <c r="I33" i="13"/>
  <c r="I30" i="13" s="1"/>
  <c r="K33" i="13"/>
  <c r="K30" i="13" s="1"/>
  <c r="M33" i="13"/>
  <c r="O33" i="13"/>
  <c r="O30" i="13" s="1"/>
  <c r="Q33" i="13"/>
  <c r="Q30" i="13" s="1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8" i="13"/>
  <c r="G37" i="13" s="1"/>
  <c r="I38" i="13"/>
  <c r="I37" i="13" s="1"/>
  <c r="K38" i="13"/>
  <c r="K37" i="13" s="1"/>
  <c r="M38" i="13"/>
  <c r="M37" i="13" s="1"/>
  <c r="O38" i="13"/>
  <c r="O37" i="13" s="1"/>
  <c r="Q38" i="13"/>
  <c r="Q37" i="13" s="1"/>
  <c r="V38" i="13"/>
  <c r="V37" i="13" s="1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O64" i="13" s="1"/>
  <c r="Q65" i="13"/>
  <c r="Q64" i="13" s="1"/>
  <c r="V65" i="13"/>
  <c r="V64" i="13" s="1"/>
  <c r="G66" i="13"/>
  <c r="I66" i="13"/>
  <c r="K66" i="13"/>
  <c r="M66" i="13"/>
  <c r="O66" i="13"/>
  <c r="Q66" i="13"/>
  <c r="V66" i="13"/>
  <c r="G67" i="13"/>
  <c r="M67" i="13" s="1"/>
  <c r="I67" i="13"/>
  <c r="I64" i="13" s="1"/>
  <c r="K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102" i="13"/>
  <c r="M102" i="13" s="1"/>
  <c r="I102" i="13"/>
  <c r="K102" i="13"/>
  <c r="O102" i="13"/>
  <c r="Q102" i="13"/>
  <c r="V102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I112" i="13"/>
  <c r="K112" i="13"/>
  <c r="M112" i="13"/>
  <c r="O112" i="13"/>
  <c r="Q112" i="13"/>
  <c r="V112" i="13"/>
  <c r="G113" i="13"/>
  <c r="I113" i="13"/>
  <c r="K113" i="13"/>
  <c r="M113" i="13"/>
  <c r="O113" i="13"/>
  <c r="Q113" i="13"/>
  <c r="V113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2" i="13"/>
  <c r="M122" i="13" s="1"/>
  <c r="I122" i="13"/>
  <c r="K122" i="13"/>
  <c r="K64" i="13" s="1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Q143" i="13"/>
  <c r="V143" i="13"/>
  <c r="G145" i="13"/>
  <c r="G144" i="13" s="1"/>
  <c r="I145" i="13"/>
  <c r="I144" i="13" s="1"/>
  <c r="K145" i="13"/>
  <c r="K144" i="13" s="1"/>
  <c r="M145" i="13"/>
  <c r="O145" i="13"/>
  <c r="O144" i="13" s="1"/>
  <c r="Q145" i="13"/>
  <c r="Q144" i="13" s="1"/>
  <c r="V145" i="13"/>
  <c r="G146" i="13"/>
  <c r="I146" i="13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V144" i="13" s="1"/>
  <c r="G148" i="13"/>
  <c r="I148" i="13"/>
  <c r="K148" i="13"/>
  <c r="M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I151" i="13"/>
  <c r="K151" i="13"/>
  <c r="M151" i="13"/>
  <c r="O151" i="13"/>
  <c r="Q151" i="13"/>
  <c r="V151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6" i="13"/>
  <c r="I156" i="13"/>
  <c r="K156" i="13"/>
  <c r="M156" i="13"/>
  <c r="O156" i="13"/>
  <c r="Q156" i="13"/>
  <c r="V156" i="13"/>
  <c r="G158" i="13"/>
  <c r="I158" i="13"/>
  <c r="K158" i="13"/>
  <c r="M158" i="13"/>
  <c r="O158" i="13"/>
  <c r="O157" i="13" s="1"/>
  <c r="Q158" i="13"/>
  <c r="Q157" i="13" s="1"/>
  <c r="V158" i="13"/>
  <c r="V157" i="13" s="1"/>
  <c r="G159" i="13"/>
  <c r="I159" i="13"/>
  <c r="K159" i="13"/>
  <c r="K157" i="13" s="1"/>
  <c r="M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I171" i="13"/>
  <c r="K171" i="13"/>
  <c r="M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I157" i="13" s="1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I179" i="13"/>
  <c r="K179" i="13"/>
  <c r="M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I181" i="13"/>
  <c r="K181" i="13"/>
  <c r="M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I185" i="13"/>
  <c r="K185" i="13"/>
  <c r="M185" i="13"/>
  <c r="O185" i="13"/>
  <c r="Q185" i="13"/>
  <c r="V185" i="13"/>
  <c r="G186" i="13"/>
  <c r="I186" i="13"/>
  <c r="K186" i="13"/>
  <c r="M186" i="13"/>
  <c r="O186" i="13"/>
  <c r="Q186" i="13"/>
  <c r="V186" i="13"/>
  <c r="G187" i="13"/>
  <c r="I187" i="13"/>
  <c r="K187" i="13"/>
  <c r="M187" i="13"/>
  <c r="O187" i="13"/>
  <c r="Q187" i="13"/>
  <c r="V187" i="13"/>
  <c r="G188" i="13"/>
  <c r="I188" i="13"/>
  <c r="K188" i="13"/>
  <c r="M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2" i="13"/>
  <c r="I192" i="13"/>
  <c r="K192" i="13"/>
  <c r="M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6" i="13"/>
  <c r="G195" i="13" s="1"/>
  <c r="I196" i="13"/>
  <c r="I195" i="13" s="1"/>
  <c r="K196" i="13"/>
  <c r="K195" i="13" s="1"/>
  <c r="M196" i="13"/>
  <c r="O196" i="13"/>
  <c r="O195" i="13" s="1"/>
  <c r="Q196" i="13"/>
  <c r="Q195" i="13" s="1"/>
  <c r="V196" i="13"/>
  <c r="V195" i="13" s="1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I201" i="13"/>
  <c r="K201" i="13"/>
  <c r="M201" i="13"/>
  <c r="O201" i="13"/>
  <c r="Q201" i="13"/>
  <c r="V201" i="13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I205" i="13"/>
  <c r="K205" i="13"/>
  <c r="M205" i="13"/>
  <c r="O205" i="13"/>
  <c r="Q205" i="13"/>
  <c r="V205" i="13"/>
  <c r="G206" i="13"/>
  <c r="I206" i="13"/>
  <c r="K206" i="13"/>
  <c r="M206" i="13"/>
  <c r="O206" i="13"/>
  <c r="Q206" i="13"/>
  <c r="V206" i="13"/>
  <c r="G207" i="13"/>
  <c r="I207" i="13"/>
  <c r="K207" i="13"/>
  <c r="M207" i="13"/>
  <c r="O207" i="13"/>
  <c r="Q207" i="13"/>
  <c r="V207" i="13"/>
  <c r="G208" i="13"/>
  <c r="I208" i="13"/>
  <c r="K208" i="13"/>
  <c r="M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I210" i="13"/>
  <c r="K210" i="13"/>
  <c r="M210" i="13"/>
  <c r="O210" i="13"/>
  <c r="Q210" i="13"/>
  <c r="V210" i="13"/>
  <c r="G211" i="13"/>
  <c r="I211" i="13"/>
  <c r="K211" i="13"/>
  <c r="M211" i="13"/>
  <c r="O211" i="13"/>
  <c r="Q211" i="13"/>
  <c r="V211" i="13"/>
  <c r="G212" i="13"/>
  <c r="I212" i="13"/>
  <c r="K212" i="13"/>
  <c r="M212" i="13"/>
  <c r="O212" i="13"/>
  <c r="Q212" i="13"/>
  <c r="V212" i="13"/>
  <c r="G213" i="13"/>
  <c r="I213" i="13"/>
  <c r="K213" i="13"/>
  <c r="M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I215" i="13"/>
  <c r="K215" i="13"/>
  <c r="M215" i="13"/>
  <c r="O215" i="13"/>
  <c r="Q215" i="13"/>
  <c r="V215" i="13"/>
  <c r="G216" i="13"/>
  <c r="I216" i="13"/>
  <c r="K216" i="13"/>
  <c r="M216" i="13"/>
  <c r="O216" i="13"/>
  <c r="Q216" i="13"/>
  <c r="V216" i="13"/>
  <c r="G217" i="13"/>
  <c r="M217" i="13" s="1"/>
  <c r="I217" i="13"/>
  <c r="K217" i="13"/>
  <c r="O217" i="13"/>
  <c r="Q217" i="13"/>
  <c r="V217" i="13"/>
  <c r="AE219" i="13"/>
  <c r="G137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I18" i="12" s="1"/>
  <c r="K19" i="12"/>
  <c r="K18" i="12" s="1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O18" i="12" s="1"/>
  <c r="Q21" i="12"/>
  <c r="Q18" i="12" s="1"/>
  <c r="V21" i="12"/>
  <c r="V18" i="12" s="1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30" i="12"/>
  <c r="G29" i="12" s="1"/>
  <c r="I30" i="12"/>
  <c r="I29" i="12" s="1"/>
  <c r="K30" i="12"/>
  <c r="K29" i="12" s="1"/>
  <c r="M30" i="12"/>
  <c r="O30" i="12"/>
  <c r="O29" i="12" s="1"/>
  <c r="Q30" i="12"/>
  <c r="Q29" i="12" s="1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V29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8" i="12"/>
  <c r="G37" i="12" s="1"/>
  <c r="I38" i="12"/>
  <c r="I37" i="12" s="1"/>
  <c r="K38" i="12"/>
  <c r="K37" i="12" s="1"/>
  <c r="M38" i="12"/>
  <c r="M37" i="12" s="1"/>
  <c r="O38" i="12"/>
  <c r="O37" i="12" s="1"/>
  <c r="Q38" i="12"/>
  <c r="Q37" i="12" s="1"/>
  <c r="V38" i="12"/>
  <c r="V37" i="12" s="1"/>
  <c r="G39" i="12"/>
  <c r="M39" i="12" s="1"/>
  <c r="I39" i="12"/>
  <c r="K39" i="12"/>
  <c r="O39" i="12"/>
  <c r="Q39" i="12"/>
  <c r="V39" i="12"/>
  <c r="G41" i="12"/>
  <c r="G40" i="12" s="1"/>
  <c r="I41" i="12"/>
  <c r="I40" i="12" s="1"/>
  <c r="K41" i="12"/>
  <c r="K40" i="12" s="1"/>
  <c r="M41" i="12"/>
  <c r="O41" i="12"/>
  <c r="O40" i="12" s="1"/>
  <c r="Q41" i="12"/>
  <c r="Q40" i="12" s="1"/>
  <c r="V41" i="12"/>
  <c r="V40" i="12" s="1"/>
  <c r="G42" i="12"/>
  <c r="M42" i="12" s="1"/>
  <c r="I42" i="12"/>
  <c r="K42" i="12"/>
  <c r="O42" i="12"/>
  <c r="Q42" i="12"/>
  <c r="V42" i="12"/>
  <c r="G44" i="12"/>
  <c r="G43" i="12" s="1"/>
  <c r="I44" i="12"/>
  <c r="I43" i="12" s="1"/>
  <c r="K44" i="12"/>
  <c r="K43" i="12" s="1"/>
  <c r="M44" i="12"/>
  <c r="O44" i="12"/>
  <c r="O43" i="12" s="1"/>
  <c r="Q44" i="12"/>
  <c r="Q43" i="12" s="1"/>
  <c r="V44" i="12"/>
  <c r="V43" i="12" s="1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O59" i="12" s="1"/>
  <c r="Q60" i="12"/>
  <c r="Q59" i="12" s="1"/>
  <c r="V60" i="12"/>
  <c r="V59" i="12" s="1"/>
  <c r="G61" i="12"/>
  <c r="I61" i="12"/>
  <c r="K61" i="12"/>
  <c r="M61" i="12"/>
  <c r="O61" i="12"/>
  <c r="Q61" i="12"/>
  <c r="V61" i="12"/>
  <c r="G62" i="12"/>
  <c r="M62" i="12" s="1"/>
  <c r="I62" i="12"/>
  <c r="I59" i="12" s="1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K59" i="12" s="1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87" i="12"/>
  <c r="I86" i="12" s="1"/>
  <c r="K87" i="12"/>
  <c r="K86" i="12" s="1"/>
  <c r="M87" i="12"/>
  <c r="M86" i="12" s="1"/>
  <c r="O87" i="12"/>
  <c r="O86" i="12" s="1"/>
  <c r="Q87" i="12"/>
  <c r="Q86" i="12" s="1"/>
  <c r="V87" i="12"/>
  <c r="V86" i="12" s="1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G91" i="12" s="1"/>
  <c r="I92" i="12"/>
  <c r="I91" i="12" s="1"/>
  <c r="K92" i="12"/>
  <c r="K91" i="12" s="1"/>
  <c r="M92" i="12"/>
  <c r="M91" i="12" s="1"/>
  <c r="O92" i="12"/>
  <c r="O91" i="12" s="1"/>
  <c r="Q92" i="12"/>
  <c r="Q91" i="12" s="1"/>
  <c r="V92" i="12"/>
  <c r="V91" i="12" s="1"/>
  <c r="O93" i="12"/>
  <c r="G94" i="12"/>
  <c r="I94" i="12"/>
  <c r="K94" i="12"/>
  <c r="M94" i="12"/>
  <c r="O94" i="12"/>
  <c r="Q94" i="12"/>
  <c r="Q93" i="12" s="1"/>
  <c r="V94" i="12"/>
  <c r="V93" i="12" s="1"/>
  <c r="G95" i="12"/>
  <c r="I95" i="12"/>
  <c r="K95" i="12"/>
  <c r="M95" i="12"/>
  <c r="O95" i="12"/>
  <c r="Q95" i="12"/>
  <c r="V95" i="12"/>
  <c r="G96" i="12"/>
  <c r="G93" i="12" s="1"/>
  <c r="I96" i="12"/>
  <c r="I93" i="12" s="1"/>
  <c r="K96" i="12"/>
  <c r="K93" i="12" s="1"/>
  <c r="M96" i="12"/>
  <c r="M93" i="12" s="1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G106" i="12" s="1"/>
  <c r="I107" i="12"/>
  <c r="I106" i="12" s="1"/>
  <c r="K107" i="12"/>
  <c r="K106" i="12" s="1"/>
  <c r="M107" i="12"/>
  <c r="M106" i="12" s="1"/>
  <c r="O107" i="12"/>
  <c r="O106" i="12" s="1"/>
  <c r="Q107" i="12"/>
  <c r="Q106" i="12" s="1"/>
  <c r="V107" i="12"/>
  <c r="V106" i="12" s="1"/>
  <c r="G109" i="12"/>
  <c r="G108" i="12" s="1"/>
  <c r="I109" i="12"/>
  <c r="I108" i="12" s="1"/>
  <c r="K109" i="12"/>
  <c r="K108" i="12" s="1"/>
  <c r="M109" i="12"/>
  <c r="M108" i="12" s="1"/>
  <c r="O109" i="12"/>
  <c r="O108" i="12" s="1"/>
  <c r="Q109" i="12"/>
  <c r="Q108" i="12" s="1"/>
  <c r="V109" i="12"/>
  <c r="V108" i="12" s="1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3" i="12"/>
  <c r="G112" i="12" s="1"/>
  <c r="I113" i="12"/>
  <c r="I112" i="12" s="1"/>
  <c r="K113" i="12"/>
  <c r="K112" i="12" s="1"/>
  <c r="M113" i="12"/>
  <c r="M112" i="12" s="1"/>
  <c r="O113" i="12"/>
  <c r="O112" i="12" s="1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Q112" i="12" s="1"/>
  <c r="V115" i="12"/>
  <c r="V112" i="12" s="1"/>
  <c r="G117" i="12"/>
  <c r="I117" i="12"/>
  <c r="K117" i="12"/>
  <c r="M117" i="12"/>
  <c r="O117" i="12"/>
  <c r="O116" i="12" s="1"/>
  <c r="Q117" i="12"/>
  <c r="Q116" i="12" s="1"/>
  <c r="V117" i="12"/>
  <c r="V116" i="12" s="1"/>
  <c r="G118" i="12"/>
  <c r="I118" i="12"/>
  <c r="K118" i="12"/>
  <c r="M118" i="12"/>
  <c r="O118" i="12"/>
  <c r="Q118" i="12"/>
  <c r="V118" i="12"/>
  <c r="G119" i="12"/>
  <c r="M119" i="12" s="1"/>
  <c r="I119" i="12"/>
  <c r="I116" i="12" s="1"/>
  <c r="K119" i="12"/>
  <c r="K116" i="12" s="1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G123" i="12" s="1"/>
  <c r="I124" i="12"/>
  <c r="I123" i="12" s="1"/>
  <c r="K124" i="12"/>
  <c r="K123" i="12" s="1"/>
  <c r="M124" i="12"/>
  <c r="O124" i="12"/>
  <c r="O123" i="12" s="1"/>
  <c r="Q124" i="12"/>
  <c r="Q123" i="12" s="1"/>
  <c r="V124" i="12"/>
  <c r="V123" i="12" s="1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30" i="12"/>
  <c r="G129" i="12" s="1"/>
  <c r="I130" i="12"/>
  <c r="I129" i="12" s="1"/>
  <c r="K130" i="12"/>
  <c r="K129" i="12" s="1"/>
  <c r="M130" i="12"/>
  <c r="M129" i="12" s="1"/>
  <c r="O130" i="12"/>
  <c r="O129" i="12" s="1"/>
  <c r="Q130" i="12"/>
  <c r="Q129" i="12" s="1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V129" i="12" s="1"/>
  <c r="G133" i="12"/>
  <c r="I133" i="12"/>
  <c r="K133" i="12"/>
  <c r="M133" i="12"/>
  <c r="O133" i="12"/>
  <c r="Q133" i="12"/>
  <c r="V133" i="12"/>
  <c r="G135" i="12"/>
  <c r="G134" i="12" s="1"/>
  <c r="I135" i="12"/>
  <c r="I134" i="12" s="1"/>
  <c r="K135" i="12"/>
  <c r="K134" i="12" s="1"/>
  <c r="M135" i="12"/>
  <c r="M134" i="12" s="1"/>
  <c r="O135" i="12"/>
  <c r="O134" i="12" s="1"/>
  <c r="Q135" i="12"/>
  <c r="Q134" i="12" s="1"/>
  <c r="V135" i="12"/>
  <c r="V134" i="12" s="1"/>
  <c r="AE137" i="12"/>
  <c r="I20" i="1"/>
  <c r="I19" i="1"/>
  <c r="I18" i="1"/>
  <c r="I17" i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93" i="1"/>
  <c r="J68" i="1" s="1"/>
  <c r="G46" i="1"/>
  <c r="G25" i="1" s="1"/>
  <c r="A25" i="1" s="1"/>
  <c r="G23" i="1"/>
  <c r="M87" i="16"/>
  <c r="M37" i="16"/>
  <c r="M30" i="16" s="1"/>
  <c r="M9" i="16"/>
  <c r="M8" i="16" s="1"/>
  <c r="AF105" i="16"/>
  <c r="M227" i="15"/>
  <c r="M8" i="15"/>
  <c r="M184" i="15"/>
  <c r="M217" i="15"/>
  <c r="M212" i="15" s="1"/>
  <c r="G8" i="15"/>
  <c r="M85" i="14"/>
  <c r="M15" i="14"/>
  <c r="M150" i="14"/>
  <c r="M149" i="14" s="1"/>
  <c r="M130" i="14"/>
  <c r="M129" i="14" s="1"/>
  <c r="M50" i="14"/>
  <c r="M49" i="14" s="1"/>
  <c r="M147" i="14"/>
  <c r="M146" i="14" s="1"/>
  <c r="G153" i="14"/>
  <c r="AF158" i="14"/>
  <c r="M157" i="13"/>
  <c r="M144" i="13"/>
  <c r="M8" i="13"/>
  <c r="M195" i="13"/>
  <c r="M64" i="13"/>
  <c r="G64" i="13"/>
  <c r="AF219" i="13"/>
  <c r="G157" i="13"/>
  <c r="M40" i="12"/>
  <c r="M29" i="12"/>
  <c r="M59" i="12"/>
  <c r="M43" i="12"/>
  <c r="M116" i="12"/>
  <c r="M8" i="12"/>
  <c r="M123" i="12"/>
  <c r="M18" i="12"/>
  <c r="G59" i="12"/>
  <c r="AF137" i="12"/>
  <c r="G116" i="12"/>
  <c r="G18" i="12"/>
  <c r="I39" i="1"/>
  <c r="I46" i="1" s="1"/>
  <c r="J59" i="1" l="1"/>
  <c r="J82" i="1"/>
  <c r="J79" i="1"/>
  <c r="J70" i="1"/>
  <c r="J81" i="1"/>
  <c r="J69" i="1"/>
  <c r="J54" i="1"/>
  <c r="J53" i="1"/>
  <c r="J83" i="1"/>
  <c r="J73" i="1"/>
  <c r="J67" i="1"/>
  <c r="J78" i="1"/>
  <c r="J57" i="1"/>
  <c r="J71" i="1"/>
  <c r="J58" i="1"/>
  <c r="J84" i="1"/>
  <c r="J74" i="1"/>
  <c r="J64" i="1"/>
  <c r="J56" i="1"/>
  <c r="J55" i="1"/>
  <c r="J80" i="1"/>
  <c r="J66" i="1"/>
  <c r="J63" i="1"/>
  <c r="J65" i="1"/>
  <c r="J85" i="1"/>
  <c r="J62" i="1"/>
  <c r="J91" i="1"/>
  <c r="J72" i="1"/>
  <c r="J77" i="1"/>
  <c r="J61" i="1"/>
  <c r="J90" i="1"/>
  <c r="J60" i="1"/>
  <c r="J92" i="1"/>
  <c r="J86" i="1"/>
  <c r="J87" i="1"/>
  <c r="J89" i="1"/>
  <c r="J76" i="1"/>
  <c r="J75" i="1"/>
  <c r="J88" i="1"/>
  <c r="G26" i="1"/>
  <c r="A26" i="1"/>
  <c r="G28" i="1"/>
  <c r="A23" i="1"/>
  <c r="J40" i="1"/>
  <c r="J41" i="1"/>
  <c r="J39" i="1"/>
  <c r="J46" i="1" s="1"/>
  <c r="J45" i="1"/>
  <c r="J44" i="1"/>
  <c r="J43" i="1"/>
  <c r="J42" i="1"/>
  <c r="J93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55B71CE6-F85C-4678-B5C9-EBA619476D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E8ABF4-989D-420A-B4F1-F87E52D511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96C4CEC2-6157-4416-9F62-E7043F0404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3CDAAE-49BD-47DF-B063-1EA70E5EE5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860FA3FA-E53F-45CC-BCF9-4365C152CC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8E5616-BB19-47BC-82B7-88CDFF956F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34C7842C-31CC-41D1-A2FE-E94D68544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93187D-98CF-41AA-8CA8-2BE89CE3D9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5EB189D2-EABC-42BD-8355-A1C4B96221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8B85B8-499D-49BC-B41B-7F823AC7F3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<sst xmlns="http://schemas.openxmlformats.org/spreadsheetml/2006/main" count="5078" uniqueCount="1367">
  <si>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</si>
  <si>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</si>
  <si>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</si>
  <si>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</si>
  <si>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</si>
  <si>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</si>
  <si>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</si>
  <si>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</si>
  <si>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</si>
  <si>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</si>
  <si>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</si>
  <si>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</si>
  <si>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</si>
  <si>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</si>
  <si>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</si>
  <si>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</si>
  <si>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</si>
  <si>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</si>
  <si>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</si>
  <si>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</si>
  <si>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</si>
  <si>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</si>
  <si>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</si>
  <si>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</si>
  <si>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</si>
  <si>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</si>
  <si>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</si>
  <si>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</si>
  <si>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</si>
  <si>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</si>
  <si>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</si>
  <si>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</si>
  <si>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</si>
  <si>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</si>
  <si>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</si>
  <si>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</si>
  <si>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</si>
  <si>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</si>
  <si>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</si>
  <si>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</si>
  <si>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</si>
  <si>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2022_119</t>
  </si>
  <si>
    <t>Kotelna_Útěchov</t>
  </si>
  <si>
    <t>Stavba</t>
  </si>
  <si>
    <t>02</t>
  </si>
  <si>
    <t>Kotelna</t>
  </si>
  <si>
    <t>01</t>
  </si>
  <si>
    <t>Stavební práce</t>
  </si>
  <si>
    <t>D.1.4.1</t>
  </si>
  <si>
    <t>Technologie</t>
  </si>
  <si>
    <t>D.1.4.2</t>
  </si>
  <si>
    <t>MaR</t>
  </si>
  <si>
    <t>D.2.1</t>
  </si>
  <si>
    <t>Trubní rozvody</t>
  </si>
  <si>
    <t>Trubní rozvody-stavebně</t>
  </si>
  <si>
    <t>Celkem za stavbu</t>
  </si>
  <si>
    <t>CZK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</si>
  <si>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</si>
  <si>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</si>
  <si>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</si>
  <si>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</si>
  <si>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</si>
  <si>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</si>
  <si>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</si>
  <si>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</si>
  <si>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</si>
  <si>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</si>
  <si>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</si>
  <si>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</si>
  <si>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</t>
  </si>
  <si>
    <t>Zemní práce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</si>
  <si>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</si>
  <si>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</si>
  <si>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</si>
  <si>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</si>
  <si>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</si>
  <si>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</si>
  <si>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</si>
  <si>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</si>
  <si>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</si>
  <si>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</si>
  <si>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</si>
  <si>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</si>
  <si>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</si>
  <si>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</si>
  <si>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</si>
  <si>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</si>
  <si>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</si>
  <si>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Zakládání</t>
  </si>
  <si>
    <t>3</t>
  </si>
  <si>
    <t>Svislé a kompletní konstrukce</t>
  </si>
  <si>
    <t>4</t>
  </si>
  <si>
    <t>Vodorovné konstrukce</t>
  </si>
  <si>
    <t>5</t>
  </si>
  <si>
    <t>Komunikace pozemní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</si>
  <si>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</si>
  <si>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</si>
  <si>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</si>
  <si>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</si>
  <si>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</si>
  <si>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</si>
  <si>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</si>
  <si>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</si>
  <si>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HZS</t>
  </si>
  <si>
    <t>Hodinové zúčtovací sazby</t>
  </si>
  <si>
    <t>VRN</t>
  </si>
  <si>
    <t>Vedlejší rozpočtové náklady</t>
  </si>
  <si>
    <t>001</t>
  </si>
  <si>
    <t>Předizolované potrubí</t>
  </si>
  <si>
    <t>002</t>
  </si>
  <si>
    <t>Montáž předizolovaného potrubí</t>
  </si>
  <si>
    <t>711</t>
  </si>
  <si>
    <t>Izolace proti vodě, vlhkosti a plynům</t>
  </si>
  <si>
    <t>713</t>
  </si>
  <si>
    <t>Izolace tepelné</t>
  </si>
  <si>
    <t>728</t>
  </si>
  <si>
    <t>Vzduchotechnika</t>
  </si>
  <si>
    <t>731</t>
  </si>
  <si>
    <t>Spalinová cesta</t>
  </si>
  <si>
    <t>732</t>
  </si>
  <si>
    <t>Strojovny</t>
  </si>
  <si>
    <t>733</t>
  </si>
  <si>
    <t>Rozvod potrubí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</si>
  <si>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</si>
  <si>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</si>
  <si>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</si>
  <si>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</si>
  <si>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</si>
  <si>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</si>
  <si>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</si>
  <si>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</si>
  <si>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</si>
  <si>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Dokončovací práce - nátěry</t>
  </si>
  <si>
    <t>784</t>
  </si>
  <si>
    <t>Dokončovací práce - malby a tapety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</si>
  <si>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</si>
  <si>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</si>
  <si>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</si>
  <si>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</si>
  <si>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</si>
  <si>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</si>
  <si>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</si>
  <si>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</si>
  <si>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</si>
  <si>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</si>
  <si>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</si>
  <si>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</si>
  <si>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</si>
  <si>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</si>
  <si>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</si>
  <si>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</si>
  <si>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</si>
  <si>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</si>
  <si>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</si>
  <si>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</si>
  <si>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</si>
  <si>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</si>
  <si>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</si>
  <si>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</si>
  <si>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</si>
  <si>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</si>
  <si>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</si>
  <si>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</si>
  <si>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</si>
  <si>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</si>
  <si>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131213132</t>
  </si>
  <si>
    <t>Hloubení jam do 10 m3 v nesoudržných horninách třídy těžitelnosti I skupiny 3 při překopech inženýrských sítí ručně</t>
  </si>
  <si>
    <t>m3</t>
  </si>
  <si>
    <t>Vlastní</t>
  </si>
  <si>
    <t>Indiv</t>
  </si>
  <si>
    <t>Práce</t>
  </si>
  <si>
    <t>Běžná</t>
  </si>
  <si>
    <t>POL1_1</t>
  </si>
  <si>
    <t>132212132</t>
  </si>
  <si>
    <t>Hloubení nezapažených rýh šířky do 800 mm v nesoudržných horninách třídy těžitelnosti I skupiny 3 ručně</t>
  </si>
  <si>
    <t>133212811</t>
  </si>
  <si>
    <t>Hloubení nezapažených šachet v hornině třídy těžitelnosti I skupiny 3 plocha výkopu do 4 m2 ručně</t>
  </si>
  <si>
    <t>162251102</t>
  </si>
  <si>
    <t>Vodorovné přemístění do 50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</si>
  <si>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</si>
  <si>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</si>
  <si>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171201221</t>
  </si>
  <si>
    <t>Poplatek za uložení na skládce (skládkovné) zeminy a kamení kód odpadu 17 05 04</t>
  </si>
  <si>
    <t>t</t>
  </si>
  <si>
    <t>171251201</t>
  </si>
  <si>
    <t>Uložení sypaniny na skládky nebo meziskládky</t>
  </si>
  <si>
    <t>174111102</t>
  </si>
  <si>
    <t>Zásyp v uzavřených prostorech sypaninou se zhutněním ručně</t>
  </si>
  <si>
    <t>175111101</t>
  </si>
  <si>
    <t>Obsypání potrubí ručně sypaninou bez prohození, uloženou do 3 m</t>
  </si>
  <si>
    <t>273313711</t>
  </si>
  <si>
    <t>Základové desky z betonu tř. C 20/25</t>
  </si>
  <si>
    <t>273351121</t>
  </si>
  <si>
    <t>Zřízení bednění základových desek</t>
  </si>
  <si>
    <t>m2</t>
  </si>
  <si>
    <t>273351122</t>
  </si>
  <si>
    <t>Odstranění bednění základových desek</t>
  </si>
  <si>
    <t>273362021</t>
  </si>
  <si>
    <t>Výztuž základových desek svařovanými sítěmi Kari</t>
  </si>
  <si>
    <t>274313711</t>
  </si>
  <si>
    <t>Základové pásy z betonu tř. C 20/25</t>
  </si>
  <si>
    <t>274361821</t>
  </si>
  <si>
    <t>Výztuž základových pasů betonářskou ocelí 10 505 (R)</t>
  </si>
  <si>
    <t>279311951</t>
  </si>
  <si>
    <t>Základová zeď z betonu prostého tř. C 20/25</t>
  </si>
  <si>
    <t>279351121</t>
  </si>
  <si>
    <t>Zřízení oboustranného bednění základových zdí</t>
  </si>
  <si>
    <t>279351122</t>
  </si>
  <si>
    <t>Odstranění oboustranného bednění základových zdí</t>
  </si>
  <si>
    <t>279361821</t>
  </si>
  <si>
    <t>Výztuž základových zdí nosných betonářskou ocelí 10 505</t>
  </si>
  <si>
    <t>310231045</t>
  </si>
  <si>
    <t>Zazdívka otvorů ve zdivu nadzákladovém pl přes 1 do 4 m2 cihlami děrovanými přes P10 do P15, tl. stěny 240 mm</t>
  </si>
  <si>
    <t>310231055</t>
  </si>
  <si>
    <t>Zazdívka otvorů ve zdivu nadzákladovém pl přes 1 do 4 m2 tvárnicemi pórobetonovými tl. přes 300 mm</t>
  </si>
  <si>
    <t>311113143</t>
  </si>
  <si>
    <t>Nosná zeď tl přes 200 do 250 mm z hladkých tvárnic ztraceného bednění včetně výplně z betonu tř. C 20/25</t>
  </si>
  <si>
    <t>311361821</t>
  </si>
  <si>
    <t>Výztuž nosných zdí betonářskou ocelí 10 505</t>
  </si>
  <si>
    <t>317944323</t>
  </si>
  <si>
    <t>Válcované nosníky č.14 až 22 dodatečně osazované do připravených otvorů</t>
  </si>
  <si>
    <t>342291121R</t>
  </si>
  <si>
    <t>Napojení příček k cihelným konstrukcím prachotěsně</t>
  </si>
  <si>
    <t>m</t>
  </si>
  <si>
    <t>346244382</t>
  </si>
  <si>
    <t>Plentování jednostranné v přes 200 do 300 mm válcovaných nosníků cihlami</t>
  </si>
  <si>
    <t>413232221</t>
  </si>
  <si>
    <t>Zazdívka zhlaví válcovaných nosníků v přes 150 do 300 mm</t>
  </si>
  <si>
    <t>kus</t>
  </si>
  <si>
    <t>413232221R</t>
  </si>
  <si>
    <t>Dodávka a montáž překladů nad novými prostupy</t>
  </si>
  <si>
    <t>sada</t>
  </si>
  <si>
    <t>564231111R</t>
  </si>
  <si>
    <t>Dodávka a montáž drenáže do betonu vč. obsypu - dle popisu v PD</t>
  </si>
  <si>
    <t>564231111R1</t>
  </si>
  <si>
    <t>Dodávka a montáž betonového žlabu vč. vpusti - dle popisu v PD</t>
  </si>
  <si>
    <t>612142001</t>
  </si>
  <si>
    <t>Potažení vnitřních stěn sklovláknitým pletivem vtlačeným do tenkovrstvé hmoty</t>
  </si>
  <si>
    <t>612321121</t>
  </si>
  <si>
    <t>Vápenocementová omítka hladká jednovrstvá vnitřních stěn nanášená ručně</t>
  </si>
  <si>
    <t>612325213</t>
  </si>
  <si>
    <t>Vápenocementová hladká omítka malých ploch přes 0,25 do 1 m2 na stěnách</t>
  </si>
  <si>
    <t>612325215R</t>
  </si>
  <si>
    <t>Vápenocementová hladká omítka malých ploch přes 1 do 4 m2 na stěnách vnější</t>
  </si>
  <si>
    <t>612325223</t>
  </si>
  <si>
    <t>Vápenocementová štuková omítka malých ploch přes 0,25 do 1 m2 na stěnách</t>
  </si>
  <si>
    <t>612325225</t>
  </si>
  <si>
    <t>Vápenocementová štuková omítka malých ploch přes 1 do 4 m2 na stěnách</t>
  </si>
  <si>
    <t>612325421</t>
  </si>
  <si>
    <t>Oprava vnitřní vápenocementové štukové omítky stěn v rozsahu plochy do 10 %</t>
  </si>
  <si>
    <t>622215133</t>
  </si>
  <si>
    <t>Oprava kontaktního zateplení stěn z polystyrenových desek tl přes 120 do 160 mm pl přes 0,25 do 0,5 m2</t>
  </si>
  <si>
    <t>622215134</t>
  </si>
  <si>
    <t>Oprava kontaktního zateplení stěn z polystyrenových desek tl přes 120 do 160 mm pl přes 0,5 do 1,0 m2</t>
  </si>
  <si>
    <t>622215134R</t>
  </si>
  <si>
    <t>Oprava kontaktního zateplení stěn z polystyrenových desek tl přes 120 do 160 mm pl přes 2,0 m2</t>
  </si>
  <si>
    <t>631311121</t>
  </si>
  <si>
    <t>Doplnění dosavadních mazanin betonem prostým - dle popisu v PD</t>
  </si>
  <si>
    <t>631311125</t>
  </si>
  <si>
    <t>Mazanina tl přes 80 do 120 mm z betonu prostého bez zvýšených nároků na prostředí tř. C 20/25</t>
  </si>
  <si>
    <t>631351101</t>
  </si>
  <si>
    <t>Zřízení bednění rýh a hran v podlahách</t>
  </si>
  <si>
    <t>631351102</t>
  </si>
  <si>
    <t>Odstranění bednění rýh a hran v podlahách</t>
  </si>
  <si>
    <t>631362021</t>
  </si>
  <si>
    <t>Výztuž mazanin svařovanými sítěmi Kari</t>
  </si>
  <si>
    <t>941111111</t>
  </si>
  <si>
    <t>Montáž lešení řadového trubkového lehkého s podlahami zatížení do 200 kg/m2 š od 0,6 do 0,9 m v do 10 m</t>
  </si>
  <si>
    <t>941111211</t>
  </si>
  <si>
    <t>Příplatek k lešení řadovému trubkovému lehkému s podlahami š 0,9 m v 10 m za první a ZKD den použití</t>
  </si>
  <si>
    <t>941111811</t>
  </si>
  <si>
    <t>Demontáž lešení řadového trubkového lehkého s podlahami zatížení do 200 kg/m2 š od 0,6 do 0,9 m v do 10 m</t>
  </si>
  <si>
    <t>945412112</t>
  </si>
  <si>
    <t>Teleskopická hydraulická montážní plošina výška zdvihu do 21 m</t>
  </si>
  <si>
    <t>den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</si>
  <si>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</si>
  <si>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</si>
  <si>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</si>
  <si>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</si>
  <si>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952901221</t>
  </si>
  <si>
    <t>Vyčištění budov průmyslových objektů při jakékoliv výšce podlaží</t>
  </si>
  <si>
    <t>R-položka</t>
  </si>
  <si>
    <t>POL12_0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</si>
  <si>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</si>
  <si>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</si>
  <si>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</si>
  <si>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</si>
  <si>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965043341</t>
  </si>
  <si>
    <t>Bourání podkladů pod dlažby betonových s potěrem nebo teracem tl do 100 mm pl přes 4 m2</t>
  </si>
  <si>
    <t>965046111</t>
  </si>
  <si>
    <t>Broušení stávajících betonových podlah úběr do 3 mm</t>
  </si>
  <si>
    <t>966081121</t>
  </si>
  <si>
    <t>Bourání kontaktního zateplení malých ploch jednotlivě do 1,0 m2</t>
  </si>
  <si>
    <t>968072355</t>
  </si>
  <si>
    <t>Vybourání kovových rámů oken zdvojených včetně křídel pl do 2 m2</t>
  </si>
  <si>
    <t>971042361</t>
  </si>
  <si>
    <t>Vybourání otvorů v betonových příčkách a zdech pl do 0,09 m2 tl do 600 mm</t>
  </si>
  <si>
    <t>971042361R</t>
  </si>
  <si>
    <t>Rozšíření prostupu střechou pro kouřovod - dle popisu v PD</t>
  </si>
  <si>
    <t>971042551</t>
  </si>
  <si>
    <t>Vybourání otvorů v betonových příčkách a zdech pl do 1 m2</t>
  </si>
  <si>
    <t>973042261</t>
  </si>
  <si>
    <t>Vysekání kapes ve zdivu z betonu pl do 0,10 m2 hl do 450 mm</t>
  </si>
  <si>
    <t>977151119</t>
  </si>
  <si>
    <t>Jádrové vrty diamantovými korunkami do stavebních materiálů D přes 100 do 110 mm</t>
  </si>
  <si>
    <t>977151122</t>
  </si>
  <si>
    <t>Jádrové vrty diamantovými korunkami do stavebních materiálů D přes 120 do 130 mm</t>
  </si>
  <si>
    <t>977151123</t>
  </si>
  <si>
    <t>Jádrové vrty diamantovými korunkami do stavebních materiálů D přes 130 do 150 mm</t>
  </si>
  <si>
    <t>977151124</t>
  </si>
  <si>
    <t>Jádrové vrty diamantovými korunkami do stavebních materiálů D přes 150 do 180 mm</t>
  </si>
  <si>
    <t>977151126</t>
  </si>
  <si>
    <t>Jádrové vrty diamantovými korunkami do stavebních materiálů D přes 200 do 225 mm</t>
  </si>
  <si>
    <t>978013121</t>
  </si>
  <si>
    <t>Otlučení (osekání) vnitřní vápenné nebo vápenocementové omítky stěn v rozsahu přes 5 do 10 %</t>
  </si>
  <si>
    <t>978R100</t>
  </si>
  <si>
    <t>Zhotovení prostupu pro technologie vč. PVC trubky a mřížka - dle popisu v PD</t>
  </si>
  <si>
    <t>985131111</t>
  </si>
  <si>
    <t>Očištění ploch stěn, rubu kleneb a podlah tlakovou vodou</t>
  </si>
  <si>
    <t>997013152</t>
  </si>
  <si>
    <t>Vnitrostaveništní doprava suti a vybouraných hmot pro budovy v přes 6 do 9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</si>
  <si>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</si>
  <si>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</si>
  <si>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</si>
  <si>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</si>
  <si>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</si>
  <si>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</si>
  <si>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998011002</t>
  </si>
  <si>
    <t>Přesun hmot pro budovy zděné v do 12 m</t>
  </si>
  <si>
    <t>711111001</t>
  </si>
  <si>
    <t>Provedení izolace proti zemní vlhkosti vodorovné za studena nátěrem penetračním</t>
  </si>
  <si>
    <t>POL1_7</t>
  </si>
  <si>
    <t>11163150</t>
  </si>
  <si>
    <t>lak penetrační asfaltový</t>
  </si>
  <si>
    <t>Specifikace</t>
  </si>
  <si>
    <t>POL3_-1</t>
  </si>
  <si>
    <t>711112001</t>
  </si>
  <si>
    <t>Provedení izolace proti zemní vlhkosti svislé za studena nátěrem penetračním</t>
  </si>
  <si>
    <t>711141559</t>
  </si>
  <si>
    <t>Provedení izolace proti zemní vlhkosti pásy přitavením vodorovné NAIP</t>
  </si>
  <si>
    <t>62836110</t>
  </si>
  <si>
    <t>pás asfaltový natavitelný oxidovaný tl 4,0mm s vložkou z hliníkové fólie / hliníkové fólie s textilií, se spalitelnou PE folií nebo jemnozrnným minerálním posypem</t>
  </si>
  <si>
    <t>711142559</t>
  </si>
  <si>
    <t>Provedení izolace proti zemní vlhkosti pásy přitavením svislé NAIP</t>
  </si>
  <si>
    <t>711161273</t>
  </si>
  <si>
    <t>Provedení izolace proti zemní vlhkosti svislé z nopové fólie</t>
  </si>
  <si>
    <t>28323005</t>
  </si>
  <si>
    <t>fólie profilovaná (nopová) drenážní HDPE s výškou nopů 8mm</t>
  </si>
  <si>
    <t>711161384</t>
  </si>
  <si>
    <t>Izolace proti zemní vlhkosti nopovou fólií ukončení provětrávací lištou</t>
  </si>
  <si>
    <t>998711102</t>
  </si>
  <si>
    <t>Přesun hmot tonážní pro izolace proti vodě, vlhkosti a plynům v objektech v přes 6 do 12 m</t>
  </si>
  <si>
    <t>713R100</t>
  </si>
  <si>
    <t>Dodávka a montáž stropu z PUR panelu - dle popisu v PD</t>
  </si>
  <si>
    <t>762431032</t>
  </si>
  <si>
    <t>Obložení stěn z desek OSB tl 12 mm broušených na pero a drážku přibíjených</t>
  </si>
  <si>
    <t>762495000</t>
  </si>
  <si>
    <t>Spojovací prostředky pro montáž olištování, obložení stropů, střešních podhledů a stěn</t>
  </si>
  <si>
    <t>998762102</t>
  </si>
  <si>
    <t>Přesun hmot tonážní pro kce tesařské v objektech v přes 6 do 12 m</t>
  </si>
  <si>
    <t>766411233R</t>
  </si>
  <si>
    <t>Dodávka a montáž zakrytí dveří palubkami - dle popisu v PD</t>
  </si>
  <si>
    <t>766R100</t>
  </si>
  <si>
    <t>Dodávka a montáž plastových dveří ozn. D1 - dle popisu v PD</t>
  </si>
  <si>
    <t>766R101</t>
  </si>
  <si>
    <t>Dodávka a montáž plastových dveří ozn. D2 - dle popisu v PD</t>
  </si>
  <si>
    <t>767R100</t>
  </si>
  <si>
    <t>Dodávka a montáž ocelového I profilu pro pochozí lávku nad skladem štěpky vč. stavebních přípomocí ozn. Z1 - dle popisu v PD</t>
  </si>
  <si>
    <t>767R104</t>
  </si>
  <si>
    <t>Dodávka a montáž násypky z nerezové oceli vč. kladkostroje na otevírání - dle popisu v PD</t>
  </si>
  <si>
    <t>77147-R202</t>
  </si>
  <si>
    <t>Dodávka a montáž lišty pro zasunutí palubek ozn. Z2 - dle popisu v PD</t>
  </si>
  <si>
    <t>767R101</t>
  </si>
  <si>
    <t>Dodávka a montáž ocelové pochozí lávky ozn. Z3 - dle popisu v PD</t>
  </si>
  <si>
    <t>767R102</t>
  </si>
  <si>
    <t>Dodávka a montáž ocelového schodiště se zábradlím ozn. Z4  - dle popisu v PD</t>
  </si>
  <si>
    <t>767R103</t>
  </si>
  <si>
    <t>Dodávka a montáž schodiště se zábradlí Z5 - dle popisu v PD</t>
  </si>
  <si>
    <t>783901453</t>
  </si>
  <si>
    <t>Vysátí betonových podlah před provedením nátěru</t>
  </si>
  <si>
    <t>783932171</t>
  </si>
  <si>
    <t>Celoplošné vyrovnání betonové podlahy cementovou stěrkou tloušťky do 3 mm</t>
  </si>
  <si>
    <t>767R106</t>
  </si>
  <si>
    <t>Dodávka a montáž šachtového poklopu ozn. Z6  - dle popisu v PD</t>
  </si>
  <si>
    <t>783933171</t>
  </si>
  <si>
    <t>Penetrační epoxidový nátěr hrubých betonových podlah</t>
  </si>
  <si>
    <t>783937163</t>
  </si>
  <si>
    <t>Krycí dvojnásobný epoxidový rozpouštědlový nátěr betonové podlahy</t>
  </si>
  <si>
    <t>784111001</t>
  </si>
  <si>
    <t>Oprášení (ometení ) podkladu v místnostech výšky do 3,80 m</t>
  </si>
  <si>
    <t>784121005</t>
  </si>
  <si>
    <t>Oškrabání malby v mísnostech v přes 5,00 m</t>
  </si>
  <si>
    <t>784181123</t>
  </si>
  <si>
    <t>Hloubková jednonásobná bezbarvá penetrace podkladu v místnostech v přes 3,80 do 5,00 m</t>
  </si>
  <si>
    <t>784221103</t>
  </si>
  <si>
    <t>Dvojnásobné bílé malby ze směsí za sucha dobře otěruvzdorných v místnostech přes 3,80 do 5,00 m</t>
  </si>
  <si>
    <t>HZS1291</t>
  </si>
  <si>
    <t>Hodinová zúčtovací sazba pomocný stavební dělník</t>
  </si>
  <si>
    <t>hod</t>
  </si>
  <si>
    <t>SUM</t>
  </si>
  <si>
    <t>Poznámky uchazeče k zadání</t>
  </si>
  <si>
    <t>POPUZIV</t>
  </si>
  <si>
    <t>END</t>
  </si>
  <si>
    <t>722182016RT1</t>
  </si>
  <si>
    <t>Montáž izolač.skruží na potrubí, páska lepicí páska, sponky</t>
  </si>
  <si>
    <t>RTS 24/ I</t>
  </si>
  <si>
    <t>POL1_</t>
  </si>
  <si>
    <t>Odkaz na mn. položky pořadí 5 : 60,00000</t>
  </si>
  <si>
    <t>VV</t>
  </si>
  <si>
    <t>Odkaz na mn. položky pořadí 7 : 126,00000</t>
  </si>
  <si>
    <t>Odkaz na mn. položky pořadí 8 : 60,00000</t>
  </si>
  <si>
    <t>Odkaz na mn. položky pořadí 9 : 36,00000</t>
  </si>
  <si>
    <t>Odkaz na mn. položky pořadí 10 : 48,00000</t>
  </si>
  <si>
    <t>Odkaz na mn. položky pořadí 6 : 36,00000</t>
  </si>
  <si>
    <t>713-001</t>
  </si>
  <si>
    <t>Demontáž stávající izolace</t>
  </si>
  <si>
    <t>713-002</t>
  </si>
  <si>
    <t>Úprava izolace a oplechování akumulační nádrže 4m3</t>
  </si>
  <si>
    <t>722182016RT111</t>
  </si>
  <si>
    <t>Montáž tepelné snímatelné izolace armatur</t>
  </si>
  <si>
    <t xml:space="preserve">kus    </t>
  </si>
  <si>
    <t>631547114R</t>
  </si>
  <si>
    <t>Pouzdro potrubní izolační 28/30 mm kamenná vlna s polepem Al fólií vyztuženou skleněnou mřížkou</t>
  </si>
  <si>
    <t>SPCM</t>
  </si>
  <si>
    <t>RTS 23/ I</t>
  </si>
  <si>
    <t>POL3_</t>
  </si>
  <si>
    <t>631547115R</t>
  </si>
  <si>
    <t>Pouzdro potrubní izolační 35/30 mm kamenná vlna s polepem Al fólií vyztuženou skleněnou mřížkou</t>
  </si>
  <si>
    <t>RTS 22/ II</t>
  </si>
  <si>
    <t>631547217R</t>
  </si>
  <si>
    <t>Pouzdro potrubní izolační 48/40 mm kamenná vlna s polepem Al fólií vyztuženou skleněnou mřížkou</t>
  </si>
  <si>
    <t>631547219R</t>
  </si>
  <si>
    <t>Pouzdro potrubní izolační 60/40 mm kamenná vlna s polepem Al fólií vyztuženou skleněnou mřížkou</t>
  </si>
  <si>
    <t>631547322R</t>
  </si>
  <si>
    <t>Pouzdro potrubní izolační 76/50 mm kamenná vlna s polepem Al fólií vyztuženou skleněnou mřížkou</t>
  </si>
  <si>
    <t>631547323R</t>
  </si>
  <si>
    <t>Pouzdro potrubní izolační 89/50 mm kamenná vlna s polepem Al fólií vyztuženou skleněnou mřížkou</t>
  </si>
  <si>
    <t>722182016RT112</t>
  </si>
  <si>
    <t>přesun hmot pro tepelné izolace, výšky do 6m</t>
  </si>
  <si>
    <t xml:space="preserve">t     </t>
  </si>
  <si>
    <t>722182016RT1123</t>
  </si>
  <si>
    <t>Izolační snímatelné pouzdra pro izolaci vyvažovacích ventilů, DN 65</t>
  </si>
  <si>
    <t>722182016RT11251</t>
  </si>
  <si>
    <t>Izolační snímatelná pouzdra pro izolaci filtrů, DN 65</t>
  </si>
  <si>
    <t>722182016RT1126</t>
  </si>
  <si>
    <t>Izolační snímatelná pouzdra pro izolaci uzavíracích klapek a zpětných klapek, DN 80</t>
  </si>
  <si>
    <t>722182016RT1127</t>
  </si>
  <si>
    <t>Izolační snímatelná pouzdra pro izolaci uzavíracích klapek a zpětných klapek, DN 65</t>
  </si>
  <si>
    <t>728-001</t>
  </si>
  <si>
    <t>Havarijní ventilátor, průtok vzduchu 4000 m3/h, včetně montáže, propojení s MaR a řízení včetně tlumiče hluku a protidešťovou žaluzií</t>
  </si>
  <si>
    <t>728-002</t>
  </si>
  <si>
    <t>Havarijní ventilátor, průtok vzduchu 800 m3/h, včetně montáže, propojení s MaR a řízení včetně tlumiče hluku a protidešťovou žaluzií</t>
  </si>
  <si>
    <t>728-003</t>
  </si>
  <si>
    <t>Kulisový tlumič hluku 500x500 mm; délka 500 mm; 3xkulisa tl. 100 mm; délka 500 mm;  včetně náběhových a odtokových hran</t>
  </si>
  <si>
    <t>728-004</t>
  </si>
  <si>
    <t>Kulisový tlumič hluku 500x250 mm; délka 500 mm; 3xkulisa tl. 100 mm; délka 500 mm;  včetně náběhových a odtokových hran</t>
  </si>
  <si>
    <t>728-005</t>
  </si>
  <si>
    <t>Protidešťová žaluzie se sítí proti hmyzu 500x500 mm</t>
  </si>
  <si>
    <t>728-006</t>
  </si>
  <si>
    <t>Protidešťová žaluzie se sítí proti hmyzu 500x250 mm</t>
  </si>
  <si>
    <t>731-001</t>
  </si>
  <si>
    <t>Nerezový třísložkový kouřovod pro kotel K1</t>
  </si>
  <si>
    <t>Komponenty:</t>
  </si>
  <si>
    <t>POP</t>
  </si>
  <si>
    <t>dw37300203 vnitřní-Přechodka ew - dw 1 Kus</t>
  </si>
  <si>
    <t>Koleno s KO 90° , víčko na tuhá paliva 3 Kus</t>
  </si>
  <si>
    <t>Prodloužení 1000 mm 14 Kus</t>
  </si>
  <si>
    <t>Prodloužení 500 mm 3 Kus</t>
  </si>
  <si>
    <t>Čistící prvek (víčko pro pevná paliva) 2 Kus</t>
  </si>
  <si>
    <t>Stropní uzávěr 0 - 30° dvojdílný 1 Kus</t>
  </si>
  <si>
    <t>Základová deska se spodním odtokem kondenzátu 1 Kus</t>
  </si>
  <si>
    <t>Stěnová vzpěra typ II, d = 500mm, vč. prícníku 1 Kus</t>
  </si>
  <si>
    <t>Čistící prvek 1 Kus</t>
  </si>
  <si>
    <t>Držák l= 2,0m, O38,2 x 2mm / O42,4x2mm Použití ve všech větrných zónách 1 Kus</t>
  </si>
  <si>
    <t>T-kus 90° 1 Kus</t>
  </si>
  <si>
    <t>Uzávěr vedení 1 Kus</t>
  </si>
  <si>
    <t>2-bodová kotvící objímka DW 1 Kus</t>
  </si>
  <si>
    <t>Statické lůžko,nastavitelný odstup 50-150 mm 2 Kus</t>
  </si>
  <si>
    <t>Přechodka ew - dw 1 Kus</t>
  </si>
  <si>
    <t>Přechodka dw-ew s hrdlem 1 Kus</t>
  </si>
  <si>
    <t>Příruba podniková 300 mm 2 Kus</t>
  </si>
  <si>
    <t>Těsnění příruby pro JWNF 2 Kus</t>
  </si>
  <si>
    <t>Svár průměr 300 mm 2 Kus</t>
  </si>
  <si>
    <t>Absorpční tlumč s netkanou textilií 1 Kus</t>
  </si>
  <si>
    <t>315-dw40400-Vzpěra 2600 - 3000 mm 2 Kus</t>
  </si>
  <si>
    <t>731-003</t>
  </si>
  <si>
    <t>Montáž třísložkových nerezových kouřovodů a revize spalinových cest</t>
  </si>
  <si>
    <t>731-004</t>
  </si>
  <si>
    <t>Potrubí odpadní HT DN32, pro odvod kondenzátu, včetně tvarovek a montáže</t>
  </si>
  <si>
    <t xml:space="preserve">m     </t>
  </si>
  <si>
    <t>731-005</t>
  </si>
  <si>
    <t>Neutralizační box pro odvod kondenzátu, včetně náplně</t>
  </si>
  <si>
    <t>732-0002D</t>
  </si>
  <si>
    <t>Demontáž technologie</t>
  </si>
  <si>
    <t>732-0003D</t>
  </si>
  <si>
    <t>Demontáž stávajících kotlů včetně pásového dopravníku štěpky</t>
  </si>
  <si>
    <t>732-0004D</t>
  </si>
  <si>
    <t>Demontáž stávajících spalinových výměníků</t>
  </si>
  <si>
    <t>732-0005D</t>
  </si>
  <si>
    <t>Demontáž stávajících rozvodů včetně rozdělovačů a sběračů</t>
  </si>
  <si>
    <t>732-001</t>
  </si>
  <si>
    <t>Kotel pro spalování dřevní štěpky a dřevných pelet jmenovitý výkon 340 kW</t>
  </si>
  <si>
    <t>Popis kotle:</t>
  </si>
  <si>
    <t/>
  </si>
  <si>
    <t>třída kotle 5</t>
  </si>
  <si>
    <t>teplovodní kotel pro spalování dřevní štěpky</t>
  </si>
  <si>
    <t>výkonnový rozsah: 102-340 kW</t>
  </si>
  <si>
    <t>objem vody v kotli 965 l</t>
  </si>
  <si>
    <t>max. prac. teplota 95 °C</t>
  </si>
  <si>
    <t>max. prac. tlak 4 bar</t>
  </si>
  <si>
    <t>zkušební tlak 8 bar</t>
  </si>
  <si>
    <t>hlukové emise &lt;70 dB(A)</t>
  </si>
  <si>
    <t>Součástí kotle:</t>
  </si>
  <si>
    <t>digitální řídící jednotka s dotykovou obrazovkou</t>
  </si>
  <si>
    <t>zabudovaný posuvný rošt paliva</t>
  </si>
  <si>
    <t>automatické pneumatické čištění kouřovodů</t>
  </si>
  <si>
    <t>automatický dávkovací systém paliva</t>
  </si>
  <si>
    <t>automatické odstrańování popela</t>
  </si>
  <si>
    <t>cyklón pro zachycení pevných částic</t>
  </si>
  <si>
    <t>ochrana proti zpětnému plamenu do zásobníku paliva - čidlo zpětného plnění, klapka</t>
  </si>
  <si>
    <t>Bezpečnostní prvky tlaku vody v kotli</t>
  </si>
  <si>
    <t>lambda sonda,  cascade manager</t>
  </si>
  <si>
    <t>systém pro monitorování a ovládání provozu kotle PC tablet tel.</t>
  </si>
  <si>
    <t>Součástí dodávky kotle:</t>
  </si>
  <si>
    <t>dávkovací transportér</t>
  </si>
  <si>
    <t>prodloužení dopravníku</t>
  </si>
  <si>
    <t>míchač štěpky</t>
  </si>
  <si>
    <t>šnekový podavač</t>
  </si>
  <si>
    <t>ochrana zpátečky topné vody</t>
  </si>
  <si>
    <t>modul pro zapojení kotlů do kaskády</t>
  </si>
  <si>
    <t>732-002</t>
  </si>
  <si>
    <t>Kompletní montáž štěpkového kotle</t>
  </si>
  <si>
    <t>včetně třícestného směšovacího ventilu a oběhového čerpadla</t>
  </si>
  <si>
    <t>včetně šnekových podavačů štěpky</t>
  </si>
  <si>
    <t>včetně rozhrabávacího kola</t>
  </si>
  <si>
    <t>732-003</t>
  </si>
  <si>
    <t>Úprava hrdel stávající akumulační nádrže 4m3</t>
  </si>
  <si>
    <t>732-007</t>
  </si>
  <si>
    <t>Automatická úpravna vody v kabinetním provedení, průtok 0,3  1,5 m3/h</t>
  </si>
  <si>
    <t>včetně el. mag. filtru, potrubního oddělovače, dávkovacího čerpadla, vodoměru a prvotní náplně</t>
  </si>
  <si>
    <t>732-008</t>
  </si>
  <si>
    <t>Uvedení do provozu automatické úpravny vody</t>
  </si>
  <si>
    <t>732-009</t>
  </si>
  <si>
    <t>Montáž automatické úpravny vody včetně propojení s exp. automatem</t>
  </si>
  <si>
    <t>732-010</t>
  </si>
  <si>
    <t>Tlaková expanzní membránová nádoba o objemu 100 l</t>
  </si>
  <si>
    <t>732-011</t>
  </si>
  <si>
    <t>Montáž expazní tlakové nádoby o objemu 100 l ke kotli</t>
  </si>
  <si>
    <t>732-012</t>
  </si>
  <si>
    <t>Dvoučerpadlový expanzní automat 2-2/60, včetně propojovací sady</t>
  </si>
  <si>
    <t>S funkcí automatického odplynění a doplňování</t>
  </si>
  <si>
    <t>732-013</t>
  </si>
  <si>
    <t>Montáž expanzního automatu a expanzní nádoby včetně propojení</t>
  </si>
  <si>
    <t>732-014</t>
  </si>
  <si>
    <t>Tlaková expanzní membránová nádoba o objemu 8l, včetně armatury flowjet</t>
  </si>
  <si>
    <t>732-016a</t>
  </si>
  <si>
    <t>Uvedení expanzního automatu do provozu</t>
  </si>
  <si>
    <t>732-02</t>
  </si>
  <si>
    <t>Materiál pro zhotovení podlahy a spádování ve skladu štěpky+montáž</t>
  </si>
  <si>
    <t>732-03</t>
  </si>
  <si>
    <t>Ocelová základní nádoba s vakem k expanznímu automatu o objemu 1000 l, d=740 mm</t>
  </si>
  <si>
    <t>732-11</t>
  </si>
  <si>
    <t>Oběhové čerpadlo s elektronickou regulací otáček 25-60</t>
  </si>
  <si>
    <t>včetně protipřírub, šroubů, matic a těsnění</t>
  </si>
  <si>
    <t>732-12</t>
  </si>
  <si>
    <t>Oběhové čerpadlo s elektronickou regulací otáček 25-60N</t>
  </si>
  <si>
    <t>732-13</t>
  </si>
  <si>
    <t>Oběhové čerpadlo s elektronickou regulací otáček 25-80</t>
  </si>
  <si>
    <t>732-14</t>
  </si>
  <si>
    <t>Oběhové čerpadlo s elektronickou regulací otáček 32-80 F</t>
  </si>
  <si>
    <t>732-15</t>
  </si>
  <si>
    <t>Oběhové čerpadlo s elektronickou regulací otáček 40-80F</t>
  </si>
  <si>
    <t>včetně šroubení</t>
  </si>
  <si>
    <t>732-19</t>
  </si>
  <si>
    <t>Rozdělovač sběrač včetně izolace a stavitelného stojanu</t>
  </si>
  <si>
    <t>Připojení:</t>
  </si>
  <si>
    <t>2x hrdlo DN80, příruba</t>
  </si>
  <si>
    <t>2x hrdlo DN65, příruba</t>
  </si>
  <si>
    <t>2x hrdlo DN50, závit</t>
  </si>
  <si>
    <t>6x hrdlo DN40, závit</t>
  </si>
  <si>
    <t>2x hrdlo DN20, závit</t>
  </si>
  <si>
    <t>dle schéma zapojení</t>
  </si>
  <si>
    <t>732-20</t>
  </si>
  <si>
    <t>Montáž rozdělovače sběrače</t>
  </si>
  <si>
    <t>732-21</t>
  </si>
  <si>
    <t>Teplovodní ohřívač vzduchu, průtok vzduchu 1200 m3/h</t>
  </si>
  <si>
    <t>732-97</t>
  </si>
  <si>
    <t>Montáž oběhových čerpadel a nastavení</t>
  </si>
  <si>
    <t>732-98</t>
  </si>
  <si>
    <t>Revize expanzní nádoby</t>
  </si>
  <si>
    <t>732-99</t>
  </si>
  <si>
    <t>Přesun hmot pro strojovny, výšky do 6 m</t>
  </si>
  <si>
    <t>722172413R00</t>
  </si>
  <si>
    <t>Potrubí plastové PPR, D 32 x 4,4 mm, PN 16, včetně montáže a tvarovek</t>
  </si>
  <si>
    <t>733111115R00</t>
  </si>
  <si>
    <t>Potrubí závit. bezešvé běžné v kotelnách DN 25</t>
  </si>
  <si>
    <t>733111117R00</t>
  </si>
  <si>
    <t>Potrubí závit. bezešvé běžné v kotelnách DN 40</t>
  </si>
  <si>
    <t>733111118R00</t>
  </si>
  <si>
    <t>Potrubí závit. bezešvé běžné v kotelnách DN 50</t>
  </si>
  <si>
    <t>733111416R00</t>
  </si>
  <si>
    <t>Potrubí závitové zesílené svař. v kotelnách DN 32</t>
  </si>
  <si>
    <t>733121222R00</t>
  </si>
  <si>
    <t>Potrubí hladké bezešvé v kotelnách D 76 x 3,2 mm</t>
  </si>
  <si>
    <t>733121225R00</t>
  </si>
  <si>
    <t>Potrubí hladké bezešvé v kotelnách D 89 x 3,6 mm</t>
  </si>
  <si>
    <t>73324</t>
  </si>
  <si>
    <t>Přesun hmot pro rozvody potrubí, výšky do 6 m</t>
  </si>
  <si>
    <t>73325</t>
  </si>
  <si>
    <t>Drobný spojovací materiál, vsuvky, redukce,... včetně montáže</t>
  </si>
  <si>
    <t>73326</t>
  </si>
  <si>
    <t>Podpěry, závěsy, nosníky pro uložení potrubí</t>
  </si>
  <si>
    <t>73327</t>
  </si>
  <si>
    <t>Ocelové tvarovky</t>
  </si>
  <si>
    <t>73328</t>
  </si>
  <si>
    <t>Nátěr syntet. potrubí do DN 80 mm Z +1x +1x email</t>
  </si>
  <si>
    <t>soubor</t>
  </si>
  <si>
    <t>722224111R00</t>
  </si>
  <si>
    <t>Kohout vypouštěcí DN15, včetně montáže</t>
  </si>
  <si>
    <t>722236515R00</t>
  </si>
  <si>
    <t>Filtr závitový, DN40, vnitřní x vnitřní závit</t>
  </si>
  <si>
    <t>722236516R00</t>
  </si>
  <si>
    <t>Filtr závitový, DN50, vnitřní x vnitřní závit</t>
  </si>
  <si>
    <t>734163157R00</t>
  </si>
  <si>
    <t>Filtr přírubový DN65, včetně montáže, včetně protipřirub, šroubů, matic a těsnění</t>
  </si>
  <si>
    <t>734163158R00</t>
  </si>
  <si>
    <t>Filtr magnetický přírubový DN65, včetně montáže, včetně protipřirub, šroubů, matic a těsnění</t>
  </si>
  <si>
    <t>734193257R00</t>
  </si>
  <si>
    <t>Zpětná klapka mezipřirubová, DN65, včetně montáže, včetně protipřirub, šroubů, matic a těsnění</t>
  </si>
  <si>
    <t>734194317R00</t>
  </si>
  <si>
    <t>Klapka mezipřírubová uzavírací, DN 65, včetně montáže, včetně protipřirub, šroubů, matic a těsnění PN16</t>
  </si>
  <si>
    <t>734194318R00</t>
  </si>
  <si>
    <t>Klapka mezipřírubová uzavírací, DN 80, včetně montáže, včetně protipřirub, šroubů, matic a těsnění</t>
  </si>
  <si>
    <t>734235121R00</t>
  </si>
  <si>
    <t>Kohout kulový,2xvnitřní záv., DN 15, včetně montáže</t>
  </si>
  <si>
    <t>734235123R00</t>
  </si>
  <si>
    <t>Kohout kulový,2xvnitřní záv., DN 25, včetně montáže</t>
  </si>
  <si>
    <t>734235124R00</t>
  </si>
  <si>
    <t>Kohout kulový,2xvnitřní záv. DN 32, včetně montáže</t>
  </si>
  <si>
    <t>734235125R00</t>
  </si>
  <si>
    <t>Kohout kulový,2xvnitřní záv., DN 40, včetně montáže</t>
  </si>
  <si>
    <t>734235126R00</t>
  </si>
  <si>
    <t>Kohout kulový,2xvnitřní záv., DN 50, včetně montáže</t>
  </si>
  <si>
    <t>734244423R00</t>
  </si>
  <si>
    <t>Zpětná klapka závitová, DN25, celokovová, PN16, včetně montáže</t>
  </si>
  <si>
    <t>734244424R00</t>
  </si>
  <si>
    <t>Zpětná klapka závitová, DN32, celokovová, PN16, včetně montáže</t>
  </si>
  <si>
    <t>734244425R00</t>
  </si>
  <si>
    <t>Zpětná klapka závitová, DN40, celokovová, PN16, včetně montáže</t>
  </si>
  <si>
    <t>734244426R00</t>
  </si>
  <si>
    <t>Zpětná klapka závitová, DN50, celokovová, PN16, včetně montáže</t>
  </si>
  <si>
    <t>734295213R00</t>
  </si>
  <si>
    <t>Filtr závitový, DN25, vnitřní x vnitřní závit</t>
  </si>
  <si>
    <t>734295214R00</t>
  </si>
  <si>
    <t>Filtr závitový, DN32, vnitřní x vnitřní závit</t>
  </si>
  <si>
    <t>734-019</t>
  </si>
  <si>
    <t>Vyvažovací ventil, DN 65, PN16, včetně protipřirub, šroubů, matic a těsnění</t>
  </si>
  <si>
    <t>734-0200</t>
  </si>
  <si>
    <t>Vyvažovací ventil, DN 25, PN16, závitový, 2x vnitřní závit</t>
  </si>
  <si>
    <t>734-0201</t>
  </si>
  <si>
    <t>Vyvažovací ventil, DN 32, PN16, závitový, 2x vnitřní závit</t>
  </si>
  <si>
    <t>734-0202</t>
  </si>
  <si>
    <t>Vyvažovací ventil, DN 40, PN16, závitový, 2x vnitřní závit</t>
  </si>
  <si>
    <t>734-0203</t>
  </si>
  <si>
    <t>Vyvažovací ventil, DN 50, PN16, závitový, 2x vnitřní závit</t>
  </si>
  <si>
    <t>734-035</t>
  </si>
  <si>
    <t>Pojistný ventil, 3 bar, DN 25/32</t>
  </si>
  <si>
    <t>734-040</t>
  </si>
  <si>
    <t>Teploměr s jímkou DTR 100mm, zadní, délka stonku 100mm, rozsah 0-120°C, včetně montáže</t>
  </si>
  <si>
    <t>734-041</t>
  </si>
  <si>
    <t>Tlakoměr 0-6 bar, tlakového kohoutu s odvodněním a montáže, d=100 mm</t>
  </si>
  <si>
    <t>734-043</t>
  </si>
  <si>
    <t>Automatický odvzdušňovací ventil, DN 15, včetně montáže</t>
  </si>
  <si>
    <t>734-044</t>
  </si>
  <si>
    <t>Montáž pojistných ventilů</t>
  </si>
  <si>
    <t>734-045</t>
  </si>
  <si>
    <t>Návarek G 1/2", včetně montáže</t>
  </si>
  <si>
    <t>734-052</t>
  </si>
  <si>
    <t>Třícestný směšovací ventil DN25, závitový, Kvs=6,3 m3/h, PN16, včetně elektromechanického pohonu ovládání 0-10V, napájení 24V, včetně šroubení</t>
  </si>
  <si>
    <t>734-053</t>
  </si>
  <si>
    <t>Třícestný směšovací ventil DN32, závitový, Kvs=16,0 m3/h, PN16, včetně elektromechanického pohonu ovládání 0-10V, napájení 24V, včetně šroubení</t>
  </si>
  <si>
    <t>734-054</t>
  </si>
  <si>
    <t>Třícestný směšovací ventil DN40, závitový, Kvs=22,0 m3/h, PN16, včetně elektromechanického pohonu ovládání 0-10V, napájení 24V, včetně šroubení</t>
  </si>
  <si>
    <t>734-060</t>
  </si>
  <si>
    <t>Montáž závitového třícestného ventilu s elektromechanickým pohonem</t>
  </si>
  <si>
    <t>734-061</t>
  </si>
  <si>
    <t>Tlakově nezávislý dvoucestný ventil DN25, včetně servopohonu 0-10V, napájení 24V včetně montáže</t>
  </si>
  <si>
    <t>734-062</t>
  </si>
  <si>
    <t>Závitový měřič tepla DN32, Qp=6 m3/h, včetně šroubení, mosazné jímky včetně napájecího modulu 230V a modulu M-BUS, včetně montáže</t>
  </si>
  <si>
    <t>734-063</t>
  </si>
  <si>
    <t>Závitový měřič tepla DN20, Qp=1,5 m3/h, včetně šroubení, mosazné jímky včetně napájecího modulu 230V a modulu M-BUS, včetně montáže</t>
  </si>
  <si>
    <t>ON13</t>
  </si>
  <si>
    <t>PD skutečného stavu</t>
  </si>
  <si>
    <t>ON6</t>
  </si>
  <si>
    <t>Vypracování provozního řádu a zhotovení revizní knihy kotle</t>
  </si>
  <si>
    <t>ON14</t>
  </si>
  <si>
    <t>Zajištění zkušebního provozu</t>
  </si>
  <si>
    <t>POL12_1</t>
  </si>
  <si>
    <t>ON03</t>
  </si>
  <si>
    <t>Vypuštění systému</t>
  </si>
  <si>
    <t>POL99_8</t>
  </si>
  <si>
    <t>ON04</t>
  </si>
  <si>
    <t>Topná a tlaková zkouška</t>
  </si>
  <si>
    <t>ON1</t>
  </si>
  <si>
    <t>BOZP</t>
  </si>
  <si>
    <t>ON10</t>
  </si>
  <si>
    <t>Orientační štítky</t>
  </si>
  <si>
    <t>ON11</t>
  </si>
  <si>
    <t>Pronájem montážních kostek</t>
  </si>
  <si>
    <t xml:space="preserve">Kompletační činnost </t>
  </si>
  <si>
    <t>ON16</t>
  </si>
  <si>
    <t>Ekologická likvidace odpadu včetně poplatku za skládku</t>
  </si>
  <si>
    <t>ON2</t>
  </si>
  <si>
    <t>Autorský dozor, včetně dopravy, dodávka investora</t>
  </si>
  <si>
    <t>ON20</t>
  </si>
  <si>
    <t>Dodavatelská dokumentace</t>
  </si>
  <si>
    <t>ON23</t>
  </si>
  <si>
    <t>Úklid staveniště</t>
  </si>
  <si>
    <t>ON26</t>
  </si>
  <si>
    <t>Zaškolení obsluhy</t>
  </si>
  <si>
    <t>ON4</t>
  </si>
  <si>
    <t xml:space="preserve">Napuštění systému upravenou vodou včetně upravené vody a ovzdušnění </t>
  </si>
  <si>
    <t>ON5</t>
  </si>
  <si>
    <t>Mimostaveništní doprava materiálu</t>
  </si>
  <si>
    <t>ON70</t>
  </si>
  <si>
    <t>Zařízení staveniště</t>
  </si>
  <si>
    <t>ON71</t>
  </si>
  <si>
    <t>Doprava a ubytování</t>
  </si>
  <si>
    <t>ON72</t>
  </si>
  <si>
    <t>Koordinace s ostaními profesemi</t>
  </si>
  <si>
    <t>ON74</t>
  </si>
  <si>
    <t>Hasící přístroje</t>
  </si>
  <si>
    <t>ON78</t>
  </si>
  <si>
    <t>Vizuální kontrola svarů</t>
  </si>
  <si>
    <t>ON81</t>
  </si>
  <si>
    <t>Pronájem jeřábu</t>
  </si>
  <si>
    <t>AMiNi4DW2/G</t>
  </si>
  <si>
    <t>Univerzální regulátor podporující standardy, 8DI, 8DO, 8AI, 4AO, RS485, Ethernet, disp. 122x32 b., kláv., webserver, na DIN lištu, GSM modemem, odesilání SMS</t>
  </si>
  <si>
    <t>ks</t>
  </si>
  <si>
    <t>POL3_0</t>
  </si>
  <si>
    <t>AMRIO-UI8RDO8</t>
  </si>
  <si>
    <t>8x analog IN, 8x spínací relé 230V st/24V ss/2A, ARION/MODBUS</t>
  </si>
  <si>
    <t>AMRIO-AI8AO8U</t>
  </si>
  <si>
    <t>8x analog IN, 8x analog OUT 0-10V, rozlišení 12 bitů, ARION/MODBUS</t>
  </si>
  <si>
    <t>ZD1</t>
  </si>
  <si>
    <t>Zdroj na din lištu 230/12V DC, 10A</t>
  </si>
  <si>
    <t>ZD2</t>
  </si>
  <si>
    <t>Napájecí trafo pro MEST110, 230 V / 24 V, 25 VA, montáž na DIN lištu</t>
  </si>
  <si>
    <t>SWITCH</t>
  </si>
  <si>
    <t>switch 6portový 10/100/1000Mbps</t>
  </si>
  <si>
    <t>ST-N11</t>
  </si>
  <si>
    <t>Snímač venkovní teploty,  Ni1000, rozsah -40 až 60 °C, IP65</t>
  </si>
  <si>
    <t>ST-N10</t>
  </si>
  <si>
    <t>Snímač teploty do jímky, Ni1000/6180, 6x50mm, kabel 2m, jímka</t>
  </si>
  <si>
    <t>Snímač teploty do jímky, Ni1000/6180, 6x300mm, kabel 2m, jímka</t>
  </si>
  <si>
    <t xml:space="preserve">ks    </t>
  </si>
  <si>
    <t>J1</t>
  </si>
  <si>
    <t>Jímka 50mm nerez G1/2" prům.6</t>
  </si>
  <si>
    <t>J2</t>
  </si>
  <si>
    <t>Jímka 300mm nerez G1/2" prům.6</t>
  </si>
  <si>
    <t>N1</t>
  </si>
  <si>
    <t>Návarek G1/2" nátrubek varný vnitřní závit</t>
  </si>
  <si>
    <t>LRNV</t>
  </si>
  <si>
    <t>Snímač hladiny zaplavení, LRNV NC/NO 230V,50W,IP68 kabel 2m</t>
  </si>
  <si>
    <t>Tlak1</t>
  </si>
  <si>
    <t>Snímač tlaku, rozsah 0÷6bar, připojení 1/2", výstupní signál 4÷20 mA, napájení 24 VAC, vč. připojení: G1/4"</t>
  </si>
  <si>
    <t>N2</t>
  </si>
  <si>
    <t>připojení: G1/4" redukce / G1/2"</t>
  </si>
  <si>
    <t>KO1</t>
  </si>
  <si>
    <t>Kondenzační smyčka "U", OCELOVÁ VARNÁ, M20x1,5</t>
  </si>
  <si>
    <t>KO2</t>
  </si>
  <si>
    <t>Kohouty tlakoměrové zkušební se zkušební odbočkou M20x1,5mm.</t>
  </si>
  <si>
    <t>Tes1</t>
  </si>
  <si>
    <t>Těsnění AL pro snímač tlaku</t>
  </si>
  <si>
    <t>ASIN ACU</t>
  </si>
  <si>
    <t>Ústředna detekce plynů, na DIN lištu, 8x detektor, výstup 4x, Čtyř-úrovňová  s pevným nastavením úrovní. 4 – 20 mA Proudový signál snímačů, pět reléových výstupů 10%/20%/40%/50% z rozsahu snímače</t>
  </si>
  <si>
    <t>plus chyba.</t>
  </si>
  <si>
    <t>GTE Oxid uhelnatý</t>
  </si>
  <si>
    <t>Detektor úniku CO, Senzor:  elektrochemickýNapájení:  15 – 24VdcPříkon:  &lt; 3 VAVýstup:  4 – 20 mARozsah:  0 – 240 ppmKrytí:  IP 20, kalibrace</t>
  </si>
  <si>
    <t>S1</t>
  </si>
  <si>
    <t>siréna optická akustická 230VAC</t>
  </si>
  <si>
    <t>S3</t>
  </si>
  <si>
    <t>Napájecí zdroj pro ústřednu např. ASIN G8, 230VAC / 15VDC / 1,5A</t>
  </si>
  <si>
    <t>Z3</t>
  </si>
  <si>
    <t>Napájecí zdroj 24V, 60W na Din lištu</t>
  </si>
  <si>
    <t>Kotel MTZ</t>
  </si>
  <si>
    <t>Součinnost při zprovoznění kotlů</t>
  </si>
  <si>
    <t>RM1</t>
  </si>
  <si>
    <t>Rozvaděč RM1 - Rozvaděč oceloplechový s podstavcem v 100mm, svorkovnice nahoře, krytí IP 54, rozměry 800x2000x400 (š x v x h), ochrana dle ČSN 33 2000-4-41 samočinným odpojením vadné části v</t>
  </si>
  <si>
    <t>rezerva v rozvaděči.</t>
  </si>
  <si>
    <t>1220HFPP</t>
  </si>
  <si>
    <t>Trubka ohebná - pr.20mm, 750N</t>
  </si>
  <si>
    <t>Pol__0027</t>
  </si>
  <si>
    <t>Trubka ohebná - pr.32mm, 750N</t>
  </si>
  <si>
    <t>4020LA</t>
  </si>
  <si>
    <t>Trubka tuhá PVC 750N délka 3 m barva tmavě šedá vč. příchytky, 20mm</t>
  </si>
  <si>
    <t>4032LA</t>
  </si>
  <si>
    <t>Trubka tuhá PVC 750N délka 3 m barva tmavě šedá vč. příchytky, 32mm</t>
  </si>
  <si>
    <t>Pol__0030</t>
  </si>
  <si>
    <t>Kabel silový s Cu jádrem 750 V CYKY 5 x 2,5 mm2</t>
  </si>
  <si>
    <t>34111030</t>
  </si>
  <si>
    <t>Kabel silový s Cu jádrem 750 V CYKY 3 x 2,5 mm2</t>
  </si>
  <si>
    <t>Pol__0032</t>
  </si>
  <si>
    <t>Kabel silový s Cu jádrem 750 V CYKY 5 x 1,5 mm2</t>
  </si>
  <si>
    <t>Pol__0033</t>
  </si>
  <si>
    <t>Kabel silový s Cu jádrem 750 V CYKY 3 x 1,5 mm2</t>
  </si>
  <si>
    <t>34121550</t>
  </si>
  <si>
    <t>Kabel sdělovací s Cu jádrem JYTY 2 x 1 mm</t>
  </si>
  <si>
    <t>34121554</t>
  </si>
  <si>
    <t>Kabel sdělovací s Cu jádrem JYTY 4 x 1 mm</t>
  </si>
  <si>
    <t>Pol__0036</t>
  </si>
  <si>
    <t>Kabel sdělovací s Cu jádrem JYTY 7 x 1 mm</t>
  </si>
  <si>
    <t>Pol__0037</t>
  </si>
  <si>
    <t>CYSY 2x0,75</t>
  </si>
  <si>
    <t>34121570.C</t>
  </si>
  <si>
    <t>Kabel UTP cat.5e</t>
  </si>
  <si>
    <t>KECK4709</t>
  </si>
  <si>
    <t>KRABICE připojovací S VÍČKEM</t>
  </si>
  <si>
    <t>KECK5003</t>
  </si>
  <si>
    <t>ŽLAB  62/ 50 Plný</t>
  </si>
  <si>
    <t>KECK5004</t>
  </si>
  <si>
    <t>ŽLAB 125/ 50  Plný</t>
  </si>
  <si>
    <t>KECK5023</t>
  </si>
  <si>
    <t>VÍKO  62               plný</t>
  </si>
  <si>
    <t>KECK5024</t>
  </si>
  <si>
    <t>VÍKO 125               plný</t>
  </si>
  <si>
    <t>KECK5112</t>
  </si>
  <si>
    <t>NOSNÍK  62                plný</t>
  </si>
  <si>
    <t>KECK5113</t>
  </si>
  <si>
    <t>NOSNÍK 125                plný</t>
  </si>
  <si>
    <t>KECK5134</t>
  </si>
  <si>
    <t>PŘEPÁŽKA ŽLABU  50        plný</t>
  </si>
  <si>
    <t>Pol__0047</t>
  </si>
  <si>
    <t>KABELOVÝ ŽEBŘÍK 150/60</t>
  </si>
  <si>
    <t>KECV0269</t>
  </si>
  <si>
    <t>CY   6    ZEL/ŽL</t>
  </si>
  <si>
    <t>Pol__0049</t>
  </si>
  <si>
    <t>CY   16    ZEL/ŽL</t>
  </si>
  <si>
    <t>Pol__0050</t>
  </si>
  <si>
    <t>Svorkovnice zemnicí</t>
  </si>
  <si>
    <t>KECH1732</t>
  </si>
  <si>
    <t>SVORKA ZEMNÍCÍ</t>
  </si>
  <si>
    <t>Pol__0052</t>
  </si>
  <si>
    <t>Zásuvka 230V nástěnná, komplet VDT, IP43</t>
  </si>
  <si>
    <t>Pol__0053</t>
  </si>
  <si>
    <t>Protipožární přepážky</t>
  </si>
  <si>
    <t>Pol__0054</t>
  </si>
  <si>
    <t>ÚPRAVA STÁVAJÍCÍHO ROZVADĚČE RM</t>
  </si>
  <si>
    <t>Pol__0055</t>
  </si>
  <si>
    <t>DEBLOKAČNÍ SPÍNAČ NA POVRCH IP54</t>
  </si>
  <si>
    <t>Pol__0056</t>
  </si>
  <si>
    <t>UPS zálořní zdroj 1500W</t>
  </si>
  <si>
    <t>Pol__0057</t>
  </si>
  <si>
    <t>snímač CO</t>
  </si>
  <si>
    <t>Pol__0058</t>
  </si>
  <si>
    <t>tabule návěští nevstupovat</t>
  </si>
  <si>
    <t>Pol__0059</t>
  </si>
  <si>
    <t>Spojovací materiál</t>
  </si>
  <si>
    <t>S9993</t>
  </si>
  <si>
    <t>Podružný materiál</t>
  </si>
  <si>
    <t>Pol__0061</t>
  </si>
  <si>
    <t>MTZ Snímač venkovní teploty,  Ni1000, rozsah -40 až 60 °C, IP65</t>
  </si>
  <si>
    <t>Pol__0062</t>
  </si>
  <si>
    <t>MTZ Snímač teploty příložný / do jímky, Ni1000/6180, kabel 2m, jímka</t>
  </si>
  <si>
    <t>Pol__0063</t>
  </si>
  <si>
    <t>MTZ Snímač hladiny zaplavení, relé výstup 24VAC/6A, napájení 24VAC/DC</t>
  </si>
  <si>
    <t>Pol__0064</t>
  </si>
  <si>
    <t>MTZ Snímač tlaku, rozsah 0÷6bar, připojení 1/2", výstupní signál 4÷20 mA, napájení 24 VAC, vč. tlumiče tlakových rázů</t>
  </si>
  <si>
    <t>Pol__0065</t>
  </si>
  <si>
    <t>Mtz Trubka ohebná - pr.20mm, 750N</t>
  </si>
  <si>
    <t>Pol__0066</t>
  </si>
  <si>
    <t>Mtz Trubka ohebná - pr.32mm, 750N</t>
  </si>
  <si>
    <t>Pol__0067</t>
  </si>
  <si>
    <t>Mtz Trubka tuhá PVC 750N délka 3 m barva tmavě šedá vč. příchytky, 20mm</t>
  </si>
  <si>
    <t>Pol__0068</t>
  </si>
  <si>
    <t>Mtz Trubka tuhá PVC 750N délka 3 m barva tmavě šedá vč. příchytky, 32mm</t>
  </si>
  <si>
    <t>Pol__0069</t>
  </si>
  <si>
    <t>Mtz Kabel silový s Cu jádrem 750 V CYKY 5 x 2,5 mm2</t>
  </si>
  <si>
    <t>Pol__0070</t>
  </si>
  <si>
    <t>Mtz Kabel silový s Cu jádrem 750 V CYKY 3 x 2,5 mm2</t>
  </si>
  <si>
    <t>Pol__0071</t>
  </si>
  <si>
    <t>Mtz Kabel silový s Cu jádrem 750 V CYKY 5 x 1,5 mm2</t>
  </si>
  <si>
    <t>Pol__0072</t>
  </si>
  <si>
    <t>Mtz Kabel silový s Cu jádrem 750 V CYKY 3 x 1,5 mm2</t>
  </si>
  <si>
    <t>Pol__0073</t>
  </si>
  <si>
    <t>Mtz Kabel sdělovací s Cu jádrem JYTY 2 x 1 mm</t>
  </si>
  <si>
    <t>Pol__0074</t>
  </si>
  <si>
    <t>Mtz Kabel sdělovací s Cu jádrem JYTY 4 x 1 mm</t>
  </si>
  <si>
    <t>Pol__0075</t>
  </si>
  <si>
    <t>Mtz Kabel sdělovací s Cu jádrem JYTY 7 x 1 mm</t>
  </si>
  <si>
    <t>Pol__0076</t>
  </si>
  <si>
    <t>MTZ CYSY 2x0,75</t>
  </si>
  <si>
    <t>Pol__0077</t>
  </si>
  <si>
    <t>MTZ Kabel UTP cat.5e</t>
  </si>
  <si>
    <t>Pol__0078</t>
  </si>
  <si>
    <t>MTZ KRABICE VÍČKEM</t>
  </si>
  <si>
    <t>Pol__0079</t>
  </si>
  <si>
    <t>MTZ ŽLAB  62/ 50            plný</t>
  </si>
  <si>
    <t>Pol__0080</t>
  </si>
  <si>
    <t>MTZ ŽLAB 125/ 50           2plný</t>
  </si>
  <si>
    <t>Pol__0081</t>
  </si>
  <si>
    <t>MTZ CY   6    ZEL/ŽL</t>
  </si>
  <si>
    <t>M</t>
  </si>
  <si>
    <t>Pol__0082</t>
  </si>
  <si>
    <t>Pol__0083</t>
  </si>
  <si>
    <t>MTZ Svorkovnice zemnicí</t>
  </si>
  <si>
    <t>Pol__0084</t>
  </si>
  <si>
    <t>MTZ SVORKA ZEMNÍCÍ MALÁ</t>
  </si>
  <si>
    <t>Pol__0085</t>
  </si>
  <si>
    <t>MTZ Zásuvka 230V nástěnná, komplet VDT, IP43</t>
  </si>
  <si>
    <t>Pol__0086</t>
  </si>
  <si>
    <t>MTZ Protipožární přepážky</t>
  </si>
  <si>
    <t>Pol__0087</t>
  </si>
  <si>
    <t>Ukonceni vodicu v rozvadeci</t>
  </si>
  <si>
    <t>Pol__0088</t>
  </si>
  <si>
    <t>Mtz servopohonu pro ventil - el.připojení</t>
  </si>
  <si>
    <t>Pol__0089</t>
  </si>
  <si>
    <t>MTZ Rozvaděč</t>
  </si>
  <si>
    <t>Pol__0090</t>
  </si>
  <si>
    <t>MTZ ÚPRAVA STÁVAJÍCÍHO ROZVADĚČE RM</t>
  </si>
  <si>
    <t>Pol__0091</t>
  </si>
  <si>
    <t>MTZ DEBLOKAČNÍ SPÍNAČ NA POVRCH IP54</t>
  </si>
  <si>
    <t>Pol__0092</t>
  </si>
  <si>
    <t>MTZ UPS zálořní zdroj</t>
  </si>
  <si>
    <t>Pol__0093</t>
  </si>
  <si>
    <t>MTZ snímač CO</t>
  </si>
  <si>
    <t>Pol__0094</t>
  </si>
  <si>
    <t>MTZ tabule návěští nevstupovat</t>
  </si>
  <si>
    <t>Pol__0095</t>
  </si>
  <si>
    <t>Drobné montážní práce</t>
  </si>
  <si>
    <t>Pol__0096</t>
  </si>
  <si>
    <t>Demontáž stávajících kabelových tras</t>
  </si>
  <si>
    <t>h</t>
  </si>
  <si>
    <t>Pol__0097</t>
  </si>
  <si>
    <t>Demontáž stávající kabeláže</t>
  </si>
  <si>
    <t>Pol__0098</t>
  </si>
  <si>
    <t>Demontáž prvků</t>
  </si>
  <si>
    <t>900RT1</t>
  </si>
  <si>
    <t>Hzs - nezmeřitelné práce   čl.17-1a, Práce v tarifní třídě 4</t>
  </si>
  <si>
    <t>923T00</t>
  </si>
  <si>
    <t>Hzs - zaučení obsluhy</t>
  </si>
  <si>
    <t>101100111T01</t>
  </si>
  <si>
    <t>Uživatelský software pro DDC</t>
  </si>
  <si>
    <t>d.bod</t>
  </si>
  <si>
    <t>901T00</t>
  </si>
  <si>
    <t>Hzs - práce aplikačního programátora-příprava ke, komplexní zkoušce</t>
  </si>
  <si>
    <t>904R00</t>
  </si>
  <si>
    <t>Hzs-zkousky v ramci montaz.praci, zkušební provoz</t>
  </si>
  <si>
    <t>905R01</t>
  </si>
  <si>
    <t>Hzs-revize provoz.souboru a st.obj., Revize</t>
  </si>
  <si>
    <t>925T00</t>
  </si>
  <si>
    <t>Hzs - spolupráce s revizním technikem</t>
  </si>
  <si>
    <t>Pol__0106</t>
  </si>
  <si>
    <t>Hzs  - zjištění stávajícího stavu</t>
  </si>
  <si>
    <t>POL10_0</t>
  </si>
  <si>
    <t>931T00</t>
  </si>
  <si>
    <t>Hzs-doprava materiálu</t>
  </si>
  <si>
    <t>911R00</t>
  </si>
  <si>
    <t>Hzs- autorský dozor projektové dokumentace</t>
  </si>
  <si>
    <t>950T00</t>
  </si>
  <si>
    <t>Hzs - Koordinace s ostatními profesemi</t>
  </si>
  <si>
    <t>vizual</t>
  </si>
  <si>
    <t>vizulizace na pracovní stanici</t>
  </si>
  <si>
    <t>licene</t>
  </si>
  <si>
    <t>licence vizualizace</t>
  </si>
  <si>
    <t>Pol__0112</t>
  </si>
  <si>
    <t>koordinace návazností</t>
  </si>
  <si>
    <t>Pol__0113</t>
  </si>
  <si>
    <t>Zasilání SMS, GSM brána</t>
  </si>
  <si>
    <t>101100177T00</t>
  </si>
  <si>
    <t>Vykreslení obrazovek</t>
  </si>
  <si>
    <t>921T00</t>
  </si>
  <si>
    <t>Hzs-výrobní dokumentace</t>
  </si>
  <si>
    <t>Hzs-projekt skutečný stav</t>
  </si>
  <si>
    <t>900RT0</t>
  </si>
  <si>
    <t>Oživení, odladění syst. MaR</t>
  </si>
  <si>
    <t>901R00</t>
  </si>
  <si>
    <t>Hzs - Spolupráce s dodavatelem</t>
  </si>
  <si>
    <t>930T00</t>
  </si>
  <si>
    <t>Hzs-doprava osob</t>
  </si>
  <si>
    <t>900T00</t>
  </si>
  <si>
    <t>Účast na komplexním vyzkoušení</t>
  </si>
  <si>
    <t>síti TN-S, barva</t>
  </si>
  <si>
    <t>RAL 7032, Další příslušenství rozvaděče:montážní</t>
  </si>
  <si>
    <t>deska, přepěťová ochrana II.a III. st.,na dveřích</t>
  </si>
  <si>
    <t>signalizace stavu hlavního přívodu, jištěné vývody pro</t>
  </si>
  <si>
    <t>danou technologii včetně motorových spouštěčů,</t>
  </si>
  <si>
    <t>pomocná relé, pomocné hlavního jističe 16A atp., LED</t>
  </si>
  <si>
    <t>osvětlení rozvaděče, kabelové průchodky, přepěťová</t>
  </si>
  <si>
    <t>ochrana III. st., atd. Kapsa na dokumentaci, přístroje se</t>
  </si>
  <si>
    <t>zkratovou odolností 10kA, vývody kabelů nahoru, přívod</t>
  </si>
  <si>
    <t>vrchem zhora, atd., zhotové dle ČSN EN 61 439, 15%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</si>
  <si>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</si>
  <si>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</si>
  <si>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 xml:space="preserve">"chodník : </t>
  </si>
  <si>
    <t xml:space="preserve">21,6 : </t>
  </si>
  <si>
    <t>21,6</t>
  </si>
  <si>
    <t>113107021</t>
  </si>
  <si>
    <t>Odstranění podkladu z kameniva drceného tl 100 mm při překopech ručně</t>
  </si>
  <si>
    <t>URS</t>
  </si>
  <si>
    <t>ÚRS 23 01</t>
  </si>
  <si>
    <t xml:space="preserve">21,6" přesný rozsah bude upřesněn na místě zjišťpvacím protokolem : </t>
  </si>
  <si>
    <t>113107044</t>
  </si>
  <si>
    <t>Odstranění podkladu živičných tl přes 100 do 200 mm při překopech ručně</t>
  </si>
  <si>
    <t xml:space="preserve">silnice : </t>
  </si>
  <si>
    <t xml:space="preserve">53 : </t>
  </si>
  <si>
    <t>53</t>
  </si>
  <si>
    <t>113202111</t>
  </si>
  <si>
    <t>Vytrhání obrub krajníků obrubníků stojatých</t>
  </si>
  <si>
    <t xml:space="preserve">" v místě chodníku : </t>
  </si>
  <si>
    <t xml:space="preserve">22 : </t>
  </si>
  <si>
    <t>22</t>
  </si>
  <si>
    <t>119001423</t>
  </si>
  <si>
    <t>Dočasné zajištění kabelů a kabelových tratí z více než 6 volně ložených kabelů</t>
  </si>
  <si>
    <t xml:space="preserve">(15+53+21,6)/5 : </t>
  </si>
  <si>
    <t>17,92</t>
  </si>
  <si>
    <t>119002121</t>
  </si>
  <si>
    <t>Přechodová lávka délky do 2 m včetně zábradlí pro zabezpečení výkopu zřízení</t>
  </si>
  <si>
    <t xml:space="preserve">(15+53+21,6)/9 : </t>
  </si>
  <si>
    <t xml:space="preserve">10 : </t>
  </si>
  <si>
    <t>10</t>
  </si>
  <si>
    <t>119002122</t>
  </si>
  <si>
    <t>Přechodová lávka délky do 2 m včetně zábradlí pro zabezpečení výkopu odstranění</t>
  </si>
  <si>
    <t>119002131</t>
  </si>
  <si>
    <t>Pochozí protiskluzový plech pro zabezpečení výkopu zřízení</t>
  </si>
  <si>
    <t xml:space="preserve">10*4 : </t>
  </si>
  <si>
    <t>40</t>
  </si>
  <si>
    <t>119002132</t>
  </si>
  <si>
    <t>Pochozí protiskluzový plech pro zabezpečení výkopu odstranění</t>
  </si>
  <si>
    <t xml:space="preserve">40 : </t>
  </si>
  <si>
    <t>119002311</t>
  </si>
  <si>
    <t>Pochozí dřevěné desky do tl 30 mm pro zabezpečení výkopu zřízení</t>
  </si>
  <si>
    <t>119002312</t>
  </si>
  <si>
    <t>Pochozí dřevěné desky do tl 30 mm pro zabezpečení výkopu odstranění</t>
  </si>
  <si>
    <t>119002411</t>
  </si>
  <si>
    <t>Pojezdový ocelový plech pro zabezpečení výkopu zřízení</t>
  </si>
  <si>
    <t xml:space="preserve">6*3 : </t>
  </si>
  <si>
    <t>18</t>
  </si>
  <si>
    <t>119002412</t>
  </si>
  <si>
    <t>Pojezdový ocelový plech pro zabezpečení výkopu odstranění</t>
  </si>
  <si>
    <t xml:space="preserve">18 : </t>
  </si>
  <si>
    <t>119003131</t>
  </si>
  <si>
    <t>Výstražná páska pro zabezpečení výkopu zřízení</t>
  </si>
  <si>
    <t xml:space="preserve">" po obou stranách výkopu : </t>
  </si>
  <si>
    <t xml:space="preserve">(15+53+21,6)*2 : </t>
  </si>
  <si>
    <t>179,2</t>
  </si>
  <si>
    <t>119003132</t>
  </si>
  <si>
    <t>Výstražná páska pro zabezpečení výkopu odstranění</t>
  </si>
  <si>
    <t xml:space="preserve">180 : </t>
  </si>
  <si>
    <t>180</t>
  </si>
  <si>
    <t>119003223</t>
  </si>
  <si>
    <t>Mobilní plotová zábrana s profilovaným plechem výšky do 2,2 m pro zabezpečení výkopu zřízení</t>
  </si>
  <si>
    <t xml:space="preserve">179,2*0,8 " 80% trasy : </t>
  </si>
  <si>
    <t>143,36</t>
  </si>
  <si>
    <t>119003224</t>
  </si>
  <si>
    <t>Mobilní plotová zábrana s profilovaným plechem výšky do 2,2 m pro zabezpečení výkopu odstranění</t>
  </si>
  <si>
    <t xml:space="preserve">143,36 : </t>
  </si>
  <si>
    <t>119003227</t>
  </si>
  <si>
    <t>Mobilní plotová zábrana vyplněná dráty výšky do 2,2 m pro zabezpečení výkopu zřízení</t>
  </si>
  <si>
    <t xml:space="preserve">179,2*0,2 " 20% trasy : </t>
  </si>
  <si>
    <t>35,84</t>
  </si>
  <si>
    <t>119003228</t>
  </si>
  <si>
    <t>Mobilní plotová zábrana vyplněná dráty výšky do 2,2 m pro zabezpečení výkopu odstranění</t>
  </si>
  <si>
    <t xml:space="preserve">35,84 : </t>
  </si>
  <si>
    <t>119004111</t>
  </si>
  <si>
    <t>Bezpečný vstup nebo výstup z výkopu pomocí žebříku zřízení</t>
  </si>
  <si>
    <t xml:space="preserve">8*1,5 : </t>
  </si>
  <si>
    <t xml:space="preserve">2*1 : </t>
  </si>
  <si>
    <t>14</t>
  </si>
  <si>
    <t>119004112</t>
  </si>
  <si>
    <t>Bezpečný vstup nebo výstup z výkopu pomocí žebříku odstranění</t>
  </si>
  <si>
    <t xml:space="preserve">14 : </t>
  </si>
  <si>
    <t>120001101</t>
  </si>
  <si>
    <t>Příplatek za ztížení odkopávky nebo prokopávky v blízkosti inženýrských sítí</t>
  </si>
  <si>
    <t xml:space="preserve">174,15/2 : </t>
  </si>
  <si>
    <t>87,075</t>
  </si>
  <si>
    <t>121151103</t>
  </si>
  <si>
    <t>Sejmutí ornice plochy do 100 m2 tl vrstvy do 200 mm strojně</t>
  </si>
  <si>
    <t xml:space="preserve">dle popisu v PD - trávník : </t>
  </si>
  <si>
    <t xml:space="preserve">15*1,5 : </t>
  </si>
  <si>
    <t>22,5</t>
  </si>
  <si>
    <t>132251254</t>
  </si>
  <si>
    <t>Hloubení rýh nezapažených š do 2000 mm v hornině třídy těžitelnosti I, skupiny 3 objem do 500 m3 strojně</t>
  </si>
  <si>
    <t xml:space="preserve">" přesné hloubky výkopů budou stanoveny na stavbě zjišťovací, protokolem : </t>
  </si>
  <si>
    <t xml:space="preserve">zemina přípojky : </t>
  </si>
  <si>
    <t xml:space="preserve">chodník : </t>
  </si>
  <si>
    <t xml:space="preserve">21,6*1,5*1 : </t>
  </si>
  <si>
    <t xml:space="preserve">53*1,5*1,5 : </t>
  </si>
  <si>
    <t xml:space="preserve">trávník : </t>
  </si>
  <si>
    <t xml:space="preserve">15*1,5*1 : </t>
  </si>
  <si>
    <t>174,15</t>
  </si>
  <si>
    <t>151101101</t>
  </si>
  <si>
    <t>Zřízení příložného pažení a rozepření stěn rýh hl do 2 m</t>
  </si>
  <si>
    <t xml:space="preserve">" přípojky : </t>
  </si>
  <si>
    <t xml:space="preserve">(15+21,6)*1*2 : </t>
  </si>
  <si>
    <t xml:space="preserve">53*1,5*2 : </t>
  </si>
  <si>
    <t>232,2</t>
  </si>
  <si>
    <t>151101111</t>
  </si>
  <si>
    <t>Odstranění příložného pažení a rozepření stěn rýh hl do 2 m</t>
  </si>
  <si>
    <t xml:space="preserve">232,2 : </t>
  </si>
  <si>
    <t>162351103</t>
  </si>
  <si>
    <t>Vodorovné přemístění přes 50 do 500 m výkopku/sypaniny z horniny třídy těžitelnosti I skupiny 1 až 3</t>
  </si>
  <si>
    <t xml:space="preserve">" odvoz nevhodného výkopku pro zásyp - bude nahrazeno novým zásypovým materiálem : </t>
  </si>
  <si>
    <t xml:space="preserve">67,2 : </t>
  </si>
  <si>
    <t>67,2</t>
  </si>
  <si>
    <t xml:space="preserve">67,2*10 'Přepočtené koeficientem množství : </t>
  </si>
  <si>
    <t>672</t>
  </si>
  <si>
    <t>167151111</t>
  </si>
  <si>
    <t>Nakládání výkopku z hornin třídy těžitelnosti I, skupiny 1 až 3 přes 100 m3</t>
  </si>
  <si>
    <t>171201201</t>
  </si>
  <si>
    <t xml:space="preserve">174,15-106,95" nevyužitá zemina určená na skládku : </t>
  </si>
  <si>
    <t>174151101</t>
  </si>
  <si>
    <t>Zásyp jam, šachet rýh nebo kolem objektů sypaninou se zhutněním</t>
  </si>
  <si>
    <t xml:space="preserve">" zpětný zásyp vykopanou zeminou : </t>
  </si>
  <si>
    <t xml:space="preserve">21,6*0,5*1,5 : </t>
  </si>
  <si>
    <t xml:space="preserve">53*1*1,5 : </t>
  </si>
  <si>
    <t xml:space="preserve">15*0,5*1,5 : </t>
  </si>
  <si>
    <t>106,95</t>
  </si>
  <si>
    <t>175151101</t>
  </si>
  <si>
    <t>Obsypání potrubí strojně sypaninou bez prohození, uloženou do 3 m</t>
  </si>
  <si>
    <t xml:space="preserve">" obsyp z písku - lože a obsyp dle v. PŘÍČNÉ ŘEZY  a  PODÉLNÉ PROFILY : </t>
  </si>
  <si>
    <t xml:space="preserve">dlažba : </t>
  </si>
  <si>
    <t xml:space="preserve">21,6*0,35*1,5 : </t>
  </si>
  <si>
    <t xml:space="preserve">asfalt : </t>
  </si>
  <si>
    <t xml:space="preserve">53*0,35*1,5 : </t>
  </si>
  <si>
    <t xml:space="preserve">15*0,35*1,5 : </t>
  </si>
  <si>
    <t>47,04</t>
  </si>
  <si>
    <t>181151321</t>
  </si>
  <si>
    <t>Plošná úprava terénu přes 500 m2 zemina tř 1 až 4 nerovnosti do 150 mm v rovinně a svahu do 1:5</t>
  </si>
  <si>
    <t xml:space="preserve">dle popisu v PD : </t>
  </si>
  <si>
    <t xml:space="preserve">15*2,5 : </t>
  </si>
  <si>
    <t>37,5</t>
  </si>
  <si>
    <t>181301113</t>
  </si>
  <si>
    <t>Rozprostření ornice tl vrstvy do 200 mm pl přes 500 m2 v rovině nebo ve svahu do 1:5</t>
  </si>
  <si>
    <t xml:space="preserve">37,5 : </t>
  </si>
  <si>
    <t>181411131</t>
  </si>
  <si>
    <t>Založení parkového trávníku výsevem plochy do 1000 m2 v rovině a ve svahu do 1:5</t>
  </si>
  <si>
    <t>Poznámka k položce:</t>
  </si>
  <si>
    <t>Zatravněné plochy, dotčené stavbou, budou ohumusovány a osety</t>
  </si>
  <si>
    <t>181951112</t>
  </si>
  <si>
    <t>Úprava pláně v hornině třídy těžitelnosti I, skupiny 1 až 3 se zhutněním</t>
  </si>
  <si>
    <t>183403153</t>
  </si>
  <si>
    <t>Obdělání půdy hrabáním v rovině a svahu do 1:5</t>
  </si>
  <si>
    <t>00572410</t>
  </si>
  <si>
    <t>osivo směs travní parková</t>
  </si>
  <si>
    <t>kg</t>
  </si>
  <si>
    <t xml:space="preserve">37,5*0,4 : </t>
  </si>
  <si>
    <t>15</t>
  </si>
  <si>
    <t>58341334</t>
  </si>
  <si>
    <t>kamenivo drcené drobné frakce 0/2</t>
  </si>
  <si>
    <t xml:space="preserve">94,08*2,0 : </t>
  </si>
  <si>
    <t>188,16</t>
  </si>
  <si>
    <t>215901101</t>
  </si>
  <si>
    <t>Zhutnění podloží z hornin soudržných nebo nesoudržných pod násypy</t>
  </si>
  <si>
    <t xml:space="preserve">" hutněno po vrstvách - bude upřesněno na stavbě : </t>
  </si>
  <si>
    <t xml:space="preserve">(15+53+21,6)*1,5*3 : </t>
  </si>
  <si>
    <t>403,2</t>
  </si>
  <si>
    <t>310321111</t>
  </si>
  <si>
    <t>Úprava vstupů do objektu - dle popisu v PD</t>
  </si>
  <si>
    <t xml:space="preserve">1 : </t>
  </si>
  <si>
    <t>451572111</t>
  </si>
  <si>
    <t>Lože pod potrubí otevřený výkop z kameniva drobného těženého</t>
  </si>
  <si>
    <t xml:space="preserve">21,6*0,15*1,5 : </t>
  </si>
  <si>
    <t xml:space="preserve">53*0,15*1,5 : </t>
  </si>
  <si>
    <t xml:space="preserve">15*0,15*1,5 : </t>
  </si>
  <si>
    <t>20,16</t>
  </si>
  <si>
    <t>591-R02</t>
  </si>
  <si>
    <t>Uvedení komunikací do původního stavu  – naložení na deponii, doprava na místo pro doplnění komunikací, montáž původní dlažby včetně případného doplnění novou dlažbou dle vzorů a městských</t>
  </si>
  <si>
    <t>standardů</t>
  </si>
  <si>
    <t>Kompletní provedení včetně přesunů hmot a stavebních přípomocí</t>
  </si>
  <si>
    <t xml:space="preserve">21,6*1,5 : </t>
  </si>
  <si>
    <t>32,4</t>
  </si>
  <si>
    <t>591-R041</t>
  </si>
  <si>
    <t>montáž betonových obrubníků - dle popisu v PD</t>
  </si>
  <si>
    <t>591-R05</t>
  </si>
  <si>
    <t>Uvedení komunikace do původního stavu -silnice - vč. podkladního souvrství</t>
  </si>
  <si>
    <t xml:space="preserve">53*1,5" přesný rozsah bude upřesněn na místě zjišťpvacím protokolem : </t>
  </si>
  <si>
    <t>79,5</t>
  </si>
  <si>
    <t>919735114</t>
  </si>
  <si>
    <t>Řezání stávajícího krytu hl přes 150 do 200 mm</t>
  </si>
  <si>
    <t xml:space="preserve">53*2 : </t>
  </si>
  <si>
    <t xml:space="preserve">2*2 : </t>
  </si>
  <si>
    <t>110</t>
  </si>
  <si>
    <t>97716-R</t>
  </si>
  <si>
    <t>Ochrana městské zeleně před poškozením případné odborné seříznutí</t>
  </si>
  <si>
    <t>997221571</t>
  </si>
  <si>
    <t>Vodorovná doprava vybouraných hmot do 1 km</t>
  </si>
  <si>
    <t>997221579</t>
  </si>
  <si>
    <t>Příplatek ZKD 1 km u vodorovné dopravy vybouraných hmot</t>
  </si>
  <si>
    <t xml:space="preserve">32,464*19 'Přepočtené koeficientem množství : </t>
  </si>
  <si>
    <t>616,816</t>
  </si>
  <si>
    <t>997221611</t>
  </si>
  <si>
    <t>Nakládání suti na dopravní prostředky pro vodorovnou dopravu</t>
  </si>
  <si>
    <t>997221625</t>
  </si>
  <si>
    <t>Poplatek za uložení na skládce (skládkovné) stavebního odpadu železobetonového kód odpadu 17 01 01</t>
  </si>
  <si>
    <t>997221645</t>
  </si>
  <si>
    <t>Poplatek za uložení na skládce (skládkovné) odpadu asfaltového bez dehtu kód odpadu 17 03 02</t>
  </si>
  <si>
    <t>v případě že se při realizaci zjistí jiný druh odpadu, bude po odsouhlasení účtováno dle skutečnosti</t>
  </si>
  <si>
    <t>přesné množství bude upřesněno na stavbě</t>
  </si>
  <si>
    <t>997221655</t>
  </si>
  <si>
    <t>000-INFO</t>
  </si>
  <si>
    <t>Součástí předmětu plnění je mj. stanovení přechodné úpravy provozu, zajištění žádosti o zvláštní užívání komunikace, provedení přechodného dopravního značení po dobu stavby, zabezpečení staveniště</t>
  </si>
  <si>
    <t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t>
  </si>
  <si>
    <t>010001000</t>
  </si>
  <si>
    <t>Průzkumné, geodetické a projektové práce</t>
  </si>
  <si>
    <t>Kč</t>
  </si>
  <si>
    <t>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</si>
  <si>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</si>
  <si>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</si>
  <si>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030001000</t>
  </si>
  <si>
    <t>Náklady spojené s vybudováním, provozem a likvidací zařízení staveniště</t>
  </si>
  <si>
    <t>032103000</t>
  </si>
  <si>
    <t>Náklady na stavební buňky</t>
  </si>
  <si>
    <t>033002000</t>
  </si>
  <si>
    <t>Připojení staveniště na inženýrské sítě</t>
  </si>
  <si>
    <t>034203000</t>
  </si>
  <si>
    <t>Opatření na ochranu pozemků sousedních se staveništěm</t>
  </si>
  <si>
    <t>034503000</t>
  </si>
  <si>
    <t>Informační tabule na staveništi</t>
  </si>
  <si>
    <t>039002000</t>
  </si>
  <si>
    <t>Zrušení zařízení staveniště</t>
  </si>
  <si>
    <t>039203000</t>
  </si>
  <si>
    <t>Úprava terénu po zrušení zařízení staveniště</t>
  </si>
  <si>
    <t>042503000</t>
  </si>
  <si>
    <t>Plán BOZP na staveništi</t>
  </si>
  <si>
    <t>044002000</t>
  </si>
  <si>
    <t>Revize</t>
  </si>
  <si>
    <t>045002000</t>
  </si>
  <si>
    <t>Kompletační a koordinační činnost</t>
  </si>
  <si>
    <t>049002000</t>
  </si>
  <si>
    <t>Ostatní inženýrská činnost</t>
  </si>
  <si>
    <t>Součástí předmětu plnění je mj. stanovení přechodné úpravy provozu, zajištění žádosti o zvláštní užívání komunikace, provedení přechodného dopravního značení po dobu stavby, zabezpečení staveniště např.</t>
  </si>
  <si>
    <t>103</t>
  </si>
  <si>
    <t>FTS 2 P DN50/140 12m</t>
  </si>
  <si>
    <t>104</t>
  </si>
  <si>
    <t>FTS 2 P DN50/140 6m</t>
  </si>
  <si>
    <t>1041</t>
  </si>
  <si>
    <t>FTS 2 P DN40/125 12m</t>
  </si>
  <si>
    <t>1042</t>
  </si>
  <si>
    <t>FTS 2 P DN40/125 6m</t>
  </si>
  <si>
    <t>105</t>
  </si>
  <si>
    <t>FTS 2 P DN32/125 12m</t>
  </si>
  <si>
    <t>109</t>
  </si>
  <si>
    <t>FTS 2 E DN32/125 90° R=3D al. N=1x1m</t>
  </si>
  <si>
    <t>FTS 2 E DN40/125 90° R=3D al. N=1x1m</t>
  </si>
  <si>
    <t>111</t>
  </si>
  <si>
    <t>FTS 2 E DN40/125 90° R=3D al. N=1x1,5m</t>
  </si>
  <si>
    <t>112</t>
  </si>
  <si>
    <t>FTS 2 E DN50/140 90° R=3D al. N=1x1m</t>
  </si>
  <si>
    <t>113</t>
  </si>
  <si>
    <t>FTS 2 E DN50/140 90° R=3D al. N=1x1,5m</t>
  </si>
  <si>
    <t>114</t>
  </si>
  <si>
    <t>FTS 2 E DN50/140 90° R=3D al. N=1x2m</t>
  </si>
  <si>
    <t>116</t>
  </si>
  <si>
    <t>ES-Koncové těsnění D140</t>
  </si>
  <si>
    <t>117</t>
  </si>
  <si>
    <t>ES-Koncové těsnění D125</t>
  </si>
  <si>
    <t>119</t>
  </si>
  <si>
    <t>DSJ SET D140 - montážní sada, včetně smrštitelného pouzdra a směsných lahví</t>
  </si>
  <si>
    <t>120</t>
  </si>
  <si>
    <t>DSJ SET D125 - montážní sada, včetně smrštitelného pouzdra a směsných láhví</t>
  </si>
  <si>
    <t>122</t>
  </si>
  <si>
    <t>FTS FPP Dilatační polštář velikost 2 240x100x40mm</t>
  </si>
  <si>
    <t>124</t>
  </si>
  <si>
    <t>Vyvažovací ventil DN15</t>
  </si>
  <si>
    <t>4223170102R</t>
  </si>
  <si>
    <t>Zpětná klapka celokovová DN 15</t>
  </si>
  <si>
    <t>4223910101R</t>
  </si>
  <si>
    <t>Kohout kulový ocelový, DN 50 pro vodu, přivařovací</t>
  </si>
  <si>
    <t>42239101021R</t>
  </si>
  <si>
    <t>Kohout kulový ocelový, DN 40 pro vodu, přivařovací</t>
  </si>
  <si>
    <t>4223910102R</t>
  </si>
  <si>
    <t>Kohout kulový ocelový DN 32, pro vodu, přivařovací</t>
  </si>
  <si>
    <t>205</t>
  </si>
  <si>
    <t>Čištění potrubí profukováním nebo proplachováním DN50</t>
  </si>
  <si>
    <t>Odkaz na mn. položky pořadí 1 : 120,00000</t>
  </si>
  <si>
    <t>Odkaz na mn. položky pořadí 2 : 18,00000</t>
  </si>
  <si>
    <t>2051</t>
  </si>
  <si>
    <t>Čištění potrubí profukováním nebo proplachováním DN40</t>
  </si>
  <si>
    <t>Odkaz na mn. položky pořadí 3 : 120,00000</t>
  </si>
  <si>
    <t>Odkaz na mn. položky pořadí 4 : 18,00000</t>
  </si>
  <si>
    <t>206</t>
  </si>
  <si>
    <t>Čištění potrubí profukováním nebo proplachováním DN32</t>
  </si>
  <si>
    <t>Odkaz na mn. položky pořadí 5 : 24,00000</t>
  </si>
  <si>
    <t>208</t>
  </si>
  <si>
    <t>Montáž předizolovaného potrubí DN50/140</t>
  </si>
  <si>
    <t>2081</t>
  </si>
  <si>
    <t>Montáž předizolovaného potrubí DN40/125</t>
  </si>
  <si>
    <t>209</t>
  </si>
  <si>
    <t>Montáž předizolovaného potrubí DN32/125</t>
  </si>
  <si>
    <t>211</t>
  </si>
  <si>
    <t>Montáž spojky potrubí předizolovaného ocelového vnějšího průměru D140mm</t>
  </si>
  <si>
    <t>Odkaz na mn. položky pořadí 14 : 32,00000</t>
  </si>
  <si>
    <t>212a</t>
  </si>
  <si>
    <t>Montáž spojky potrubí předizolovaného ocelového vnějšího průměru D125mm</t>
  </si>
  <si>
    <t>Odkaz na mn. položky pořadí 15 : 36,00000</t>
  </si>
  <si>
    <t>214a</t>
  </si>
  <si>
    <t>Montáž koncového víčka - průměr D140</t>
  </si>
  <si>
    <t>Odkaz na mn. položky pořadí 12 : 8,00000</t>
  </si>
  <si>
    <t>215a</t>
  </si>
  <si>
    <t>Montáž koncového víčka - průměr D125</t>
  </si>
  <si>
    <t>Odkaz na mn. položky pořadí 13 : 20,00000</t>
  </si>
  <si>
    <t>216a</t>
  </si>
  <si>
    <t>Proměření výstražného systému</t>
  </si>
  <si>
    <t>217a</t>
  </si>
  <si>
    <t>Vizuální kontrola svárů</t>
  </si>
  <si>
    <t>Hodnota z bývalého odkazu. : 4</t>
  </si>
  <si>
    <t>218</t>
  </si>
  <si>
    <t>Montáž dilatační podušky 40 mm délka 1m</t>
  </si>
  <si>
    <t>Odkaz na mn. položky pořadí 16 : 36,00000</t>
  </si>
  <si>
    <t>219</t>
  </si>
  <si>
    <t>Dodávka a položení výstražné fólie perforované</t>
  </si>
  <si>
    <t>220</t>
  </si>
  <si>
    <t>Zhotovení protápěcího zkratu</t>
  </si>
  <si>
    <t>2211</t>
  </si>
  <si>
    <t>Montáž přivařovacího kulového kohoutu DN40</t>
  </si>
  <si>
    <t>Odkaz na mn. položky pořadí 20 : 2,00000</t>
  </si>
  <si>
    <t>222</t>
  </si>
  <si>
    <t>Montáž přivařovacího kulového kohoutu DN32</t>
  </si>
  <si>
    <t>223</t>
  </si>
  <si>
    <t>Zhotovení prostupu přes stěnu</t>
  </si>
  <si>
    <t>Chránička HDPE d 40 x 3,0 mm, včetně montáže</t>
  </si>
  <si>
    <t>202</t>
  </si>
  <si>
    <t>Tlakové zkoušky těsnosti potrubí - zkouška DN50</t>
  </si>
  <si>
    <t>2021</t>
  </si>
  <si>
    <t>Tlakové zkoušky těsnosti potrubí - zkouška DN40</t>
  </si>
  <si>
    <t>Hodnota z bývalého odkazu. : 36</t>
  </si>
  <si>
    <t>Hodnota z bývalého odkazu. : 6</t>
  </si>
  <si>
    <t>203</t>
  </si>
  <si>
    <t>Tlakové zkoušky těsnosti potrubí - zkouška DN32</t>
  </si>
  <si>
    <t>VN01</t>
  </si>
  <si>
    <t>Vytýčení inženýrských sítí</t>
  </si>
  <si>
    <t>VN02</t>
  </si>
  <si>
    <t>VN03</t>
  </si>
  <si>
    <t>Geodetické práce (zaměření)</t>
  </si>
  <si>
    <t>VN05</t>
  </si>
  <si>
    <t>Dokumentace skutečného provedení</t>
  </si>
  <si>
    <t>VN06</t>
  </si>
  <si>
    <t>Autorský dozor, dodávka investora</t>
  </si>
  <si>
    <t>VN07</t>
  </si>
  <si>
    <t>Zkoušky a revize</t>
  </si>
  <si>
    <t>VN08</t>
  </si>
  <si>
    <t>VN09</t>
  </si>
  <si>
    <t>Napuštění teplovodu</t>
  </si>
  <si>
    <t>VN10</t>
  </si>
  <si>
    <t>Oplechování včetně montáže</t>
  </si>
  <si>
    <t>4x Koleno</t>
  </si>
  <si>
    <t>12m potrubí</t>
  </si>
  <si>
    <t>VN11</t>
  </si>
  <si>
    <t>Mimostaveništní doprava</t>
  </si>
  <si>
    <t>VN12</t>
  </si>
  <si>
    <t>Doprava výrobků na stavbu</t>
  </si>
  <si>
    <t>VN13</t>
  </si>
  <si>
    <t>VN20</t>
  </si>
  <si>
    <t>VN21</t>
  </si>
  <si>
    <t>Ocelová podpěra pro vedení přeizolovaného potrubí nad terénem</t>
  </si>
  <si>
    <t>Školní lesní podnik Masarykův les Křtiny</t>
  </si>
  <si>
    <t>Křtiny 175</t>
  </si>
  <si>
    <t>CZ62156489</t>
  </si>
  <si>
    <t>679 05 Křtiny</t>
  </si>
  <si>
    <t>TZ pro, s.r.o.</t>
  </si>
  <si>
    <t>03760588</t>
  </si>
  <si>
    <t>Drnovice 718</t>
  </si>
  <si>
    <t>CZ03760588</t>
  </si>
  <si>
    <t>683 04</t>
  </si>
  <si>
    <t>Drnovice</t>
  </si>
  <si>
    <t>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</si>
</sst>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wrapText="1"/>
    </xf>
    <xf numFmtId="0" fontId="0" fillId="0" borderId="0" xfId="0"/>
    <xf numFmtId="0" fontId="0" fillId="0" borderId="6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0" fillId="0" borderId="6" xfId="0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14" fontId="8" fillId="0" borderId="6" xfId="0" applyNumberFormat="1" applyFont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25.20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6"/>
  <sheetViews>
    <sheetView showGridLines="0" tabSelected="1" topLeftCell="B1" zoomScaleNormal="100" zoomScaleSheetLayoutView="75" workbookViewId="0">
      <selection activeCell="J33" sqref="J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3" customWidth="1"/>
    <col min="4" max="4" width="13" style="43" customWidth="1"/>
    <col min="5" max="5" width="9.7109375" style="43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9" t="s">
        <v>38</v>
      </c>
      <c r="B1" s="64" t="s">
        <v>4</v>
      </c>
      <c r="C1" s="65"/>
      <c r="D1" s="65"/>
      <c r="E1" s="65"/>
      <c r="F1" s="65"/>
      <c r="G1" s="65"/>
      <c r="H1" s="65"/>
      <c r="I1" s="65"/>
      <c r="J1" s="66"/>
    </row>
    <row r="2" spans="1:15" ht="36" customHeight="1" x14ac:dyDescent="0.2">
      <c r="A2" s="2"/>
      <c r="B2" s="98" t="s">
        <v>24</v>
      </c>
      <c r="C2" s="99"/>
      <c r="D2" s="100" t="s">
        <v>41</v>
      </c>
      <c r="E2" s="101" t="s">
        <v>42</v>
      </c>
      <c r="F2" s="102"/>
      <c r="G2" s="102"/>
      <c r="H2" s="102"/>
      <c r="I2" s="102"/>
      <c r="J2" s="103"/>
      <c r="O2" s="1"/>
    </row>
    <row r="3" spans="1:15" ht="27" hidden="1" customHeight="1" x14ac:dyDescent="0.2">
      <c r="A3" s="2"/>
      <c r="B3" s="104"/>
      <c r="C3" s="99"/>
      <c r="D3" s="105"/>
      <c r="E3" s="106"/>
      <c r="F3" s="107"/>
      <c r="G3" s="107"/>
      <c r="H3" s="107"/>
      <c r="I3" s="107"/>
      <c r="J3" s="108"/>
    </row>
    <row r="4" spans="1:15" ht="23.25" customHeight="1" x14ac:dyDescent="0.2">
      <c r="A4" s="2"/>
      <c r="B4" s="109"/>
      <c r="C4" s="110"/>
      <c r="D4" s="111"/>
      <c r="E4" s="112"/>
      <c r="F4" s="112"/>
      <c r="G4" s="112"/>
      <c r="H4" s="112"/>
      <c r="I4" s="112"/>
      <c r="J4" s="113"/>
    </row>
    <row r="5" spans="1:15" ht="24" customHeight="1" x14ac:dyDescent="0.2">
      <c r="A5" s="2"/>
      <c r="B5" s="24" t="s">
        <v>23</v>
      </c>
      <c r="D5" s="79" t="s">
        <v>1356</v>
      </c>
      <c r="E5" s="80"/>
      <c r="F5" s="80"/>
      <c r="G5" s="80"/>
      <c r="H5" s="262" t="s">
        <v>40</v>
      </c>
      <c r="I5" s="263">
        <v>62156489</v>
      </c>
      <c r="J5" s="8"/>
    </row>
    <row r="6" spans="1:15" ht="15.75" customHeight="1" x14ac:dyDescent="0.2">
      <c r="A6" s="2"/>
      <c r="B6" s="21"/>
      <c r="C6" s="45"/>
      <c r="D6" s="73" t="s">
        <v>1357</v>
      </c>
      <c r="E6" s="81"/>
      <c r="F6" s="81"/>
      <c r="G6" s="81"/>
      <c r="H6" s="262" t="s">
        <v>36</v>
      </c>
      <c r="I6" s="263" t="s">
        <v>1358</v>
      </c>
      <c r="J6" s="8"/>
    </row>
    <row r="7" spans="1:15" ht="15.75" customHeight="1" x14ac:dyDescent="0.2">
      <c r="A7" s="2"/>
      <c r="B7" s="22"/>
      <c r="C7" s="46"/>
      <c r="D7" s="268" t="s">
        <v>1359</v>
      </c>
      <c r="E7" s="82"/>
      <c r="F7" s="83"/>
      <c r="G7" s="83"/>
      <c r="H7" s="265"/>
      <c r="I7" s="264"/>
      <c r="J7" s="27"/>
    </row>
    <row r="8" spans="1:15" ht="24" hidden="1" customHeight="1" x14ac:dyDescent="0.2">
      <c r="A8" s="2"/>
      <c r="B8" s="24" t="s">
        <v>21</v>
      </c>
      <c r="D8" s="267"/>
      <c r="E8" s="260"/>
      <c r="F8" s="260"/>
      <c r="G8" s="260"/>
      <c r="H8" s="262" t="s">
        <v>40</v>
      </c>
      <c r="I8" s="263"/>
      <c r="J8" s="8"/>
    </row>
    <row r="9" spans="1:15" ht="15.75" hidden="1" customHeight="1" x14ac:dyDescent="0.2">
      <c r="A9" s="2"/>
      <c r="B9" s="2"/>
      <c r="D9" s="267"/>
      <c r="E9" s="260"/>
      <c r="F9" s="260"/>
      <c r="G9" s="260"/>
      <c r="H9" s="262" t="s">
        <v>36</v>
      </c>
      <c r="I9" s="263"/>
      <c r="J9" s="8"/>
    </row>
    <row r="10" spans="1:15" ht="15.75" hidden="1" customHeight="1" x14ac:dyDescent="0.2">
      <c r="A10" s="2"/>
      <c r="B10" s="28"/>
      <c r="C10" s="46"/>
      <c r="D10" s="268"/>
      <c r="E10" s="269"/>
      <c r="F10" s="265"/>
      <c r="G10" s="261"/>
      <c r="H10" s="261"/>
      <c r="I10" s="266"/>
      <c r="J10" s="27"/>
    </row>
    <row r="11" spans="1:15" ht="24" customHeight="1" x14ac:dyDescent="0.2">
      <c r="A11" s="2"/>
      <c r="B11" s="24" t="s">
        <v>20</v>
      </c>
      <c r="D11" s="114" t="s">
        <v>1360</v>
      </c>
      <c r="E11" s="114"/>
      <c r="F11" s="114"/>
      <c r="G11" s="114"/>
      <c r="H11" s="262" t="s">
        <v>40</v>
      </c>
      <c r="I11" s="273" t="s">
        <v>1361</v>
      </c>
      <c r="J11" s="8"/>
    </row>
    <row r="12" spans="1:15" ht="15.75" customHeight="1" x14ac:dyDescent="0.2">
      <c r="A12" s="2"/>
      <c r="B12" s="21"/>
      <c r="C12" s="45"/>
      <c r="D12" s="115" t="s">
        <v>1362</v>
      </c>
      <c r="E12" s="115"/>
      <c r="F12" s="115"/>
      <c r="G12" s="115"/>
      <c r="H12" s="262" t="s">
        <v>36</v>
      </c>
      <c r="I12" s="270" t="s">
        <v>1363</v>
      </c>
      <c r="J12" s="8"/>
    </row>
    <row r="13" spans="1:15" ht="15.75" customHeight="1" x14ac:dyDescent="0.2">
      <c r="A13" s="2"/>
      <c r="B13" s="22"/>
      <c r="C13" s="46"/>
      <c r="D13" s="272" t="s">
        <v>1364</v>
      </c>
      <c r="E13" s="116" t="s">
        <v>1365</v>
      </c>
      <c r="F13" s="117"/>
      <c r="G13" s="117"/>
      <c r="H13" s="271"/>
      <c r="I13" s="264"/>
      <c r="J13" s="27"/>
    </row>
    <row r="14" spans="1:15" ht="24" customHeight="1" x14ac:dyDescent="0.2">
      <c r="A14" s="2"/>
      <c r="B14" s="35" t="s">
        <v>22</v>
      </c>
      <c r="C14" s="47"/>
      <c r="D14" s="48"/>
      <c r="E14" s="49"/>
      <c r="F14" s="36"/>
      <c r="G14" s="36"/>
      <c r="H14" s="37"/>
      <c r="I14" s="36"/>
      <c r="J14" s="38"/>
    </row>
    <row r="15" spans="1:15" ht="32.25" customHeight="1" x14ac:dyDescent="0.2">
      <c r="A15" s="2"/>
      <c r="B15" s="28" t="s">
        <v>34</v>
      </c>
      <c r="C15" s="50"/>
      <c r="D15" s="44"/>
      <c r="E15" s="74"/>
      <c r="F15" s="74"/>
      <c r="G15" s="75"/>
      <c r="H15" s="75"/>
      <c r="I15" s="75" t="s">
        <v>31</v>
      </c>
      <c r="J15" s="76"/>
    </row>
    <row r="16" spans="1:15" ht="23.25" customHeight="1" x14ac:dyDescent="0.2">
      <c r="A16" s="179" t="s">
        <v>26</v>
      </c>
      <c r="B16" s="30" t="s">
        <v>26</v>
      </c>
      <c r="C16" s="51"/>
      <c r="D16" s="52"/>
      <c r="E16" s="70"/>
      <c r="F16" s="71"/>
      <c r="G16" s="70"/>
      <c r="H16" s="71"/>
      <c r="I16" s="70">
        <f>SUMIF(F53:F92,A16,I53:I92)+SUMIF(F53:F92,"PSU",I53:I92)</f>
        <v>0</v>
      </c>
      <c r="J16" s="72"/>
    </row>
    <row r="17" spans="1:10" ht="23.25" customHeight="1" x14ac:dyDescent="0.2">
      <c r="A17" s="179" t="s">
        <v>27</v>
      </c>
      <c r="B17" s="30" t="s">
        <v>27</v>
      </c>
      <c r="C17" s="51"/>
      <c r="D17" s="52"/>
      <c r="E17" s="70"/>
      <c r="F17" s="71"/>
      <c r="G17" s="70"/>
      <c r="H17" s="71"/>
      <c r="I17" s="70">
        <f>SUMIF(F53:F92,A17,I53:I92)</f>
        <v>0</v>
      </c>
      <c r="J17" s="72"/>
    </row>
    <row r="18" spans="1:10" ht="23.25" customHeight="1" x14ac:dyDescent="0.2">
      <c r="A18" s="179" t="s">
        <v>28</v>
      </c>
      <c r="B18" s="30" t="s">
        <v>28</v>
      </c>
      <c r="C18" s="51"/>
      <c r="D18" s="52"/>
      <c r="E18" s="70"/>
      <c r="F18" s="71"/>
      <c r="G18" s="70"/>
      <c r="H18" s="71"/>
      <c r="I18" s="70">
        <f>SUMIF(F53:F92,A18,I53:I92)</f>
        <v>0</v>
      </c>
      <c r="J18" s="72"/>
    </row>
    <row r="19" spans="1:10" ht="23.25" customHeight="1" x14ac:dyDescent="0.2">
      <c r="A19" s="179" t="s">
        <v>135</v>
      </c>
      <c r="B19" s="30" t="s">
        <v>29</v>
      </c>
      <c r="C19" s="51"/>
      <c r="D19" s="52"/>
      <c r="E19" s="70"/>
      <c r="F19" s="71"/>
      <c r="G19" s="70"/>
      <c r="H19" s="71"/>
      <c r="I19" s="70">
        <f>SUMIF(F53:F92,A19,I53:I92)</f>
        <v>0</v>
      </c>
      <c r="J19" s="72"/>
    </row>
    <row r="20" spans="1:10" ht="23.25" customHeight="1" x14ac:dyDescent="0.2">
      <c r="A20" s="179" t="s">
        <v>136</v>
      </c>
      <c r="B20" s="30" t="s">
        <v>30</v>
      </c>
      <c r="C20" s="51"/>
      <c r="D20" s="52"/>
      <c r="E20" s="70"/>
      <c r="F20" s="71"/>
      <c r="G20" s="70"/>
      <c r="H20" s="71"/>
      <c r="I20" s="70">
        <f>SUMIF(F53:F92,A20,I53:I92)</f>
        <v>0</v>
      </c>
      <c r="J20" s="72"/>
    </row>
    <row r="21" spans="1:10" ht="23.25" customHeight="1" x14ac:dyDescent="0.2">
      <c r="A21" s="2"/>
      <c r="B21" s="40" t="s">
        <v>31</v>
      </c>
      <c r="C21" s="53"/>
      <c r="D21" s="54"/>
      <c r="E21" s="77"/>
      <c r="F21" s="78"/>
      <c r="G21" s="77"/>
      <c r="H21" s="78"/>
      <c r="I21" s="77">
        <f>SUM(I16:J20)</f>
        <v>0</v>
      </c>
      <c r="J21" s="89"/>
    </row>
    <row r="22" spans="1:10" ht="33" customHeight="1" x14ac:dyDescent="0.2">
      <c r="A22" s="2"/>
      <c r="B22" s="34" t="s">
        <v>35</v>
      </c>
      <c r="C22" s="51"/>
      <c r="D22" s="52"/>
      <c r="E22" s="55"/>
      <c r="F22" s="31"/>
      <c r="G22" s="26"/>
      <c r="H22" s="26"/>
      <c r="I22" s="26"/>
      <c r="J22" s="32"/>
    </row>
    <row r="23" spans="1:10" ht="23.25" customHeight="1" x14ac:dyDescent="0.2">
      <c r="A23" s="2">
        <f>ZakladDPHSni*SazbaDPH1/100</f>
        <v>0</v>
      </c>
      <c r="B23" s="30" t="s">
        <v>13</v>
      </c>
      <c r="C23" s="51"/>
      <c r="D23" s="52"/>
      <c r="E23" s="56">
        <v>15</v>
      </c>
      <c r="F23" s="31" t="s">
        <v>0</v>
      </c>
      <c r="G23" s="87">
        <f>ZakladDPHSniVypocet</f>
        <v>0</v>
      </c>
      <c r="H23" s="88"/>
      <c r="I23" s="88"/>
      <c r="J23" s="32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0" t="s">
        <v>14</v>
      </c>
      <c r="C24" s="51"/>
      <c r="D24" s="52"/>
      <c r="E24" s="56">
        <f>SazbaDPH1</f>
        <v>15</v>
      </c>
      <c r="F24" s="31" t="s">
        <v>0</v>
      </c>
      <c r="G24" s="85">
        <f>A23</f>
        <v>0</v>
      </c>
      <c r="H24" s="86"/>
      <c r="I24" s="86"/>
      <c r="J24" s="32" t="str">
        <f t="shared" si="0"/>
        <v>CZK</v>
      </c>
    </row>
    <row r="25" spans="1:10" ht="23.25" customHeight="1" x14ac:dyDescent="0.2">
      <c r="A25" s="2">
        <f>ZakladDPHZakl*SazbaDPH2/100</f>
        <v>0</v>
      </c>
      <c r="B25" s="30" t="s">
        <v>15</v>
      </c>
      <c r="C25" s="51"/>
      <c r="D25" s="52"/>
      <c r="E25" s="56">
        <v>21</v>
      </c>
      <c r="F25" s="31" t="s">
        <v>0</v>
      </c>
      <c r="G25" s="87">
        <f>ZakladDPHZaklVypocet</f>
        <v>0</v>
      </c>
      <c r="H25" s="88"/>
      <c r="I25" s="88"/>
      <c r="J25" s="32" t="str">
        <f t="shared" si="0"/>
        <v>CZK</v>
      </c>
    </row>
    <row r="26" spans="1:10" ht="23.25" customHeight="1" x14ac:dyDescent="0.2">
      <c r="A26" s="2">
        <f>(A25-INT(A25))*100</f>
        <v>0</v>
      </c>
      <c r="B26" s="25" t="s">
        <v>16</v>
      </c>
      <c r="C26" s="57"/>
      <c r="D26" s="44"/>
      <c r="E26" s="58">
        <f>SazbaDPH2</f>
        <v>21</v>
      </c>
      <c r="F26" s="23" t="s">
        <v>0</v>
      </c>
      <c r="G26" s="67">
        <f>A25</f>
        <v>0</v>
      </c>
      <c r="H26" s="68"/>
      <c r="I26" s="68"/>
      <c r="J26" s="29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4" t="s">
        <v>5</v>
      </c>
      <c r="C27" s="59"/>
      <c r="D27" s="60"/>
      <c r="E27" s="59"/>
      <c r="F27" s="14"/>
      <c r="G27" s="69">
        <f>CenaCelkem-(ZakladDPHSni+DPHSni+ZakladDPHZakl+DPHZakl)</f>
        <v>0</v>
      </c>
      <c r="H27" s="69"/>
      <c r="I27" s="69"/>
      <c r="J27" s="33" t="str">
        <f t="shared" si="0"/>
        <v>CZK</v>
      </c>
    </row>
    <row r="28" spans="1:10" ht="27.75" hidden="1" customHeight="1" thickBot="1" x14ac:dyDescent="0.25">
      <c r="A28" s="2"/>
      <c r="B28" s="148" t="s">
        <v>25</v>
      </c>
      <c r="C28" s="149"/>
      <c r="D28" s="149"/>
      <c r="E28" s="150"/>
      <c r="F28" s="151"/>
      <c r="G28" s="152">
        <f>ZakladDPHSniVypocet+ZakladDPHZaklVypocet</f>
        <v>0</v>
      </c>
      <c r="H28" s="152"/>
      <c r="I28" s="152"/>
      <c r="J28" s="15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48" t="s">
        <v>37</v>
      </c>
      <c r="C29" s="154"/>
      <c r="D29" s="154"/>
      <c r="E29" s="154"/>
      <c r="F29" s="155"/>
      <c r="G29" s="156">
        <f>A27</f>
        <v>0</v>
      </c>
      <c r="H29" s="156"/>
      <c r="I29" s="156"/>
      <c r="J29" s="157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5"/>
      <c r="C32" s="61" t="s">
        <v>12</v>
      </c>
      <c r="D32" s="275" t="s">
        <v>1366</v>
      </c>
      <c r="E32" s="276"/>
      <c r="F32" s="274" t="s">
        <v>11</v>
      </c>
      <c r="G32" s="277">
        <v>45398</v>
      </c>
      <c r="H32" s="20"/>
      <c r="I32" s="19"/>
      <c r="J32" s="9"/>
    </row>
    <row r="33" spans="1:10" ht="47.25" customHeight="1" x14ac:dyDescent="0.2">
      <c r="A33" s="2"/>
      <c r="B33" s="2"/>
      <c r="J33" s="9"/>
    </row>
    <row r="34" spans="1:10" s="17" customFormat="1" ht="18.75" customHeight="1" x14ac:dyDescent="0.2">
      <c r="A34" s="16"/>
      <c r="B34" s="16"/>
      <c r="C34" s="62"/>
      <c r="D34" s="90"/>
      <c r="E34" s="91"/>
      <c r="G34" s="92"/>
      <c r="H34" s="93"/>
      <c r="I34" s="93"/>
      <c r="J34" s="18"/>
    </row>
    <row r="35" spans="1:10" ht="12.75" customHeight="1" x14ac:dyDescent="0.2">
      <c r="A35" s="2"/>
      <c r="B35" s="2"/>
      <c r="D35" s="84" t="s">
        <v>2</v>
      </c>
      <c r="E35" s="84"/>
      <c r="H35" s="10" t="s">
        <v>3</v>
      </c>
      <c r="J35" s="9"/>
    </row>
    <row r="36" spans="1:10" ht="13.5" customHeight="1" thickBot="1" x14ac:dyDescent="0.25">
      <c r="A36" s="11"/>
      <c r="B36" s="11"/>
      <c r="C36" s="63"/>
      <c r="D36" s="63"/>
      <c r="E36" s="63"/>
      <c r="F36" s="12"/>
      <c r="G36" s="12"/>
      <c r="H36" s="12"/>
      <c r="I36" s="12"/>
      <c r="J36" s="13"/>
    </row>
    <row r="37" spans="1:10" ht="27" customHeight="1" x14ac:dyDescent="0.2">
      <c r="B37" s="120" t="s">
        <v>17</v>
      </c>
      <c r="C37" s="121"/>
      <c r="D37" s="121"/>
      <c r="E37" s="121"/>
      <c r="F37" s="122"/>
      <c r="G37" s="122"/>
      <c r="H37" s="122"/>
      <c r="I37" s="122"/>
      <c r="J37" s="123"/>
    </row>
    <row r="38" spans="1:10" ht="25.5" customHeight="1" x14ac:dyDescent="0.2">
      <c r="A38" s="119" t="s">
        <v>39</v>
      </c>
      <c r="B38" s="124" t="s">
        <v>18</v>
      </c>
      <c r="C38" s="125" t="s">
        <v>6</v>
      </c>
      <c r="D38" s="125"/>
      <c r="E38" s="125"/>
      <c r="F38" s="126" t="str">
        <f>B23</f>
        <v>Základ pro sníženou DPH</v>
      </c>
      <c r="G38" s="126" t="str">
        <f>B25</f>
        <v>Základ pro základní DPH</v>
      </c>
      <c r="H38" s="127" t="s">
        <v>19</v>
      </c>
      <c r="I38" s="127" t="s">
        <v>1</v>
      </c>
      <c r="J38" s="128" t="s">
        <v>0</v>
      </c>
    </row>
    <row r="39" spans="1:10" ht="25.5" hidden="1" customHeight="1" x14ac:dyDescent="0.2">
      <c r="A39" s="119">
        <v>1</v>
      </c>
      <c r="B39" s="129" t="s">
        <v>43</v>
      </c>
      <c r="C39" s="130"/>
      <c r="D39" s="130"/>
      <c r="E39" s="130"/>
      <c r="F39" s="131">
        <f>'02 01 Pol'!AE137+'02 D.1.4.1 Pol'!AE219+'02 D.1.4.2 Pol'!AE158+'02 D.2.1 P1'!AE105+'02 D.2.1 Pol'!AE250</f>
        <v>0</v>
      </c>
      <c r="G39" s="132">
        <f>'02 01 Pol'!AF137+'02 D.1.4.1 Pol'!AF219+'02 D.1.4.2 Pol'!AF158+'02 D.2.1 P1'!AF105+'02 D.2.1 Pol'!AF250</f>
        <v>0</v>
      </c>
      <c r="H39" s="133">
        <f>(F39*SazbaDPH1/100)+(G39*SazbaDPH2/100)</f>
        <v>0</v>
      </c>
      <c r="I39" s="133">
        <f>F39+G39+H39</f>
        <v>0</v>
      </c>
      <c r="J39" s="134" t="str">
        <f>IF(CenaCelkemVypocet=0,"",I39/CenaCelkemVypocet*100)</f>
        <v/>
      </c>
    </row>
    <row r="40" spans="1:10" ht="25.5" customHeight="1" x14ac:dyDescent="0.2">
      <c r="A40" s="119">
        <v>2</v>
      </c>
      <c r="B40" s="135" t="s">
        <v>44</v>
      </c>
      <c r="C40" s="136" t="s">
        <v>45</v>
      </c>
      <c r="D40" s="136"/>
      <c r="E40" s="136"/>
      <c r="F40" s="137">
        <f>'02 01 Pol'!AE137+'02 D.1.4.1 Pol'!AE219+'02 D.1.4.2 Pol'!AE158+'02 D.2.1 P1'!AE105+'02 D.2.1 Pol'!AE250</f>
        <v>0</v>
      </c>
      <c r="G40" s="138">
        <f>'02 01 Pol'!AF137+'02 D.1.4.1 Pol'!AF219+'02 D.1.4.2 Pol'!AF158+'02 D.2.1 P1'!AF105+'02 D.2.1 Pol'!AF250</f>
        <v>0</v>
      </c>
      <c r="H40" s="138">
        <f>(F40*SazbaDPH1/100)+(G40*SazbaDPH2/100)</f>
        <v>0</v>
      </c>
      <c r="I40" s="138">
        <f>F40+G40+H40</f>
        <v>0</v>
      </c>
      <c r="J40" s="139" t="str">
        <f>IF(CenaCelkemVypocet=0,"",I40/CenaCelkemVypocet*100)</f>
        <v/>
      </c>
    </row>
    <row r="41" spans="1:10" ht="25.5" customHeight="1" x14ac:dyDescent="0.2">
      <c r="A41" s="119">
        <v>3</v>
      </c>
      <c r="B41" s="140" t="s">
        <v>46</v>
      </c>
      <c r="C41" s="130" t="s">
        <v>47</v>
      </c>
      <c r="D41" s="130"/>
      <c r="E41" s="130"/>
      <c r="F41" s="141">
        <f>'02 01 Pol'!AE137</f>
        <v>0</v>
      </c>
      <c r="G41" s="133">
        <f>'02 01 Pol'!AF137</f>
        <v>0</v>
      </c>
      <c r="H41" s="133">
        <f>(F41*SazbaDPH1/100)+(G41*SazbaDPH2/100)</f>
        <v>0</v>
      </c>
      <c r="I41" s="133">
        <f>F41+G41+H41</f>
        <v>0</v>
      </c>
      <c r="J41" s="134" t="str">
        <f>IF(CenaCelkemVypocet=0,"",I41/CenaCelkemVypocet*100)</f>
        <v/>
      </c>
    </row>
    <row r="42" spans="1:10" ht="25.5" customHeight="1" x14ac:dyDescent="0.2">
      <c r="A42" s="119">
        <v>3</v>
      </c>
      <c r="B42" s="140" t="s">
        <v>48</v>
      </c>
      <c r="C42" s="130" t="s">
        <v>49</v>
      </c>
      <c r="D42" s="130"/>
      <c r="E42" s="130"/>
      <c r="F42" s="141">
        <f>'02 D.1.4.1 Pol'!AE219</f>
        <v>0</v>
      </c>
      <c r="G42" s="133">
        <f>'02 D.1.4.1 Pol'!AF219</f>
        <v>0</v>
      </c>
      <c r="H42" s="133">
        <f>(F42*SazbaDPH1/100)+(G42*SazbaDPH2/100)</f>
        <v>0</v>
      </c>
      <c r="I42" s="133">
        <f>F42+G42+H42</f>
        <v>0</v>
      </c>
      <c r="J42" s="134" t="str">
        <f>IF(CenaCelkemVypocet=0,"",I42/CenaCelkemVypocet*100)</f>
        <v/>
      </c>
    </row>
    <row r="43" spans="1:10" ht="25.5" customHeight="1" x14ac:dyDescent="0.2">
      <c r="A43" s="119">
        <v>3</v>
      </c>
      <c r="B43" s="140" t="s">
        <v>50</v>
      </c>
      <c r="C43" s="130" t="s">
        <v>51</v>
      </c>
      <c r="D43" s="130"/>
      <c r="E43" s="130"/>
      <c r="F43" s="141">
        <f>'02 D.1.4.2 Pol'!AE158</f>
        <v>0</v>
      </c>
      <c r="G43" s="133">
        <f>'02 D.1.4.2 Pol'!AF158</f>
        <v>0</v>
      </c>
      <c r="H43" s="133">
        <f>(F43*SazbaDPH1/100)+(G43*SazbaDPH2/100)</f>
        <v>0</v>
      </c>
      <c r="I43" s="133">
        <f>F43+G43+H43</f>
        <v>0</v>
      </c>
      <c r="J43" s="134" t="str">
        <f>IF(CenaCelkemVypocet=0,"",I43/CenaCelkemVypocet*100)</f>
        <v/>
      </c>
    </row>
    <row r="44" spans="1:10" ht="25.5" customHeight="1" x14ac:dyDescent="0.2">
      <c r="A44" s="119">
        <v>3</v>
      </c>
      <c r="B44" s="140" t="s">
        <v>52</v>
      </c>
      <c r="C44" s="130" t="s">
        <v>53</v>
      </c>
      <c r="D44" s="130"/>
      <c r="E44" s="130"/>
      <c r="F44" s="141">
        <f>'02 D.2.1 P1'!AE105</f>
        <v>0</v>
      </c>
      <c r="G44" s="133">
        <f>'02 D.2.1 P1'!AF105</f>
        <v>0</v>
      </c>
      <c r="H44" s="133">
        <f>(F44*SazbaDPH1/100)+(G44*SazbaDPH2/100)</f>
        <v>0</v>
      </c>
      <c r="I44" s="133">
        <f>F44+G44+H44</f>
        <v>0</v>
      </c>
      <c r="J44" s="134" t="str">
        <f>IF(CenaCelkemVypocet=0,"",I44/CenaCelkemVypocet*100)</f>
        <v/>
      </c>
    </row>
    <row r="45" spans="1:10" ht="25.5" customHeight="1" x14ac:dyDescent="0.2">
      <c r="A45" s="119">
        <v>3</v>
      </c>
      <c r="B45" s="140" t="s">
        <v>52</v>
      </c>
      <c r="C45" s="130" t="s">
        <v>54</v>
      </c>
      <c r="D45" s="130"/>
      <c r="E45" s="130"/>
      <c r="F45" s="141">
        <f>'02 D.2.1 Pol'!AE250</f>
        <v>0</v>
      </c>
      <c r="G45" s="133">
        <f>'02 D.2.1 Pol'!AF250</f>
        <v>0</v>
      </c>
      <c r="H45" s="133">
        <f>(F45*SazbaDPH1/100)+(G45*SazbaDPH2/100)</f>
        <v>0</v>
      </c>
      <c r="I45" s="133">
        <f>F45+G45+H45</f>
        <v>0</v>
      </c>
      <c r="J45" s="134" t="str">
        <f>IF(CenaCelkemVypocet=0,"",I45/CenaCelkemVypocet*100)</f>
        <v/>
      </c>
    </row>
    <row r="46" spans="1:10" ht="25.5" customHeight="1" x14ac:dyDescent="0.2">
      <c r="A46" s="119"/>
      <c r="B46" s="142" t="s">
        <v>55</v>
      </c>
      <c r="C46" s="143"/>
      <c r="D46" s="143"/>
      <c r="E46" s="144"/>
      <c r="F46" s="145">
        <f>SUMIF(A39:A45,"=1",F39:F45)</f>
        <v>0</v>
      </c>
      <c r="G46" s="146">
        <f>SUMIF(A39:A45,"=1",G39:G45)</f>
        <v>0</v>
      </c>
      <c r="H46" s="146">
        <f>SUMIF(A39:A45,"=1",H39:H45)</f>
        <v>0</v>
      </c>
      <c r="I46" s="146">
        <f>SUMIF(A39:A45,"=1",I39:I45)</f>
        <v>0</v>
      </c>
      <c r="J46" s="147">
        <f>SUMIF(A39:A45,"=1",J39:J45)</f>
        <v>0</v>
      </c>
    </row>
    <row r="50" spans="1:10" ht="15.75" x14ac:dyDescent="0.25">
      <c r="B50" s="158" t="s">
        <v>57</v>
      </c>
    </row>
    <row r="52" spans="1:10" ht="25.5" customHeight="1" x14ac:dyDescent="0.2">
      <c r="A52" s="160"/>
      <c r="B52" s="163" t="s">
        <v>18</v>
      </c>
      <c r="C52" s="163" t="s">
        <v>6</v>
      </c>
      <c r="D52" s="164"/>
      <c r="E52" s="164"/>
      <c r="F52" s="165" t="s">
        <v>58</v>
      </c>
      <c r="G52" s="165"/>
      <c r="H52" s="165"/>
      <c r="I52" s="165" t="s">
        <v>31</v>
      </c>
      <c r="J52" s="165" t="s">
        <v>0</v>
      </c>
    </row>
    <row r="53" spans="1:10" ht="36.75" customHeight="1" x14ac:dyDescent="0.2">
      <c r="A53" s="161"/>
      <c r="B53" s="166" t="s">
        <v>59</v>
      </c>
      <c r="C53" s="167" t="s">
        <v>60</v>
      </c>
      <c r="D53" s="168"/>
      <c r="E53" s="168"/>
      <c r="F53" s="175" t="s">
        <v>26</v>
      </c>
      <c r="G53" s="176"/>
      <c r="H53" s="176"/>
      <c r="I53" s="176">
        <f>'02 D.1.4.2 Pol'!G8</f>
        <v>0</v>
      </c>
      <c r="J53" s="172" t="str">
        <f>IF(I93=0,"",I53/I93*100)</f>
        <v/>
      </c>
    </row>
    <row r="54" spans="1:10" ht="36.75" customHeight="1" x14ac:dyDescent="0.2">
      <c r="A54" s="161"/>
      <c r="B54" s="166" t="s">
        <v>61</v>
      </c>
      <c r="C54" s="167" t="s">
        <v>62</v>
      </c>
      <c r="D54" s="168"/>
      <c r="E54" s="168"/>
      <c r="F54" s="175" t="s">
        <v>26</v>
      </c>
      <c r="G54" s="176"/>
      <c r="H54" s="176"/>
      <c r="I54" s="176">
        <f>'02 D.1.4.2 Pol'!G15</f>
        <v>0</v>
      </c>
      <c r="J54" s="172" t="str">
        <f>IF(I93=0,"",I54/I93*100)</f>
        <v/>
      </c>
    </row>
    <row r="55" spans="1:10" ht="36.75" customHeight="1" x14ac:dyDescent="0.2">
      <c r="A55" s="161"/>
      <c r="B55" s="166" t="s">
        <v>63</v>
      </c>
      <c r="C55" s="167" t="s">
        <v>64</v>
      </c>
      <c r="D55" s="168"/>
      <c r="E55" s="168"/>
      <c r="F55" s="175" t="s">
        <v>26</v>
      </c>
      <c r="G55" s="176"/>
      <c r="H55" s="176"/>
      <c r="I55" s="176">
        <f>'02 D.1.4.2 Pol'!G34</f>
        <v>0</v>
      </c>
      <c r="J55" s="172" t="str">
        <f>IF(I93=0,"",I55/I93*100)</f>
        <v/>
      </c>
    </row>
    <row r="56" spans="1:10" ht="36.75" customHeight="1" x14ac:dyDescent="0.2">
      <c r="A56" s="161"/>
      <c r="B56" s="166" t="s">
        <v>65</v>
      </c>
      <c r="C56" s="167" t="s">
        <v>66</v>
      </c>
      <c r="D56" s="168"/>
      <c r="E56" s="168"/>
      <c r="F56" s="175" t="s">
        <v>26</v>
      </c>
      <c r="G56" s="176"/>
      <c r="H56" s="176"/>
      <c r="I56" s="176">
        <f>'02 D.1.4.2 Pol'!G36</f>
        <v>0</v>
      </c>
      <c r="J56" s="172" t="str">
        <f>IF(I93=0,"",I56/I93*100)</f>
        <v/>
      </c>
    </row>
    <row r="57" spans="1:10" ht="36.75" customHeight="1" x14ac:dyDescent="0.2">
      <c r="A57" s="161"/>
      <c r="B57" s="166" t="s">
        <v>67</v>
      </c>
      <c r="C57" s="167" t="s">
        <v>68</v>
      </c>
      <c r="D57" s="168"/>
      <c r="E57" s="168"/>
      <c r="F57" s="175" t="s">
        <v>26</v>
      </c>
      <c r="G57" s="176"/>
      <c r="H57" s="176"/>
      <c r="I57" s="176">
        <f>'02 D.1.4.2 Pol'!G49</f>
        <v>0</v>
      </c>
      <c r="J57" s="172" t="str">
        <f>IF(I93=0,"",I57/I93*100)</f>
        <v/>
      </c>
    </row>
    <row r="58" spans="1:10" ht="36.75" customHeight="1" x14ac:dyDescent="0.2">
      <c r="A58" s="161"/>
      <c r="B58" s="166" t="s">
        <v>69</v>
      </c>
      <c r="C58" s="167" t="s">
        <v>70</v>
      </c>
      <c r="D58" s="168"/>
      <c r="E58" s="168"/>
      <c r="F58" s="175" t="s">
        <v>26</v>
      </c>
      <c r="G58" s="176"/>
      <c r="H58" s="176"/>
      <c r="I58" s="176">
        <f>'02 01 Pol'!G8+'02 D.2.1 Pol'!G8</f>
        <v>0</v>
      </c>
      <c r="J58" s="172" t="str">
        <f>IF(I93=0,"",I58/I93*100)</f>
        <v/>
      </c>
    </row>
    <row r="59" spans="1:10" ht="36.75" customHeight="1" x14ac:dyDescent="0.2">
      <c r="A59" s="161"/>
      <c r="B59" s="166" t="s">
        <v>71</v>
      </c>
      <c r="C59" s="167" t="s">
        <v>72</v>
      </c>
      <c r="D59" s="168"/>
      <c r="E59" s="168"/>
      <c r="F59" s="175" t="s">
        <v>26</v>
      </c>
      <c r="G59" s="176"/>
      <c r="H59" s="176"/>
      <c r="I59" s="176">
        <f>'02 D.1.4.2 Pol'!G135+'02 D.1.4.2 Pol'!G153</f>
        <v>0</v>
      </c>
      <c r="J59" s="172" t="str">
        <f>IF(I93=0,"",I59/I93*100)</f>
        <v/>
      </c>
    </row>
    <row r="60" spans="1:10" ht="36.75" customHeight="1" x14ac:dyDescent="0.2">
      <c r="A60" s="161"/>
      <c r="B60" s="166" t="s">
        <v>73</v>
      </c>
      <c r="C60" s="167" t="s">
        <v>74</v>
      </c>
      <c r="D60" s="168"/>
      <c r="E60" s="168"/>
      <c r="F60" s="175" t="s">
        <v>26</v>
      </c>
      <c r="G60" s="176"/>
      <c r="H60" s="176"/>
      <c r="I60" s="176">
        <f>'02 D.1.4.2 Pol'!G85</f>
        <v>0</v>
      </c>
      <c r="J60" s="172" t="str">
        <f>IF(I93=0,"",I60/I93*100)</f>
        <v/>
      </c>
    </row>
    <row r="61" spans="1:10" ht="36.75" customHeight="1" x14ac:dyDescent="0.2">
      <c r="A61" s="161"/>
      <c r="B61" s="166" t="s">
        <v>75</v>
      </c>
      <c r="C61" s="167" t="s">
        <v>76</v>
      </c>
      <c r="D61" s="168"/>
      <c r="E61" s="168"/>
      <c r="F61" s="175" t="s">
        <v>26</v>
      </c>
      <c r="G61" s="176"/>
      <c r="H61" s="176"/>
      <c r="I61" s="176">
        <f>'02 D.1.4.2 Pol'!G124+'02 D.1.4.2 Pol'!G149</f>
        <v>0</v>
      </c>
      <c r="J61" s="172" t="str">
        <f>IF(I93=0,"",I61/I93*100)</f>
        <v/>
      </c>
    </row>
    <row r="62" spans="1:10" ht="36.75" customHeight="1" x14ac:dyDescent="0.2">
      <c r="A62" s="161"/>
      <c r="B62" s="166" t="s">
        <v>77</v>
      </c>
      <c r="C62" s="167" t="s">
        <v>78</v>
      </c>
      <c r="D62" s="168"/>
      <c r="E62" s="168"/>
      <c r="F62" s="175" t="s">
        <v>26</v>
      </c>
      <c r="G62" s="176"/>
      <c r="H62" s="176"/>
      <c r="I62" s="176">
        <f>'02 D.1.4.2 Pol'!G127</f>
        <v>0</v>
      </c>
      <c r="J62" s="172" t="str">
        <f>IF(I93=0,"",I62/I93*100)</f>
        <v/>
      </c>
    </row>
    <row r="63" spans="1:10" ht="36.75" customHeight="1" x14ac:dyDescent="0.2">
      <c r="A63" s="161"/>
      <c r="B63" s="166" t="s">
        <v>79</v>
      </c>
      <c r="C63" s="167" t="s">
        <v>80</v>
      </c>
      <c r="D63" s="168"/>
      <c r="E63" s="168"/>
      <c r="F63" s="175" t="s">
        <v>26</v>
      </c>
      <c r="G63" s="176"/>
      <c r="H63" s="176"/>
      <c r="I63" s="176">
        <f>'02 D.1.4.2 Pol'!G129+'02 D.1.4.2 Pol'!G155</f>
        <v>0</v>
      </c>
      <c r="J63" s="172" t="str">
        <f>IF(I93=0,"",I63/I93*100)</f>
        <v/>
      </c>
    </row>
    <row r="64" spans="1:10" ht="36.75" customHeight="1" x14ac:dyDescent="0.2">
      <c r="A64" s="161"/>
      <c r="B64" s="166" t="s">
        <v>81</v>
      </c>
      <c r="C64" s="167" t="s">
        <v>82</v>
      </c>
      <c r="D64" s="168"/>
      <c r="E64" s="168"/>
      <c r="F64" s="175" t="s">
        <v>26</v>
      </c>
      <c r="G64" s="176"/>
      <c r="H64" s="176"/>
      <c r="I64" s="176">
        <f>'02 D.1.4.2 Pol'!G137+'02 D.1.4.2 Pol'!G151</f>
        <v>0</v>
      </c>
      <c r="J64" s="172" t="str">
        <f>IF(I93=0,"",I64/I93*100)</f>
        <v/>
      </c>
    </row>
    <row r="65" spans="1:10" ht="36.75" customHeight="1" x14ac:dyDescent="0.2">
      <c r="A65" s="161"/>
      <c r="B65" s="166" t="s">
        <v>83</v>
      </c>
      <c r="C65" s="167" t="s">
        <v>84</v>
      </c>
      <c r="D65" s="168"/>
      <c r="E65" s="168"/>
      <c r="F65" s="175" t="s">
        <v>26</v>
      </c>
      <c r="G65" s="176"/>
      <c r="H65" s="176"/>
      <c r="I65" s="176">
        <f>'02 D.1.4.2 Pol'!G140</f>
        <v>0</v>
      </c>
      <c r="J65" s="172" t="str">
        <f>IF(I93=0,"",I65/I93*100)</f>
        <v/>
      </c>
    </row>
    <row r="66" spans="1:10" ht="36.75" customHeight="1" x14ac:dyDescent="0.2">
      <c r="A66" s="161"/>
      <c r="B66" s="166" t="s">
        <v>85</v>
      </c>
      <c r="C66" s="167" t="s">
        <v>86</v>
      </c>
      <c r="D66" s="168"/>
      <c r="E66" s="168"/>
      <c r="F66" s="175" t="s">
        <v>26</v>
      </c>
      <c r="G66" s="176"/>
      <c r="H66" s="176"/>
      <c r="I66" s="176">
        <f>'02 D.1.4.2 Pol'!G146</f>
        <v>0</v>
      </c>
      <c r="J66" s="172" t="str">
        <f>IF(I93=0,"",I66/I93*100)</f>
        <v/>
      </c>
    </row>
    <row r="67" spans="1:10" ht="36.75" customHeight="1" x14ac:dyDescent="0.2">
      <c r="A67" s="161"/>
      <c r="B67" s="166" t="s">
        <v>87</v>
      </c>
      <c r="C67" s="167" t="s">
        <v>88</v>
      </c>
      <c r="D67" s="168"/>
      <c r="E67" s="168"/>
      <c r="F67" s="175" t="s">
        <v>26</v>
      </c>
      <c r="G67" s="176"/>
      <c r="H67" s="176"/>
      <c r="I67" s="176">
        <f>'02 01 Pol'!G18+'02 D.2.1 Pol'!G163</f>
        <v>0</v>
      </c>
      <c r="J67" s="172" t="str">
        <f>IF(I93=0,"",I67/I93*100)</f>
        <v/>
      </c>
    </row>
    <row r="68" spans="1:10" ht="36.75" customHeight="1" x14ac:dyDescent="0.2">
      <c r="A68" s="161"/>
      <c r="B68" s="166" t="s">
        <v>89</v>
      </c>
      <c r="C68" s="167" t="s">
        <v>90</v>
      </c>
      <c r="D68" s="168"/>
      <c r="E68" s="168"/>
      <c r="F68" s="175" t="s">
        <v>26</v>
      </c>
      <c r="G68" s="176"/>
      <c r="H68" s="176"/>
      <c r="I68" s="176">
        <f>'02 01 Pol'!G29+'02 D.2.1 Pol'!G168</f>
        <v>0</v>
      </c>
      <c r="J68" s="172" t="str">
        <f>IF(I93=0,"",I68/I93*100)</f>
        <v/>
      </c>
    </row>
    <row r="69" spans="1:10" ht="36.75" customHeight="1" x14ac:dyDescent="0.2">
      <c r="A69" s="161"/>
      <c r="B69" s="166" t="s">
        <v>91</v>
      </c>
      <c r="C69" s="167" t="s">
        <v>92</v>
      </c>
      <c r="D69" s="168"/>
      <c r="E69" s="168"/>
      <c r="F69" s="175" t="s">
        <v>26</v>
      </c>
      <c r="G69" s="176"/>
      <c r="H69" s="176"/>
      <c r="I69" s="176">
        <f>'02 01 Pol'!G37+'02 D.2.1 Pol'!G172</f>
        <v>0</v>
      </c>
      <c r="J69" s="172" t="str">
        <f>IF(I93=0,"",I69/I93*100)</f>
        <v/>
      </c>
    </row>
    <row r="70" spans="1:10" ht="36.75" customHeight="1" x14ac:dyDescent="0.2">
      <c r="A70" s="161"/>
      <c r="B70" s="166" t="s">
        <v>93</v>
      </c>
      <c r="C70" s="167" t="s">
        <v>94</v>
      </c>
      <c r="D70" s="168"/>
      <c r="E70" s="168"/>
      <c r="F70" s="175" t="s">
        <v>26</v>
      </c>
      <c r="G70" s="176"/>
      <c r="H70" s="176"/>
      <c r="I70" s="176">
        <f>'02 01 Pol'!G40+'02 D.2.1 Pol'!G184</f>
        <v>0</v>
      </c>
      <c r="J70" s="172" t="str">
        <f>IF(I93=0,"",I70/I93*100)</f>
        <v/>
      </c>
    </row>
    <row r="71" spans="1:10" ht="36.75" customHeight="1" x14ac:dyDescent="0.2">
      <c r="A71" s="161"/>
      <c r="B71" s="166" t="s">
        <v>95</v>
      </c>
      <c r="C71" s="167" t="s">
        <v>96</v>
      </c>
      <c r="D71" s="168"/>
      <c r="E71" s="168"/>
      <c r="F71" s="175" t="s">
        <v>26</v>
      </c>
      <c r="G71" s="176"/>
      <c r="H71" s="176"/>
      <c r="I71" s="176">
        <f>'02 01 Pol'!G43</f>
        <v>0</v>
      </c>
      <c r="J71" s="172" t="str">
        <f>IF(I93=0,"",I71/I93*100)</f>
        <v/>
      </c>
    </row>
    <row r="72" spans="1:10" ht="36.75" customHeight="1" x14ac:dyDescent="0.2">
      <c r="A72" s="161"/>
      <c r="B72" s="166" t="s">
        <v>97</v>
      </c>
      <c r="C72" s="167" t="s">
        <v>98</v>
      </c>
      <c r="D72" s="168"/>
      <c r="E72" s="168"/>
      <c r="F72" s="175" t="s">
        <v>26</v>
      </c>
      <c r="G72" s="176"/>
      <c r="H72" s="176"/>
      <c r="I72" s="176">
        <f>'02 01 Pol'!G59+'02 D.2.1 Pol'!G203</f>
        <v>0</v>
      </c>
      <c r="J72" s="172" t="str">
        <f>IF(I93=0,"",I72/I93*100)</f>
        <v/>
      </c>
    </row>
    <row r="73" spans="1:10" ht="36.75" customHeight="1" x14ac:dyDescent="0.2">
      <c r="A73" s="161"/>
      <c r="B73" s="166" t="s">
        <v>99</v>
      </c>
      <c r="C73" s="167" t="s">
        <v>100</v>
      </c>
      <c r="D73" s="168"/>
      <c r="E73" s="168"/>
      <c r="F73" s="175" t="s">
        <v>26</v>
      </c>
      <c r="G73" s="176"/>
      <c r="H73" s="176"/>
      <c r="I73" s="176">
        <f>'02 01 Pol'!G86+'02 D.2.1 Pol'!G212</f>
        <v>0</v>
      </c>
      <c r="J73" s="172" t="str">
        <f>IF(I93=0,"",I73/I93*100)</f>
        <v/>
      </c>
    </row>
    <row r="74" spans="1:10" ht="36.75" customHeight="1" x14ac:dyDescent="0.2">
      <c r="A74" s="161"/>
      <c r="B74" s="166" t="s">
        <v>101</v>
      </c>
      <c r="C74" s="167" t="s">
        <v>102</v>
      </c>
      <c r="D74" s="168"/>
      <c r="E74" s="168"/>
      <c r="F74" s="175" t="s">
        <v>26</v>
      </c>
      <c r="G74" s="176"/>
      <c r="H74" s="176"/>
      <c r="I74" s="176">
        <f>'02 01 Pol'!G91</f>
        <v>0</v>
      </c>
      <c r="J74" s="172" t="str">
        <f>IF(I93=0,"",I74/I93*100)</f>
        <v/>
      </c>
    </row>
    <row r="75" spans="1:10" ht="36.75" customHeight="1" x14ac:dyDescent="0.2">
      <c r="A75" s="161"/>
      <c r="B75" s="166" t="s">
        <v>103</v>
      </c>
      <c r="C75" s="167" t="s">
        <v>104</v>
      </c>
      <c r="D75" s="168"/>
      <c r="E75" s="168"/>
      <c r="F75" s="175" t="s">
        <v>26</v>
      </c>
      <c r="G75" s="176"/>
      <c r="H75" s="176"/>
      <c r="I75" s="176">
        <f>'02 01 Pol'!G134</f>
        <v>0</v>
      </c>
      <c r="J75" s="172" t="str">
        <f>IF(I93=0,"",I75/I93*100)</f>
        <v/>
      </c>
    </row>
    <row r="76" spans="1:10" ht="36.75" customHeight="1" x14ac:dyDescent="0.2">
      <c r="A76" s="161"/>
      <c r="B76" s="166" t="s">
        <v>105</v>
      </c>
      <c r="C76" s="167" t="s">
        <v>106</v>
      </c>
      <c r="D76" s="168"/>
      <c r="E76" s="168"/>
      <c r="F76" s="175" t="s">
        <v>26</v>
      </c>
      <c r="G76" s="176"/>
      <c r="H76" s="176"/>
      <c r="I76" s="176">
        <f>'02 D.2.1 Pol'!G227</f>
        <v>0</v>
      </c>
      <c r="J76" s="172" t="str">
        <f>IF(I93=0,"",I76/I93*100)</f>
        <v/>
      </c>
    </row>
    <row r="77" spans="1:10" ht="36.75" customHeight="1" x14ac:dyDescent="0.2">
      <c r="A77" s="161"/>
      <c r="B77" s="166" t="s">
        <v>107</v>
      </c>
      <c r="C77" s="167" t="s">
        <v>108</v>
      </c>
      <c r="D77" s="168"/>
      <c r="E77" s="168"/>
      <c r="F77" s="175" t="s">
        <v>27</v>
      </c>
      <c r="G77" s="176"/>
      <c r="H77" s="176"/>
      <c r="I77" s="176">
        <f>'02 D.2.1 P1'!G8</f>
        <v>0</v>
      </c>
      <c r="J77" s="172" t="str">
        <f>IF(I93=0,"",I77/I93*100)</f>
        <v/>
      </c>
    </row>
    <row r="78" spans="1:10" ht="36.75" customHeight="1" x14ac:dyDescent="0.2">
      <c r="A78" s="161"/>
      <c r="B78" s="166" t="s">
        <v>109</v>
      </c>
      <c r="C78" s="167" t="s">
        <v>110</v>
      </c>
      <c r="D78" s="168"/>
      <c r="E78" s="168"/>
      <c r="F78" s="175" t="s">
        <v>27</v>
      </c>
      <c r="G78" s="176"/>
      <c r="H78" s="176"/>
      <c r="I78" s="176">
        <f>'02 D.2.1 P1'!G30</f>
        <v>0</v>
      </c>
      <c r="J78" s="172" t="str">
        <f>IF(I93=0,"",I78/I93*100)</f>
        <v/>
      </c>
    </row>
    <row r="79" spans="1:10" ht="36.75" customHeight="1" x14ac:dyDescent="0.2">
      <c r="A79" s="161"/>
      <c r="B79" s="166" t="s">
        <v>111</v>
      </c>
      <c r="C79" s="167" t="s">
        <v>112</v>
      </c>
      <c r="D79" s="168"/>
      <c r="E79" s="168"/>
      <c r="F79" s="175" t="s">
        <v>27</v>
      </c>
      <c r="G79" s="176"/>
      <c r="H79" s="176"/>
      <c r="I79" s="176">
        <f>'02 01 Pol'!G93</f>
        <v>0</v>
      </c>
      <c r="J79" s="172" t="str">
        <f>IF(I93=0,"",I79/I93*100)</f>
        <v/>
      </c>
    </row>
    <row r="80" spans="1:10" ht="36.75" customHeight="1" x14ac:dyDescent="0.2">
      <c r="A80" s="161"/>
      <c r="B80" s="166" t="s">
        <v>113</v>
      </c>
      <c r="C80" s="167" t="s">
        <v>114</v>
      </c>
      <c r="D80" s="168"/>
      <c r="E80" s="168"/>
      <c r="F80" s="175" t="s">
        <v>27</v>
      </c>
      <c r="G80" s="176"/>
      <c r="H80" s="176"/>
      <c r="I80" s="176">
        <f>'02 01 Pol'!G106+'02 D.1.4.1 Pol'!G8</f>
        <v>0</v>
      </c>
      <c r="J80" s="172" t="str">
        <f>IF(I93=0,"",I80/I93*100)</f>
        <v/>
      </c>
    </row>
    <row r="81" spans="1:10" ht="36.75" customHeight="1" x14ac:dyDescent="0.2">
      <c r="A81" s="161"/>
      <c r="B81" s="166" t="s">
        <v>115</v>
      </c>
      <c r="C81" s="167" t="s">
        <v>116</v>
      </c>
      <c r="D81" s="168"/>
      <c r="E81" s="168"/>
      <c r="F81" s="175" t="s">
        <v>27</v>
      </c>
      <c r="G81" s="176"/>
      <c r="H81" s="176"/>
      <c r="I81" s="176">
        <f>'02 D.1.4.1 Pol'!G30</f>
        <v>0</v>
      </c>
      <c r="J81" s="172" t="str">
        <f>IF(I93=0,"",I81/I93*100)</f>
        <v/>
      </c>
    </row>
    <row r="82" spans="1:10" ht="36.75" customHeight="1" x14ac:dyDescent="0.2">
      <c r="A82" s="161"/>
      <c r="B82" s="166" t="s">
        <v>117</v>
      </c>
      <c r="C82" s="167" t="s">
        <v>118</v>
      </c>
      <c r="D82" s="168"/>
      <c r="E82" s="168"/>
      <c r="F82" s="175" t="s">
        <v>27</v>
      </c>
      <c r="G82" s="176"/>
      <c r="H82" s="176"/>
      <c r="I82" s="176">
        <f>'02 D.1.4.1 Pol'!G37</f>
        <v>0</v>
      </c>
      <c r="J82" s="172" t="str">
        <f>IF(I93=0,"",I82/I93*100)</f>
        <v/>
      </c>
    </row>
    <row r="83" spans="1:10" ht="36.75" customHeight="1" x14ac:dyDescent="0.2">
      <c r="A83" s="161"/>
      <c r="B83" s="166" t="s">
        <v>119</v>
      </c>
      <c r="C83" s="167" t="s">
        <v>120</v>
      </c>
      <c r="D83" s="168"/>
      <c r="E83" s="168"/>
      <c r="F83" s="175" t="s">
        <v>27</v>
      </c>
      <c r="G83" s="176"/>
      <c r="H83" s="176"/>
      <c r="I83" s="176">
        <f>'02 D.1.4.1 Pol'!G64</f>
        <v>0</v>
      </c>
      <c r="J83" s="172" t="str">
        <f>IF(I93=0,"",I83/I93*100)</f>
        <v/>
      </c>
    </row>
    <row r="84" spans="1:10" ht="36.75" customHeight="1" x14ac:dyDescent="0.2">
      <c r="A84" s="161"/>
      <c r="B84" s="166" t="s">
        <v>121</v>
      </c>
      <c r="C84" s="167" t="s">
        <v>122</v>
      </c>
      <c r="D84" s="168"/>
      <c r="E84" s="168"/>
      <c r="F84" s="175" t="s">
        <v>27</v>
      </c>
      <c r="G84" s="176"/>
      <c r="H84" s="176"/>
      <c r="I84" s="176">
        <f>'02 D.1.4.1 Pol'!G144</f>
        <v>0</v>
      </c>
      <c r="J84" s="172" t="str">
        <f>IF(I93=0,"",I84/I93*100)</f>
        <v/>
      </c>
    </row>
    <row r="85" spans="1:10" ht="36.75" customHeight="1" x14ac:dyDescent="0.2">
      <c r="A85" s="161"/>
      <c r="B85" s="166" t="s">
        <v>123</v>
      </c>
      <c r="C85" s="167" t="s">
        <v>124</v>
      </c>
      <c r="D85" s="168"/>
      <c r="E85" s="168"/>
      <c r="F85" s="175" t="s">
        <v>27</v>
      </c>
      <c r="G85" s="176"/>
      <c r="H85" s="176"/>
      <c r="I85" s="176">
        <f>'02 D.1.4.1 Pol'!G157</f>
        <v>0</v>
      </c>
      <c r="J85" s="172" t="str">
        <f>IF(I93=0,"",I85/I93*100)</f>
        <v/>
      </c>
    </row>
    <row r="86" spans="1:10" ht="36.75" customHeight="1" x14ac:dyDescent="0.2">
      <c r="A86" s="161"/>
      <c r="B86" s="166" t="s">
        <v>125</v>
      </c>
      <c r="C86" s="167" t="s">
        <v>126</v>
      </c>
      <c r="D86" s="168"/>
      <c r="E86" s="168"/>
      <c r="F86" s="175" t="s">
        <v>27</v>
      </c>
      <c r="G86" s="176"/>
      <c r="H86" s="176"/>
      <c r="I86" s="176">
        <f>'02 01 Pol'!G108</f>
        <v>0</v>
      </c>
      <c r="J86" s="172" t="str">
        <f>IF(I93=0,"",I86/I93*100)</f>
        <v/>
      </c>
    </row>
    <row r="87" spans="1:10" ht="36.75" customHeight="1" x14ac:dyDescent="0.2">
      <c r="A87" s="161"/>
      <c r="B87" s="166" t="s">
        <v>127</v>
      </c>
      <c r="C87" s="167" t="s">
        <v>128</v>
      </c>
      <c r="D87" s="168"/>
      <c r="E87" s="168"/>
      <c r="F87" s="175" t="s">
        <v>27</v>
      </c>
      <c r="G87" s="176"/>
      <c r="H87" s="176"/>
      <c r="I87" s="176">
        <f>'02 01 Pol'!G112</f>
        <v>0</v>
      </c>
      <c r="J87" s="172" t="str">
        <f>IF(I93=0,"",I87/I93*100)</f>
        <v/>
      </c>
    </row>
    <row r="88" spans="1:10" ht="36.75" customHeight="1" x14ac:dyDescent="0.2">
      <c r="A88" s="161"/>
      <c r="B88" s="166" t="s">
        <v>129</v>
      </c>
      <c r="C88" s="167" t="s">
        <v>130</v>
      </c>
      <c r="D88" s="168"/>
      <c r="E88" s="168"/>
      <c r="F88" s="175" t="s">
        <v>27</v>
      </c>
      <c r="G88" s="176"/>
      <c r="H88" s="176"/>
      <c r="I88" s="176">
        <f>'02 01 Pol'!G116</f>
        <v>0</v>
      </c>
      <c r="J88" s="172" t="str">
        <f>IF(I93=0,"",I88/I93*100)</f>
        <v/>
      </c>
    </row>
    <row r="89" spans="1:10" ht="36.75" customHeight="1" x14ac:dyDescent="0.2">
      <c r="A89" s="161"/>
      <c r="B89" s="166" t="s">
        <v>131</v>
      </c>
      <c r="C89" s="167" t="s">
        <v>132</v>
      </c>
      <c r="D89" s="168"/>
      <c r="E89" s="168"/>
      <c r="F89" s="175" t="s">
        <v>27</v>
      </c>
      <c r="G89" s="176"/>
      <c r="H89" s="176"/>
      <c r="I89" s="176">
        <f>'02 01 Pol'!G123</f>
        <v>0</v>
      </c>
      <c r="J89" s="172" t="str">
        <f>IF(I93=0,"",I89/I93*100)</f>
        <v/>
      </c>
    </row>
    <row r="90" spans="1:10" ht="36.75" customHeight="1" x14ac:dyDescent="0.2">
      <c r="A90" s="161"/>
      <c r="B90" s="166" t="s">
        <v>133</v>
      </c>
      <c r="C90" s="167" t="s">
        <v>134</v>
      </c>
      <c r="D90" s="168"/>
      <c r="E90" s="168"/>
      <c r="F90" s="175" t="s">
        <v>27</v>
      </c>
      <c r="G90" s="176"/>
      <c r="H90" s="176"/>
      <c r="I90" s="176">
        <f>'02 01 Pol'!G129</f>
        <v>0</v>
      </c>
      <c r="J90" s="172" t="str">
        <f>IF(I93=0,"",I90/I93*100)</f>
        <v/>
      </c>
    </row>
    <row r="91" spans="1:10" ht="36.75" customHeight="1" x14ac:dyDescent="0.2">
      <c r="A91" s="161"/>
      <c r="B91" s="166" t="s">
        <v>135</v>
      </c>
      <c r="C91" s="167" t="s">
        <v>29</v>
      </c>
      <c r="D91" s="168"/>
      <c r="E91" s="168"/>
      <c r="F91" s="175" t="s">
        <v>135</v>
      </c>
      <c r="G91" s="176"/>
      <c r="H91" s="176"/>
      <c r="I91" s="176">
        <f>'02 D.2.1 P1'!G87</f>
        <v>0</v>
      </c>
      <c r="J91" s="172" t="str">
        <f>IF(I93=0,"",I91/I93*100)</f>
        <v/>
      </c>
    </row>
    <row r="92" spans="1:10" ht="36.75" customHeight="1" x14ac:dyDescent="0.2">
      <c r="A92" s="161"/>
      <c r="B92" s="166" t="s">
        <v>136</v>
      </c>
      <c r="C92" s="167" t="s">
        <v>30</v>
      </c>
      <c r="D92" s="168"/>
      <c r="E92" s="168"/>
      <c r="F92" s="175" t="s">
        <v>136</v>
      </c>
      <c r="G92" s="176"/>
      <c r="H92" s="176"/>
      <c r="I92" s="176">
        <f>'02 D.1.4.1 Pol'!G195</f>
        <v>0</v>
      </c>
      <c r="J92" s="172" t="str">
        <f>IF(I93=0,"",I92/I93*100)</f>
        <v/>
      </c>
    </row>
    <row r="93" spans="1:10" ht="25.5" customHeight="1" x14ac:dyDescent="0.2">
      <c r="A93" s="162"/>
      <c r="B93" s="169" t="s">
        <v>1</v>
      </c>
      <c r="C93" s="170"/>
      <c r="D93" s="171"/>
      <c r="E93" s="171"/>
      <c r="F93" s="177"/>
      <c r="G93" s="178"/>
      <c r="H93" s="178"/>
      <c r="I93" s="178">
        <f>SUM(I53:I92)</f>
        <v>0</v>
      </c>
      <c r="J93" s="173">
        <f>SUM(J53:J92)</f>
        <v>0</v>
      </c>
    </row>
    <row r="94" spans="1:10" x14ac:dyDescent="0.2">
      <c r="F94" s="118"/>
      <c r="G94" s="118"/>
      <c r="H94" s="118"/>
      <c r="I94" s="118"/>
      <c r="J94" s="174"/>
    </row>
    <row r="95" spans="1:10" x14ac:dyDescent="0.2">
      <c r="F95" s="118"/>
      <c r="G95" s="118"/>
      <c r="H95" s="118"/>
      <c r="I95" s="118"/>
      <c r="J95" s="174"/>
    </row>
    <row r="96" spans="1:10" x14ac:dyDescent="0.2">
      <c r="F96" s="118"/>
      <c r="G96" s="118"/>
      <c r="H96" s="118"/>
      <c r="I96" s="118"/>
      <c r="J96" s="17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C90:E90"/>
    <mergeCell ref="C91:E91"/>
    <mergeCell ref="C92:E92"/>
    <mergeCell ref="D12:G12"/>
    <mergeCell ref="E13:G13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E4:J4"/>
    <mergeCell ref="G16:H16"/>
    <mergeCell ref="G17:H17"/>
    <mergeCell ref="E16:F16"/>
    <mergeCell ref="D5:G5"/>
    <mergeCell ref="D6:G6"/>
    <mergeCell ref="E7:G7"/>
    <mergeCell ref="D11:G11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4" t="s">
        <v>7</v>
      </c>
      <c r="B1" s="94"/>
      <c r="C1" s="95"/>
      <c r="D1" s="94"/>
      <c r="E1" s="94"/>
      <c r="F1" s="94"/>
      <c r="G1" s="94"/>
    </row>
    <row r="2" spans="1:7" ht="24.95" customHeight="1" x14ac:dyDescent="0.2">
      <c r="A2" s="42" t="s">
        <v>8</v>
      </c>
      <c r="B2" s="41"/>
      <c r="C2" s="96"/>
      <c r="D2" s="96"/>
      <c r="E2" s="96"/>
      <c r="F2" s="96"/>
      <c r="G2" s="97"/>
    </row>
    <row r="3" spans="1:7" ht="24.95" customHeight="1" x14ac:dyDescent="0.2">
      <c r="A3" s="42" t="s">
        <v>9</v>
      </c>
      <c r="B3" s="41"/>
      <c r="C3" s="96"/>
      <c r="D3" s="96"/>
      <c r="E3" s="96"/>
      <c r="F3" s="96"/>
      <c r="G3" s="97"/>
    </row>
    <row r="4" spans="1:7" ht="24.95" customHeight="1" x14ac:dyDescent="0.2">
      <c r="A4" s="42" t="s">
        <v>10</v>
      </c>
      <c r="B4" s="41"/>
      <c r="C4" s="96"/>
      <c r="D4" s="96"/>
      <c r="E4" s="96"/>
      <c r="F4" s="96"/>
      <c r="G4" s="9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EFF-8073-4397-BB35-DA11E2EADE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59" customWidth="1"/>
    <col min="3" max="3" width="38.28515625" style="15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0" t="s">
        <v>7</v>
      </c>
      <c r="B1" s="180"/>
      <c r="C1" s="180"/>
      <c r="D1" s="180"/>
      <c r="E1" s="180"/>
      <c r="F1" s="180"/>
      <c r="G1" s="180"/>
      <c r="AG1" t="s">
        <v>137</v>
      </c>
    </row>
    <row r="2" spans="1:60" ht="24.95" customHeight="1" x14ac:dyDescent="0.2">
      <c r="A2" s="181" t="s">
        <v>8</v>
      </c>
      <c r="B2" s="41" t="s">
        <v>41</v>
      </c>
      <c r="C2" s="184" t="s">
        <v>42</v>
      </c>
      <c r="D2" s="182"/>
      <c r="E2" s="182"/>
      <c r="F2" s="182"/>
      <c r="G2" s="183"/>
      <c r="AG2" t="s">
        <v>138</v>
      </c>
    </row>
    <row r="3" spans="1:60" ht="24.95" customHeight="1" x14ac:dyDescent="0.2">
      <c r="A3" s="181" t="s">
        <v>9</v>
      </c>
      <c r="B3" s="41" t="s">
        <v>44</v>
      </c>
      <c r="C3" s="184" t="s">
        <v>45</v>
      </c>
      <c r="D3" s="182"/>
      <c r="E3" s="182"/>
      <c r="F3" s="182"/>
      <c r="G3" s="183"/>
      <c r="AC3" s="159" t="s">
        <v>138</v>
      </c>
      <c r="AG3" t="s">
        <v>139</v>
      </c>
    </row>
    <row r="4" spans="1:60" ht="24.95" customHeight="1" x14ac:dyDescent="0.2">
      <c r="A4" s="185" t="s">
        <v>10</v>
      </c>
      <c r="B4" s="186" t="s">
        <v>46</v>
      </c>
      <c r="C4" s="187" t="s">
        <v>47</v>
      </c>
      <c r="D4" s="188"/>
      <c r="E4" s="188"/>
      <c r="F4" s="188"/>
      <c r="G4" s="189"/>
      <c r="AG4" t="s">
        <v>140</v>
      </c>
    </row>
    <row r="5" spans="1:60" x14ac:dyDescent="0.2">
      <c r="D5" s="10"/>
    </row>
    <row r="6" spans="1:60" ht="38.25" x14ac:dyDescent="0.2">
      <c r="A6" s="191" t="s">
        <v>141</v>
      </c>
      <c r="B6" s="193" t="s">
        <v>142</v>
      </c>
      <c r="C6" s="193" t="s">
        <v>143</v>
      </c>
      <c r="D6" s="192" t="s">
        <v>144</v>
      </c>
      <c r="E6" s="191" t="s">
        <v>145</v>
      </c>
      <c r="F6" s="190" t="s">
        <v>146</v>
      </c>
      <c r="G6" s="191" t="s">
        <v>31</v>
      </c>
      <c r="H6" s="194" t="s">
        <v>32</v>
      </c>
      <c r="I6" s="194" t="s">
        <v>147</v>
      </c>
      <c r="J6" s="194" t="s">
        <v>33</v>
      </c>
      <c r="K6" s="194" t="s">
        <v>148</v>
      </c>
      <c r="L6" s="194" t="s">
        <v>149</v>
      </c>
      <c r="M6" s="194" t="s">
        <v>150</v>
      </c>
      <c r="N6" s="194" t="s">
        <v>151</v>
      </c>
      <c r="O6" s="194" t="s">
        <v>152</v>
      </c>
      <c r="P6" s="194" t="s">
        <v>153</v>
      </c>
      <c r="Q6" s="194" t="s">
        <v>154</v>
      </c>
      <c r="R6" s="194" t="s">
        <v>155</v>
      </c>
      <c r="S6" s="194" t="s">
        <v>156</v>
      </c>
      <c r="T6" s="194" t="s">
        <v>157</v>
      </c>
      <c r="U6" s="194" t="s">
        <v>158</v>
      </c>
      <c r="V6" s="194" t="s">
        <v>159</v>
      </c>
      <c r="W6" s="194" t="s">
        <v>160</v>
      </c>
      <c r="X6" s="194" t="s">
        <v>161</v>
      </c>
      <c r="Y6" s="194" t="s">
        <v>162</v>
      </c>
    </row>
    <row r="7" spans="1:60" hidden="1" x14ac:dyDescent="0.2">
      <c r="A7" s="3"/>
      <c r="B7" s="4"/>
      <c r="C7" s="4"/>
      <c r="D7" s="6"/>
      <c r="E7" s="196"/>
      <c r="F7" s="197"/>
      <c r="G7" s="197"/>
      <c r="H7" s="197"/>
      <c r="I7" s="197"/>
      <c r="J7" s="197"/>
      <c r="K7" s="197"/>
      <c r="L7" s="197"/>
      <c r="M7" s="197"/>
      <c r="N7" s="196"/>
      <c r="O7" s="196"/>
      <c r="P7" s="196"/>
      <c r="Q7" s="196"/>
      <c r="R7" s="197"/>
      <c r="S7" s="197"/>
      <c r="T7" s="197"/>
      <c r="U7" s="197"/>
      <c r="V7" s="197"/>
      <c r="W7" s="197"/>
      <c r="X7" s="197"/>
      <c r="Y7" s="197"/>
    </row>
    <row r="8" spans="1:60" x14ac:dyDescent="0.2">
      <c r="A8" s="219" t="s">
        <v>163</v>
      </c>
      <c r="B8" s="220" t="s">
        <v>69</v>
      </c>
      <c r="C8" s="238" t="s">
        <v>70</v>
      </c>
      <c r="D8" s="221"/>
      <c r="E8" s="222"/>
      <c r="F8" s="223"/>
      <c r="G8" s="224">
        <f>SUMIF(AG9:AG17,"&lt;&gt;NOR",G9:G17)</f>
        <v>0</v>
      </c>
      <c r="H8" s="218"/>
      <c r="I8" s="218">
        <f>SUM(I9:I17)</f>
        <v>0</v>
      </c>
      <c r="J8" s="218"/>
      <c r="K8" s="218">
        <f>SUM(K9:K17)</f>
        <v>0</v>
      </c>
      <c r="L8" s="218"/>
      <c r="M8" s="218">
        <f>SUM(M9:M17)</f>
        <v>0</v>
      </c>
      <c r="N8" s="217"/>
      <c r="O8" s="217">
        <f>SUM(O9:O17)</f>
        <v>0</v>
      </c>
      <c r="P8" s="217"/>
      <c r="Q8" s="217">
        <f>SUM(Q9:Q17)</f>
        <v>0</v>
      </c>
      <c r="R8" s="218"/>
      <c r="S8" s="218"/>
      <c r="T8" s="218"/>
      <c r="U8" s="218"/>
      <c r="V8" s="218">
        <f>SUM(V9:V17)</f>
        <v>0</v>
      </c>
      <c r="W8" s="218"/>
      <c r="X8" s="218"/>
      <c r="Y8" s="218"/>
      <c r="AG8" t="s">
        <v>164</v>
      </c>
    </row>
    <row r="9" spans="1:60" ht="33.75" outlineLevel="1" x14ac:dyDescent="0.2">
      <c r="A9" s="232">
        <v>1</v>
      </c>
      <c r="B9" s="233" t="s">
        <v>165</v>
      </c>
      <c r="C9" s="239" t="s">
        <v>166</v>
      </c>
      <c r="D9" s="234" t="s">
        <v>167</v>
      </c>
      <c r="E9" s="235">
        <v>5.76</v>
      </c>
      <c r="F9" s="236"/>
      <c r="G9" s="237">
        <f>ROUND(E9*F9,2)</f>
        <v>0</v>
      </c>
      <c r="H9" s="216"/>
      <c r="I9" s="215">
        <f>ROUND(E9*H9,2)</f>
        <v>0</v>
      </c>
      <c r="J9" s="216"/>
      <c r="K9" s="215">
        <f>ROUND(E9*J9,2)</f>
        <v>0</v>
      </c>
      <c r="L9" s="215">
        <v>21</v>
      </c>
      <c r="M9" s="215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5"/>
      <c r="S9" s="215" t="s">
        <v>168</v>
      </c>
      <c r="T9" s="215" t="s">
        <v>169</v>
      </c>
      <c r="U9" s="215">
        <v>0</v>
      </c>
      <c r="V9" s="215">
        <f>ROUND(E9*U9,2)</f>
        <v>0</v>
      </c>
      <c r="W9" s="215"/>
      <c r="X9" s="215" t="s">
        <v>170</v>
      </c>
      <c r="Y9" s="215" t="s">
        <v>171</v>
      </c>
      <c r="Z9" s="195"/>
      <c r="AA9" s="195"/>
      <c r="AB9" s="195"/>
      <c r="AC9" s="195"/>
      <c r="AD9" s="195"/>
      <c r="AE9" s="195"/>
      <c r="AF9" s="195"/>
      <c r="AG9" s="195" t="s">
        <v>172</v>
      </c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</row>
    <row r="10" spans="1:60" ht="33.75" outlineLevel="1" x14ac:dyDescent="0.2">
      <c r="A10" s="232">
        <v>2</v>
      </c>
      <c r="B10" s="233" t="s">
        <v>173</v>
      </c>
      <c r="C10" s="239" t="s">
        <v>174</v>
      </c>
      <c r="D10" s="234" t="s">
        <v>167</v>
      </c>
      <c r="E10" s="235">
        <v>11.145</v>
      </c>
      <c r="F10" s="236"/>
      <c r="G10" s="237">
        <f>ROUND(E10*F10,2)</f>
        <v>0</v>
      </c>
      <c r="H10" s="216"/>
      <c r="I10" s="215">
        <f>ROUND(E10*H10,2)</f>
        <v>0</v>
      </c>
      <c r="J10" s="216"/>
      <c r="K10" s="215">
        <f>ROUND(E10*J10,2)</f>
        <v>0</v>
      </c>
      <c r="L10" s="215">
        <v>21</v>
      </c>
      <c r="M10" s="215">
        <f>G10*(1+L10/100)</f>
        <v>0</v>
      </c>
      <c r="N10" s="214">
        <v>0</v>
      </c>
      <c r="O10" s="214">
        <f>ROUND(E10*N10,2)</f>
        <v>0</v>
      </c>
      <c r="P10" s="214">
        <v>0</v>
      </c>
      <c r="Q10" s="214">
        <f>ROUND(E10*P10,2)</f>
        <v>0</v>
      </c>
      <c r="R10" s="215"/>
      <c r="S10" s="215" t="s">
        <v>168</v>
      </c>
      <c r="T10" s="215" t="s">
        <v>169</v>
      </c>
      <c r="U10" s="215">
        <v>0</v>
      </c>
      <c r="V10" s="215">
        <f>ROUND(E10*U10,2)</f>
        <v>0</v>
      </c>
      <c r="W10" s="215"/>
      <c r="X10" s="215" t="s">
        <v>170</v>
      </c>
      <c r="Y10" s="215" t="s">
        <v>171</v>
      </c>
      <c r="Z10" s="195"/>
      <c r="AA10" s="195"/>
      <c r="AB10" s="195"/>
      <c r="AC10" s="195"/>
      <c r="AD10" s="195"/>
      <c r="AE10" s="195"/>
      <c r="AF10" s="195"/>
      <c r="AG10" s="195" t="s">
        <v>172</v>
      </c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</row>
    <row r="11" spans="1:60" ht="22.5" outlineLevel="1" x14ac:dyDescent="0.2">
      <c r="A11" s="232">
        <v>3</v>
      </c>
      <c r="B11" s="233" t="s">
        <v>175</v>
      </c>
      <c r="C11" s="239" t="s">
        <v>176</v>
      </c>
      <c r="D11" s="234" t="s">
        <v>167</v>
      </c>
      <c r="E11" s="235">
        <v>2.4540000000000002</v>
      </c>
      <c r="F11" s="236"/>
      <c r="G11" s="237">
        <f>ROUND(E11*F11,2)</f>
        <v>0</v>
      </c>
      <c r="H11" s="216"/>
      <c r="I11" s="215">
        <f>ROUND(E11*H11,2)</f>
        <v>0</v>
      </c>
      <c r="J11" s="216"/>
      <c r="K11" s="215">
        <f>ROUND(E11*J11,2)</f>
        <v>0</v>
      </c>
      <c r="L11" s="215">
        <v>21</v>
      </c>
      <c r="M11" s="215">
        <f>G11*(1+L11/100)</f>
        <v>0</v>
      </c>
      <c r="N11" s="214">
        <v>0</v>
      </c>
      <c r="O11" s="214">
        <f>ROUND(E11*N11,2)</f>
        <v>0</v>
      </c>
      <c r="P11" s="214">
        <v>0</v>
      </c>
      <c r="Q11" s="214">
        <f>ROUND(E11*P11,2)</f>
        <v>0</v>
      </c>
      <c r="R11" s="215"/>
      <c r="S11" s="215" t="s">
        <v>168</v>
      </c>
      <c r="T11" s="215" t="s">
        <v>169</v>
      </c>
      <c r="U11" s="215">
        <v>0</v>
      </c>
      <c r="V11" s="215">
        <f>ROUND(E11*U11,2)</f>
        <v>0</v>
      </c>
      <c r="W11" s="215"/>
      <c r="X11" s="215" t="s">
        <v>170</v>
      </c>
      <c r="Y11" s="215" t="s">
        <v>171</v>
      </c>
      <c r="Z11" s="195"/>
      <c r="AA11" s="195"/>
      <c r="AB11" s="195"/>
      <c r="AC11" s="195"/>
      <c r="AD11" s="195"/>
      <c r="AE11" s="195"/>
      <c r="AF11" s="195"/>
      <c r="AG11" s="195" t="s">
        <v>172</v>
      </c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</row>
    <row r="12" spans="1:60" ht="22.5" outlineLevel="1" x14ac:dyDescent="0.2">
      <c r="A12" s="232">
        <v>4</v>
      </c>
      <c r="B12" s="233" t="s">
        <v>177</v>
      </c>
      <c r="C12" s="239" t="s">
        <v>178</v>
      </c>
      <c r="D12" s="234" t="s">
        <v>167</v>
      </c>
      <c r="E12" s="235">
        <v>17.140999999999998</v>
      </c>
      <c r="F12" s="236"/>
      <c r="G12" s="237">
        <f>ROUND(E12*F12,2)</f>
        <v>0</v>
      </c>
      <c r="H12" s="216"/>
      <c r="I12" s="215">
        <f>ROUND(E12*H12,2)</f>
        <v>0</v>
      </c>
      <c r="J12" s="216"/>
      <c r="K12" s="215">
        <f>ROUND(E12*J12,2)</f>
        <v>0</v>
      </c>
      <c r="L12" s="215">
        <v>21</v>
      </c>
      <c r="M12" s="215">
        <f>G12*(1+L12/100)</f>
        <v>0</v>
      </c>
      <c r="N12" s="214">
        <v>0</v>
      </c>
      <c r="O12" s="214">
        <f>ROUND(E12*N12,2)</f>
        <v>0</v>
      </c>
      <c r="P12" s="214">
        <v>0</v>
      </c>
      <c r="Q12" s="214">
        <f>ROUND(E12*P12,2)</f>
        <v>0</v>
      </c>
      <c r="R12" s="215"/>
      <c r="S12" s="215" t="s">
        <v>168</v>
      </c>
      <c r="T12" s="215" t="s">
        <v>169</v>
      </c>
      <c r="U12" s="215">
        <v>0</v>
      </c>
      <c r="V12" s="215">
        <f>ROUND(E12*U12,2)</f>
        <v>0</v>
      </c>
      <c r="W12" s="215"/>
      <c r="X12" s="215" t="s">
        <v>170</v>
      </c>
      <c r="Y12" s="215" t="s">
        <v>171</v>
      </c>
      <c r="Z12" s="195"/>
      <c r="AA12" s="195"/>
      <c r="AB12" s="195"/>
      <c r="AC12" s="195"/>
      <c r="AD12" s="195"/>
      <c r="AE12" s="195"/>
      <c r="AF12" s="195"/>
      <c r="AG12" s="195" t="s">
        <v>172</v>
      </c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</row>
    <row r="13" spans="1:60" ht="33.75" outlineLevel="1" x14ac:dyDescent="0.2">
      <c r="A13" s="232">
        <v>5</v>
      </c>
      <c r="B13" s="233" t="s">
        <v>179</v>
      </c>
      <c r="C13" s="239" t="s">
        <v>180</v>
      </c>
      <c r="D13" s="234" t="s">
        <v>167</v>
      </c>
      <c r="E13" s="235">
        <v>154.26900000000001</v>
      </c>
      <c r="F13" s="236"/>
      <c r="G13" s="237">
        <f>ROUND(E13*F13,2)</f>
        <v>0</v>
      </c>
      <c r="H13" s="216"/>
      <c r="I13" s="215">
        <f>ROUND(E13*H13,2)</f>
        <v>0</v>
      </c>
      <c r="J13" s="216"/>
      <c r="K13" s="215">
        <f>ROUND(E13*J13,2)</f>
        <v>0</v>
      </c>
      <c r="L13" s="215">
        <v>21</v>
      </c>
      <c r="M13" s="215">
        <f>G13*(1+L13/100)</f>
        <v>0</v>
      </c>
      <c r="N13" s="214">
        <v>0</v>
      </c>
      <c r="O13" s="214">
        <f>ROUND(E13*N13,2)</f>
        <v>0</v>
      </c>
      <c r="P13" s="214">
        <v>0</v>
      </c>
      <c r="Q13" s="214">
        <f>ROUND(E13*P13,2)</f>
        <v>0</v>
      </c>
      <c r="R13" s="215"/>
      <c r="S13" s="215" t="s">
        <v>168</v>
      </c>
      <c r="T13" s="215" t="s">
        <v>169</v>
      </c>
      <c r="U13" s="215">
        <v>0</v>
      </c>
      <c r="V13" s="215">
        <f>ROUND(E13*U13,2)</f>
        <v>0</v>
      </c>
      <c r="W13" s="215"/>
      <c r="X13" s="215" t="s">
        <v>170</v>
      </c>
      <c r="Y13" s="215" t="s">
        <v>171</v>
      </c>
      <c r="Z13" s="195"/>
      <c r="AA13" s="195"/>
      <c r="AB13" s="195"/>
      <c r="AC13" s="195"/>
      <c r="AD13" s="195"/>
      <c r="AE13" s="195"/>
      <c r="AF13" s="195"/>
      <c r="AG13" s="195" t="s">
        <v>172</v>
      </c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</row>
    <row r="14" spans="1:60" ht="22.5" outlineLevel="1" x14ac:dyDescent="0.2">
      <c r="A14" s="232">
        <v>6</v>
      </c>
      <c r="B14" s="233" t="s">
        <v>181</v>
      </c>
      <c r="C14" s="239" t="s">
        <v>182</v>
      </c>
      <c r="D14" s="234" t="s">
        <v>183</v>
      </c>
      <c r="E14" s="235">
        <v>30.853999999999999</v>
      </c>
      <c r="F14" s="236"/>
      <c r="G14" s="237">
        <f>ROUND(E14*F14,2)</f>
        <v>0</v>
      </c>
      <c r="H14" s="216"/>
      <c r="I14" s="215">
        <f>ROUND(E14*H14,2)</f>
        <v>0</v>
      </c>
      <c r="J14" s="216"/>
      <c r="K14" s="215">
        <f>ROUND(E14*J14,2)</f>
        <v>0</v>
      </c>
      <c r="L14" s="215">
        <v>21</v>
      </c>
      <c r="M14" s="215">
        <f>G14*(1+L14/100)</f>
        <v>0</v>
      </c>
      <c r="N14" s="214">
        <v>0</v>
      </c>
      <c r="O14" s="214">
        <f>ROUND(E14*N14,2)</f>
        <v>0</v>
      </c>
      <c r="P14" s="214">
        <v>0</v>
      </c>
      <c r="Q14" s="214">
        <f>ROUND(E14*P14,2)</f>
        <v>0</v>
      </c>
      <c r="R14" s="215"/>
      <c r="S14" s="215" t="s">
        <v>168</v>
      </c>
      <c r="T14" s="215" t="s">
        <v>169</v>
      </c>
      <c r="U14" s="215">
        <v>0</v>
      </c>
      <c r="V14" s="215">
        <f>ROUND(E14*U14,2)</f>
        <v>0</v>
      </c>
      <c r="W14" s="215"/>
      <c r="X14" s="215" t="s">
        <v>170</v>
      </c>
      <c r="Y14" s="215" t="s">
        <v>171</v>
      </c>
      <c r="Z14" s="195"/>
      <c r="AA14" s="195"/>
      <c r="AB14" s="195"/>
      <c r="AC14" s="195"/>
      <c r="AD14" s="195"/>
      <c r="AE14" s="195"/>
      <c r="AF14" s="195"/>
      <c r="AG14" s="195" t="s">
        <v>172</v>
      </c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</row>
    <row r="15" spans="1:60" outlineLevel="1" x14ac:dyDescent="0.2">
      <c r="A15" s="232">
        <v>7</v>
      </c>
      <c r="B15" s="233" t="s">
        <v>184</v>
      </c>
      <c r="C15" s="239" t="s">
        <v>185</v>
      </c>
      <c r="D15" s="234" t="s">
        <v>167</v>
      </c>
      <c r="E15" s="235">
        <v>19.135999999999999</v>
      </c>
      <c r="F15" s="236"/>
      <c r="G15" s="237">
        <f>ROUND(E15*F15,2)</f>
        <v>0</v>
      </c>
      <c r="H15" s="216"/>
      <c r="I15" s="215">
        <f>ROUND(E15*H15,2)</f>
        <v>0</v>
      </c>
      <c r="J15" s="216"/>
      <c r="K15" s="215">
        <f>ROUND(E15*J15,2)</f>
        <v>0</v>
      </c>
      <c r="L15" s="215">
        <v>21</v>
      </c>
      <c r="M15" s="215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5"/>
      <c r="S15" s="215" t="s">
        <v>168</v>
      </c>
      <c r="T15" s="215" t="s">
        <v>169</v>
      </c>
      <c r="U15" s="215">
        <v>0</v>
      </c>
      <c r="V15" s="215">
        <f>ROUND(E15*U15,2)</f>
        <v>0</v>
      </c>
      <c r="W15" s="215"/>
      <c r="X15" s="215" t="s">
        <v>170</v>
      </c>
      <c r="Y15" s="215" t="s">
        <v>171</v>
      </c>
      <c r="Z15" s="195"/>
      <c r="AA15" s="195"/>
      <c r="AB15" s="195"/>
      <c r="AC15" s="195"/>
      <c r="AD15" s="195"/>
      <c r="AE15" s="195"/>
      <c r="AF15" s="195"/>
      <c r="AG15" s="195" t="s">
        <v>172</v>
      </c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</row>
    <row r="16" spans="1:60" ht="22.5" outlineLevel="1" x14ac:dyDescent="0.2">
      <c r="A16" s="232">
        <v>8</v>
      </c>
      <c r="B16" s="233" t="s">
        <v>186</v>
      </c>
      <c r="C16" s="239" t="s">
        <v>187</v>
      </c>
      <c r="D16" s="234" t="s">
        <v>167</v>
      </c>
      <c r="E16" s="235">
        <v>1.996</v>
      </c>
      <c r="F16" s="236"/>
      <c r="G16" s="237">
        <f>ROUND(E16*F16,2)</f>
        <v>0</v>
      </c>
      <c r="H16" s="216"/>
      <c r="I16" s="215">
        <f>ROUND(E16*H16,2)</f>
        <v>0</v>
      </c>
      <c r="J16" s="216"/>
      <c r="K16" s="215">
        <f>ROUND(E16*J16,2)</f>
        <v>0</v>
      </c>
      <c r="L16" s="215">
        <v>21</v>
      </c>
      <c r="M16" s="215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5"/>
      <c r="S16" s="215" t="s">
        <v>168</v>
      </c>
      <c r="T16" s="215" t="s">
        <v>169</v>
      </c>
      <c r="U16" s="215">
        <v>0</v>
      </c>
      <c r="V16" s="215">
        <f>ROUND(E16*U16,2)</f>
        <v>0</v>
      </c>
      <c r="W16" s="215"/>
      <c r="X16" s="215" t="s">
        <v>170</v>
      </c>
      <c r="Y16" s="215" t="s">
        <v>171</v>
      </c>
      <c r="Z16" s="195"/>
      <c r="AA16" s="195"/>
      <c r="AB16" s="195"/>
      <c r="AC16" s="195"/>
      <c r="AD16" s="195"/>
      <c r="AE16" s="195"/>
      <c r="AF16" s="195"/>
      <c r="AG16" s="195" t="s">
        <v>172</v>
      </c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</row>
    <row r="17" spans="1:60" ht="22.5" outlineLevel="1" x14ac:dyDescent="0.2">
      <c r="A17" s="232">
        <v>9</v>
      </c>
      <c r="B17" s="233" t="s">
        <v>188</v>
      </c>
      <c r="C17" s="239" t="s">
        <v>189</v>
      </c>
      <c r="D17" s="234" t="s">
        <v>167</v>
      </c>
      <c r="E17" s="235">
        <v>0.64100000000000001</v>
      </c>
      <c r="F17" s="236"/>
      <c r="G17" s="237">
        <f>ROUND(E17*F17,2)</f>
        <v>0</v>
      </c>
      <c r="H17" s="216"/>
      <c r="I17" s="215">
        <f>ROUND(E17*H17,2)</f>
        <v>0</v>
      </c>
      <c r="J17" s="216"/>
      <c r="K17" s="215">
        <f>ROUND(E17*J17,2)</f>
        <v>0</v>
      </c>
      <c r="L17" s="215">
        <v>21</v>
      </c>
      <c r="M17" s="215">
        <f>G17*(1+L17/100)</f>
        <v>0</v>
      </c>
      <c r="N17" s="214">
        <v>0</v>
      </c>
      <c r="O17" s="214">
        <f>ROUND(E17*N17,2)</f>
        <v>0</v>
      </c>
      <c r="P17" s="214">
        <v>0</v>
      </c>
      <c r="Q17" s="214">
        <f>ROUND(E17*P17,2)</f>
        <v>0</v>
      </c>
      <c r="R17" s="215"/>
      <c r="S17" s="215" t="s">
        <v>168</v>
      </c>
      <c r="T17" s="215" t="s">
        <v>169</v>
      </c>
      <c r="U17" s="215">
        <v>0</v>
      </c>
      <c r="V17" s="215">
        <f>ROUND(E17*U17,2)</f>
        <v>0</v>
      </c>
      <c r="W17" s="215"/>
      <c r="X17" s="215" t="s">
        <v>170</v>
      </c>
      <c r="Y17" s="215" t="s">
        <v>171</v>
      </c>
      <c r="Z17" s="195"/>
      <c r="AA17" s="195"/>
      <c r="AB17" s="195"/>
      <c r="AC17" s="195"/>
      <c r="AD17" s="195"/>
      <c r="AE17" s="195"/>
      <c r="AF17" s="195"/>
      <c r="AG17" s="195" t="s">
        <v>172</v>
      </c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</row>
    <row r="18" spans="1:60" x14ac:dyDescent="0.2">
      <c r="A18" s="219" t="s">
        <v>163</v>
      </c>
      <c r="B18" s="220" t="s">
        <v>87</v>
      </c>
      <c r="C18" s="238" t="s">
        <v>88</v>
      </c>
      <c r="D18" s="221"/>
      <c r="E18" s="222"/>
      <c r="F18" s="223"/>
      <c r="G18" s="224">
        <f>SUMIF(AG19:AG28,"&lt;&gt;NOR",G19:G28)</f>
        <v>0</v>
      </c>
      <c r="H18" s="218"/>
      <c r="I18" s="218">
        <f>SUM(I19:I28)</f>
        <v>0</v>
      </c>
      <c r="J18" s="218"/>
      <c r="K18" s="218">
        <f>SUM(K19:K28)</f>
        <v>0</v>
      </c>
      <c r="L18" s="218"/>
      <c r="M18" s="218">
        <f>SUM(M19:M28)</f>
        <v>0</v>
      </c>
      <c r="N18" s="217"/>
      <c r="O18" s="217">
        <f>SUM(O19:O28)</f>
        <v>27.85</v>
      </c>
      <c r="P18" s="217"/>
      <c r="Q18" s="217">
        <f>SUM(Q19:Q28)</f>
        <v>0</v>
      </c>
      <c r="R18" s="218"/>
      <c r="S18" s="218"/>
      <c r="T18" s="218"/>
      <c r="U18" s="218"/>
      <c r="V18" s="218">
        <f>SUM(V19:V28)</f>
        <v>0</v>
      </c>
      <c r="W18" s="218"/>
      <c r="X18" s="218"/>
      <c r="Y18" s="218"/>
      <c r="AG18" t="s">
        <v>164</v>
      </c>
    </row>
    <row r="19" spans="1:60" outlineLevel="1" x14ac:dyDescent="0.2">
      <c r="A19" s="232">
        <v>10</v>
      </c>
      <c r="B19" s="233" t="s">
        <v>190</v>
      </c>
      <c r="C19" s="239" t="s">
        <v>191</v>
      </c>
      <c r="D19" s="234" t="s">
        <v>167</v>
      </c>
      <c r="E19" s="235">
        <v>7.1999999999999995E-2</v>
      </c>
      <c r="F19" s="236"/>
      <c r="G19" s="237">
        <f>ROUND(E19*F19,2)</f>
        <v>0</v>
      </c>
      <c r="H19" s="216"/>
      <c r="I19" s="215">
        <f>ROUND(E19*H19,2)</f>
        <v>0</v>
      </c>
      <c r="J19" s="216"/>
      <c r="K19" s="215">
        <f>ROUND(E19*J19,2)</f>
        <v>0</v>
      </c>
      <c r="L19" s="215">
        <v>21</v>
      </c>
      <c r="M19" s="215">
        <f>G19*(1+L19/100)</f>
        <v>0</v>
      </c>
      <c r="N19" s="214">
        <v>2.5018699999999998</v>
      </c>
      <c r="O19" s="214">
        <f>ROUND(E19*N19,2)</f>
        <v>0.18</v>
      </c>
      <c r="P19" s="214">
        <v>0</v>
      </c>
      <c r="Q19" s="214">
        <f>ROUND(E19*P19,2)</f>
        <v>0</v>
      </c>
      <c r="R19" s="215"/>
      <c r="S19" s="215" t="s">
        <v>168</v>
      </c>
      <c r="T19" s="215" t="s">
        <v>169</v>
      </c>
      <c r="U19" s="215">
        <v>0</v>
      </c>
      <c r="V19" s="215">
        <f>ROUND(E19*U19,2)</f>
        <v>0</v>
      </c>
      <c r="W19" s="215"/>
      <c r="X19" s="215" t="s">
        <v>170</v>
      </c>
      <c r="Y19" s="215" t="s">
        <v>171</v>
      </c>
      <c r="Z19" s="195"/>
      <c r="AA19" s="195"/>
      <c r="AB19" s="195"/>
      <c r="AC19" s="195"/>
      <c r="AD19" s="195"/>
      <c r="AE19" s="195"/>
      <c r="AF19" s="195"/>
      <c r="AG19" s="195" t="s">
        <v>172</v>
      </c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outlineLevel="1" x14ac:dyDescent="0.2">
      <c r="A20" s="232">
        <v>11</v>
      </c>
      <c r="B20" s="233" t="s">
        <v>192</v>
      </c>
      <c r="C20" s="239" t="s">
        <v>193</v>
      </c>
      <c r="D20" s="234" t="s">
        <v>194</v>
      </c>
      <c r="E20" s="235">
        <v>0.34</v>
      </c>
      <c r="F20" s="236"/>
      <c r="G20" s="237">
        <f>ROUND(E20*F20,2)</f>
        <v>0</v>
      </c>
      <c r="H20" s="216"/>
      <c r="I20" s="215">
        <f>ROUND(E20*H20,2)</f>
        <v>0</v>
      </c>
      <c r="J20" s="216"/>
      <c r="K20" s="215">
        <f>ROUND(E20*J20,2)</f>
        <v>0</v>
      </c>
      <c r="L20" s="215">
        <v>21</v>
      </c>
      <c r="M20" s="215">
        <f>G20*(1+L20/100)</f>
        <v>0</v>
      </c>
      <c r="N20" s="214">
        <v>2.47E-3</v>
      </c>
      <c r="O20" s="214">
        <f>ROUND(E20*N20,2)</f>
        <v>0</v>
      </c>
      <c r="P20" s="214">
        <v>0</v>
      </c>
      <c r="Q20" s="214">
        <f>ROUND(E20*P20,2)</f>
        <v>0</v>
      </c>
      <c r="R20" s="215"/>
      <c r="S20" s="215" t="s">
        <v>168</v>
      </c>
      <c r="T20" s="215" t="s">
        <v>169</v>
      </c>
      <c r="U20" s="215">
        <v>0</v>
      </c>
      <c r="V20" s="215">
        <f>ROUND(E20*U20,2)</f>
        <v>0</v>
      </c>
      <c r="W20" s="215"/>
      <c r="X20" s="215" t="s">
        <v>170</v>
      </c>
      <c r="Y20" s="215" t="s">
        <v>171</v>
      </c>
      <c r="Z20" s="195"/>
      <c r="AA20" s="195"/>
      <c r="AB20" s="195"/>
      <c r="AC20" s="195"/>
      <c r="AD20" s="195"/>
      <c r="AE20" s="195"/>
      <c r="AF20" s="195"/>
      <c r="AG20" s="195" t="s">
        <v>172</v>
      </c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</row>
    <row r="21" spans="1:60" outlineLevel="1" x14ac:dyDescent="0.2">
      <c r="A21" s="232">
        <v>12</v>
      </c>
      <c r="B21" s="233" t="s">
        <v>195</v>
      </c>
      <c r="C21" s="239" t="s">
        <v>196</v>
      </c>
      <c r="D21" s="234" t="s">
        <v>194</v>
      </c>
      <c r="E21" s="235">
        <v>0.34</v>
      </c>
      <c r="F21" s="236"/>
      <c r="G21" s="237">
        <f>ROUND(E21*F21,2)</f>
        <v>0</v>
      </c>
      <c r="H21" s="216"/>
      <c r="I21" s="215">
        <f>ROUND(E21*H21,2)</f>
        <v>0</v>
      </c>
      <c r="J21" s="216"/>
      <c r="K21" s="215">
        <f>ROUND(E21*J21,2)</f>
        <v>0</v>
      </c>
      <c r="L21" s="215">
        <v>21</v>
      </c>
      <c r="M21" s="215">
        <f>G21*(1+L21/100)</f>
        <v>0</v>
      </c>
      <c r="N21" s="214">
        <v>0</v>
      </c>
      <c r="O21" s="214">
        <f>ROUND(E21*N21,2)</f>
        <v>0</v>
      </c>
      <c r="P21" s="214">
        <v>0</v>
      </c>
      <c r="Q21" s="214">
        <f>ROUND(E21*P21,2)</f>
        <v>0</v>
      </c>
      <c r="R21" s="215"/>
      <c r="S21" s="215" t="s">
        <v>168</v>
      </c>
      <c r="T21" s="215" t="s">
        <v>169</v>
      </c>
      <c r="U21" s="215">
        <v>0</v>
      </c>
      <c r="V21" s="215">
        <f>ROUND(E21*U21,2)</f>
        <v>0</v>
      </c>
      <c r="W21" s="215"/>
      <c r="X21" s="215" t="s">
        <v>170</v>
      </c>
      <c r="Y21" s="215" t="s">
        <v>171</v>
      </c>
      <c r="Z21" s="195"/>
      <c r="AA21" s="195"/>
      <c r="AB21" s="195"/>
      <c r="AC21" s="195"/>
      <c r="AD21" s="195"/>
      <c r="AE21" s="195"/>
      <c r="AF21" s="195"/>
      <c r="AG21" s="195" t="s">
        <v>172</v>
      </c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</row>
    <row r="22" spans="1:60" outlineLevel="1" x14ac:dyDescent="0.2">
      <c r="A22" s="232">
        <v>13</v>
      </c>
      <c r="B22" s="233" t="s">
        <v>197</v>
      </c>
      <c r="C22" s="239" t="s">
        <v>198</v>
      </c>
      <c r="D22" s="234" t="s">
        <v>183</v>
      </c>
      <c r="E22" s="235">
        <v>6.0000000000000001E-3</v>
      </c>
      <c r="F22" s="236"/>
      <c r="G22" s="237">
        <f>ROUND(E22*F22,2)</f>
        <v>0</v>
      </c>
      <c r="H22" s="216"/>
      <c r="I22" s="215">
        <f>ROUND(E22*H22,2)</f>
        <v>0</v>
      </c>
      <c r="J22" s="216"/>
      <c r="K22" s="215">
        <f>ROUND(E22*J22,2)</f>
        <v>0</v>
      </c>
      <c r="L22" s="215">
        <v>21</v>
      </c>
      <c r="M22" s="215">
        <f>G22*(1+L22/100)</f>
        <v>0</v>
      </c>
      <c r="N22" s="214">
        <v>1.06277</v>
      </c>
      <c r="O22" s="214">
        <f>ROUND(E22*N22,2)</f>
        <v>0.01</v>
      </c>
      <c r="P22" s="214">
        <v>0</v>
      </c>
      <c r="Q22" s="214">
        <f>ROUND(E22*P22,2)</f>
        <v>0</v>
      </c>
      <c r="R22" s="215"/>
      <c r="S22" s="215" t="s">
        <v>168</v>
      </c>
      <c r="T22" s="215" t="s">
        <v>169</v>
      </c>
      <c r="U22" s="215">
        <v>0</v>
      </c>
      <c r="V22" s="215">
        <f>ROUND(E22*U22,2)</f>
        <v>0</v>
      </c>
      <c r="W22" s="215"/>
      <c r="X22" s="215" t="s">
        <v>170</v>
      </c>
      <c r="Y22" s="215" t="s">
        <v>171</v>
      </c>
      <c r="Z22" s="195"/>
      <c r="AA22" s="195"/>
      <c r="AB22" s="195"/>
      <c r="AC22" s="195"/>
      <c r="AD22" s="195"/>
      <c r="AE22" s="195"/>
      <c r="AF22" s="195"/>
      <c r="AG22" s="195" t="s">
        <v>172</v>
      </c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</row>
    <row r="23" spans="1:60" outlineLevel="1" x14ac:dyDescent="0.2">
      <c r="A23" s="232">
        <v>14</v>
      </c>
      <c r="B23" s="233" t="s">
        <v>199</v>
      </c>
      <c r="C23" s="239" t="s">
        <v>200</v>
      </c>
      <c r="D23" s="234" t="s">
        <v>167</v>
      </c>
      <c r="E23" s="235">
        <v>10.36</v>
      </c>
      <c r="F23" s="236"/>
      <c r="G23" s="237">
        <f>ROUND(E23*F23,2)</f>
        <v>0</v>
      </c>
      <c r="H23" s="216"/>
      <c r="I23" s="215">
        <f>ROUND(E23*H23,2)</f>
        <v>0</v>
      </c>
      <c r="J23" s="216"/>
      <c r="K23" s="215">
        <f>ROUND(E23*J23,2)</f>
        <v>0</v>
      </c>
      <c r="L23" s="215">
        <v>21</v>
      </c>
      <c r="M23" s="215">
        <f>G23*(1+L23/100)</f>
        <v>0</v>
      </c>
      <c r="N23" s="214">
        <v>2.5018699999999998</v>
      </c>
      <c r="O23" s="214">
        <f>ROUND(E23*N23,2)</f>
        <v>25.92</v>
      </c>
      <c r="P23" s="214">
        <v>0</v>
      </c>
      <c r="Q23" s="214">
        <f>ROUND(E23*P23,2)</f>
        <v>0</v>
      </c>
      <c r="R23" s="215"/>
      <c r="S23" s="215" t="s">
        <v>168</v>
      </c>
      <c r="T23" s="215" t="s">
        <v>169</v>
      </c>
      <c r="U23" s="215">
        <v>0</v>
      </c>
      <c r="V23" s="215">
        <f>ROUND(E23*U23,2)</f>
        <v>0</v>
      </c>
      <c r="W23" s="215"/>
      <c r="X23" s="215" t="s">
        <v>170</v>
      </c>
      <c r="Y23" s="215" t="s">
        <v>171</v>
      </c>
      <c r="Z23" s="195"/>
      <c r="AA23" s="195"/>
      <c r="AB23" s="195"/>
      <c r="AC23" s="195"/>
      <c r="AD23" s="195"/>
      <c r="AE23" s="195"/>
      <c r="AF23" s="195"/>
      <c r="AG23" s="195" t="s">
        <v>172</v>
      </c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</row>
    <row r="24" spans="1:60" ht="22.5" outlineLevel="1" x14ac:dyDescent="0.2">
      <c r="A24" s="232">
        <v>15</v>
      </c>
      <c r="B24" s="233" t="s">
        <v>201</v>
      </c>
      <c r="C24" s="239" t="s">
        <v>202</v>
      </c>
      <c r="D24" s="234" t="s">
        <v>183</v>
      </c>
      <c r="E24" s="235">
        <v>0.82899999999999996</v>
      </c>
      <c r="F24" s="236"/>
      <c r="G24" s="237">
        <f>ROUND(E24*F24,2)</f>
        <v>0</v>
      </c>
      <c r="H24" s="216"/>
      <c r="I24" s="215">
        <f>ROUND(E24*H24,2)</f>
        <v>0</v>
      </c>
      <c r="J24" s="216"/>
      <c r="K24" s="215">
        <f>ROUND(E24*J24,2)</f>
        <v>0</v>
      </c>
      <c r="L24" s="215">
        <v>21</v>
      </c>
      <c r="M24" s="215">
        <f>G24*(1+L24/100)</f>
        <v>0</v>
      </c>
      <c r="N24" s="214">
        <v>1.0606199999999999</v>
      </c>
      <c r="O24" s="214">
        <f>ROUND(E24*N24,2)</f>
        <v>0.88</v>
      </c>
      <c r="P24" s="214">
        <v>0</v>
      </c>
      <c r="Q24" s="214">
        <f>ROUND(E24*P24,2)</f>
        <v>0</v>
      </c>
      <c r="R24" s="215"/>
      <c r="S24" s="215" t="s">
        <v>168</v>
      </c>
      <c r="T24" s="215" t="s">
        <v>169</v>
      </c>
      <c r="U24" s="215">
        <v>0</v>
      </c>
      <c r="V24" s="215">
        <f>ROUND(E24*U24,2)</f>
        <v>0</v>
      </c>
      <c r="W24" s="215"/>
      <c r="X24" s="215" t="s">
        <v>170</v>
      </c>
      <c r="Y24" s="215" t="s">
        <v>171</v>
      </c>
      <c r="Z24" s="195"/>
      <c r="AA24" s="195"/>
      <c r="AB24" s="195"/>
      <c r="AC24" s="195"/>
      <c r="AD24" s="195"/>
      <c r="AE24" s="195"/>
      <c r="AF24" s="195"/>
      <c r="AG24" s="195" t="s">
        <v>172</v>
      </c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</row>
    <row r="25" spans="1:60" outlineLevel="1" x14ac:dyDescent="0.2">
      <c r="A25" s="232">
        <v>16</v>
      </c>
      <c r="B25" s="233" t="s">
        <v>203</v>
      </c>
      <c r="C25" s="239" t="s">
        <v>204</v>
      </c>
      <c r="D25" s="234" t="s">
        <v>167</v>
      </c>
      <c r="E25" s="235">
        <v>0.32</v>
      </c>
      <c r="F25" s="236"/>
      <c r="G25" s="237">
        <f>ROUND(E25*F25,2)</f>
        <v>0</v>
      </c>
      <c r="H25" s="216"/>
      <c r="I25" s="215">
        <f>ROUND(E25*H25,2)</f>
        <v>0</v>
      </c>
      <c r="J25" s="216"/>
      <c r="K25" s="215">
        <f>ROUND(E25*J25,2)</f>
        <v>0</v>
      </c>
      <c r="L25" s="215">
        <v>21</v>
      </c>
      <c r="M25" s="215">
        <f>G25*(1+L25/100)</f>
        <v>0</v>
      </c>
      <c r="N25" s="214">
        <v>2.5018699999999998</v>
      </c>
      <c r="O25" s="214">
        <f>ROUND(E25*N25,2)</f>
        <v>0.8</v>
      </c>
      <c r="P25" s="214">
        <v>0</v>
      </c>
      <c r="Q25" s="214">
        <f>ROUND(E25*P25,2)</f>
        <v>0</v>
      </c>
      <c r="R25" s="215"/>
      <c r="S25" s="215" t="s">
        <v>168</v>
      </c>
      <c r="T25" s="215" t="s">
        <v>169</v>
      </c>
      <c r="U25" s="215">
        <v>0</v>
      </c>
      <c r="V25" s="215">
        <f>ROUND(E25*U25,2)</f>
        <v>0</v>
      </c>
      <c r="W25" s="215"/>
      <c r="X25" s="215" t="s">
        <v>170</v>
      </c>
      <c r="Y25" s="215" t="s">
        <v>171</v>
      </c>
      <c r="Z25" s="195"/>
      <c r="AA25" s="195"/>
      <c r="AB25" s="195"/>
      <c r="AC25" s="195"/>
      <c r="AD25" s="195"/>
      <c r="AE25" s="195"/>
      <c r="AF25" s="195"/>
      <c r="AG25" s="195" t="s">
        <v>172</v>
      </c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</row>
    <row r="26" spans="1:60" outlineLevel="1" x14ac:dyDescent="0.2">
      <c r="A26" s="232">
        <v>17</v>
      </c>
      <c r="B26" s="233" t="s">
        <v>205</v>
      </c>
      <c r="C26" s="239" t="s">
        <v>206</v>
      </c>
      <c r="D26" s="234" t="s">
        <v>194</v>
      </c>
      <c r="E26" s="235">
        <v>6.4</v>
      </c>
      <c r="F26" s="236"/>
      <c r="G26" s="237">
        <f>ROUND(E26*F26,2)</f>
        <v>0</v>
      </c>
      <c r="H26" s="216"/>
      <c r="I26" s="215">
        <f>ROUND(E26*H26,2)</f>
        <v>0</v>
      </c>
      <c r="J26" s="216"/>
      <c r="K26" s="215">
        <f>ROUND(E26*J26,2)</f>
        <v>0</v>
      </c>
      <c r="L26" s="215">
        <v>21</v>
      </c>
      <c r="M26" s="215">
        <f>G26*(1+L26/100)</f>
        <v>0</v>
      </c>
      <c r="N26" s="214">
        <v>2.7499999999999998E-3</v>
      </c>
      <c r="O26" s="214">
        <f>ROUND(E26*N26,2)</f>
        <v>0.02</v>
      </c>
      <c r="P26" s="214">
        <v>0</v>
      </c>
      <c r="Q26" s="214">
        <f>ROUND(E26*P26,2)</f>
        <v>0</v>
      </c>
      <c r="R26" s="215"/>
      <c r="S26" s="215" t="s">
        <v>168</v>
      </c>
      <c r="T26" s="215" t="s">
        <v>169</v>
      </c>
      <c r="U26" s="215">
        <v>0</v>
      </c>
      <c r="V26" s="215">
        <f>ROUND(E26*U26,2)</f>
        <v>0</v>
      </c>
      <c r="W26" s="215"/>
      <c r="X26" s="215" t="s">
        <v>170</v>
      </c>
      <c r="Y26" s="215" t="s">
        <v>171</v>
      </c>
      <c r="Z26" s="195"/>
      <c r="AA26" s="195"/>
      <c r="AB26" s="195"/>
      <c r="AC26" s="195"/>
      <c r="AD26" s="195"/>
      <c r="AE26" s="195"/>
      <c r="AF26" s="195"/>
      <c r="AG26" s="195" t="s">
        <v>172</v>
      </c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</row>
    <row r="27" spans="1:60" outlineLevel="1" x14ac:dyDescent="0.2">
      <c r="A27" s="232">
        <v>18</v>
      </c>
      <c r="B27" s="233" t="s">
        <v>207</v>
      </c>
      <c r="C27" s="239" t="s">
        <v>208</v>
      </c>
      <c r="D27" s="234" t="s">
        <v>194</v>
      </c>
      <c r="E27" s="235">
        <v>6.4</v>
      </c>
      <c r="F27" s="236"/>
      <c r="G27" s="237">
        <f>ROUND(E27*F27,2)</f>
        <v>0</v>
      </c>
      <c r="H27" s="216"/>
      <c r="I27" s="215">
        <f>ROUND(E27*H27,2)</f>
        <v>0</v>
      </c>
      <c r="J27" s="216"/>
      <c r="K27" s="215">
        <f>ROUND(E27*J27,2)</f>
        <v>0</v>
      </c>
      <c r="L27" s="215">
        <v>21</v>
      </c>
      <c r="M27" s="215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5"/>
      <c r="S27" s="215" t="s">
        <v>168</v>
      </c>
      <c r="T27" s="215" t="s">
        <v>169</v>
      </c>
      <c r="U27" s="215">
        <v>0</v>
      </c>
      <c r="V27" s="215">
        <f>ROUND(E27*U27,2)</f>
        <v>0</v>
      </c>
      <c r="W27" s="215"/>
      <c r="X27" s="215" t="s">
        <v>170</v>
      </c>
      <c r="Y27" s="215" t="s">
        <v>171</v>
      </c>
      <c r="Z27" s="195"/>
      <c r="AA27" s="195"/>
      <c r="AB27" s="195"/>
      <c r="AC27" s="195"/>
      <c r="AD27" s="195"/>
      <c r="AE27" s="195"/>
      <c r="AF27" s="195"/>
      <c r="AG27" s="195" t="s">
        <v>172</v>
      </c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</row>
    <row r="28" spans="1:60" ht="22.5" outlineLevel="1" x14ac:dyDescent="0.2">
      <c r="A28" s="232">
        <v>19</v>
      </c>
      <c r="B28" s="233" t="s">
        <v>209</v>
      </c>
      <c r="C28" s="239" t="s">
        <v>210</v>
      </c>
      <c r="D28" s="234" t="s">
        <v>183</v>
      </c>
      <c r="E28" s="235">
        <v>3.7999999999999999E-2</v>
      </c>
      <c r="F28" s="236"/>
      <c r="G28" s="237">
        <f>ROUND(E28*F28,2)</f>
        <v>0</v>
      </c>
      <c r="H28" s="216"/>
      <c r="I28" s="215">
        <f>ROUND(E28*H28,2)</f>
        <v>0</v>
      </c>
      <c r="J28" s="216"/>
      <c r="K28" s="215">
        <f>ROUND(E28*J28,2)</f>
        <v>0</v>
      </c>
      <c r="L28" s="215">
        <v>21</v>
      </c>
      <c r="M28" s="215">
        <f>G28*(1+L28/100)</f>
        <v>0</v>
      </c>
      <c r="N28" s="214">
        <v>1.0593999999999999</v>
      </c>
      <c r="O28" s="214">
        <f>ROUND(E28*N28,2)</f>
        <v>0.04</v>
      </c>
      <c r="P28" s="214">
        <v>0</v>
      </c>
      <c r="Q28" s="214">
        <f>ROUND(E28*P28,2)</f>
        <v>0</v>
      </c>
      <c r="R28" s="215"/>
      <c r="S28" s="215" t="s">
        <v>168</v>
      </c>
      <c r="T28" s="215" t="s">
        <v>169</v>
      </c>
      <c r="U28" s="215">
        <v>0</v>
      </c>
      <c r="V28" s="215">
        <f>ROUND(E28*U28,2)</f>
        <v>0</v>
      </c>
      <c r="W28" s="215"/>
      <c r="X28" s="215" t="s">
        <v>170</v>
      </c>
      <c r="Y28" s="215" t="s">
        <v>171</v>
      </c>
      <c r="Z28" s="195"/>
      <c r="AA28" s="195"/>
      <c r="AB28" s="195"/>
      <c r="AC28" s="195"/>
      <c r="AD28" s="195"/>
      <c r="AE28" s="195"/>
      <c r="AF28" s="195"/>
      <c r="AG28" s="195" t="s">
        <v>172</v>
      </c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</row>
    <row r="29" spans="1:60" x14ac:dyDescent="0.2">
      <c r="A29" s="219" t="s">
        <v>163</v>
      </c>
      <c r="B29" s="220" t="s">
        <v>89</v>
      </c>
      <c r="C29" s="238" t="s">
        <v>90</v>
      </c>
      <c r="D29" s="221"/>
      <c r="E29" s="222"/>
      <c r="F29" s="223"/>
      <c r="G29" s="224">
        <f>SUMIF(AG30:AG36,"&lt;&gt;NOR",G30:G36)</f>
        <v>0</v>
      </c>
      <c r="H29" s="218"/>
      <c r="I29" s="218">
        <f>SUM(I30:I36)</f>
        <v>0</v>
      </c>
      <c r="J29" s="218"/>
      <c r="K29" s="218">
        <f>SUM(K30:K36)</f>
        <v>0</v>
      </c>
      <c r="L29" s="218"/>
      <c r="M29" s="218">
        <f>SUM(M30:M36)</f>
        <v>0</v>
      </c>
      <c r="N29" s="217"/>
      <c r="O29" s="217">
        <f>SUM(O30:O36)</f>
        <v>52.22999999999999</v>
      </c>
      <c r="P29" s="217"/>
      <c r="Q29" s="217">
        <f>SUM(Q30:Q36)</f>
        <v>0</v>
      </c>
      <c r="R29" s="218"/>
      <c r="S29" s="218"/>
      <c r="T29" s="218"/>
      <c r="U29" s="218"/>
      <c r="V29" s="218">
        <f>SUM(V30:V36)</f>
        <v>0</v>
      </c>
      <c r="W29" s="218"/>
      <c r="X29" s="218"/>
      <c r="Y29" s="218"/>
      <c r="AG29" t="s">
        <v>164</v>
      </c>
    </row>
    <row r="30" spans="1:60" ht="33.75" outlineLevel="1" x14ac:dyDescent="0.2">
      <c r="A30" s="232">
        <v>20</v>
      </c>
      <c r="B30" s="233" t="s">
        <v>211</v>
      </c>
      <c r="C30" s="239" t="s">
        <v>212</v>
      </c>
      <c r="D30" s="234" t="s">
        <v>194</v>
      </c>
      <c r="E30" s="235">
        <v>7.399</v>
      </c>
      <c r="F30" s="236"/>
      <c r="G30" s="237">
        <f>ROUND(E30*F30,2)</f>
        <v>0</v>
      </c>
      <c r="H30" s="216"/>
      <c r="I30" s="215">
        <f>ROUND(E30*H30,2)</f>
        <v>0</v>
      </c>
      <c r="J30" s="216"/>
      <c r="K30" s="215">
        <f>ROUND(E30*J30,2)</f>
        <v>0</v>
      </c>
      <c r="L30" s="215">
        <v>21</v>
      </c>
      <c r="M30" s="215">
        <f>G30*(1+L30/100)</f>
        <v>0</v>
      </c>
      <c r="N30" s="214">
        <v>0.27161000000000002</v>
      </c>
      <c r="O30" s="214">
        <f>ROUND(E30*N30,2)</f>
        <v>2.0099999999999998</v>
      </c>
      <c r="P30" s="214">
        <v>0</v>
      </c>
      <c r="Q30" s="214">
        <f>ROUND(E30*P30,2)</f>
        <v>0</v>
      </c>
      <c r="R30" s="215"/>
      <c r="S30" s="215" t="s">
        <v>168</v>
      </c>
      <c r="T30" s="215" t="s">
        <v>169</v>
      </c>
      <c r="U30" s="215">
        <v>0</v>
      </c>
      <c r="V30" s="215">
        <f>ROUND(E30*U30,2)</f>
        <v>0</v>
      </c>
      <c r="W30" s="215"/>
      <c r="X30" s="215" t="s">
        <v>170</v>
      </c>
      <c r="Y30" s="215" t="s">
        <v>171</v>
      </c>
      <c r="Z30" s="195"/>
      <c r="AA30" s="195"/>
      <c r="AB30" s="195"/>
      <c r="AC30" s="195"/>
      <c r="AD30" s="195"/>
      <c r="AE30" s="195"/>
      <c r="AF30" s="195"/>
      <c r="AG30" s="195" t="s">
        <v>172</v>
      </c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</row>
    <row r="31" spans="1:60" ht="22.5" outlineLevel="1" x14ac:dyDescent="0.2">
      <c r="A31" s="232">
        <v>21</v>
      </c>
      <c r="B31" s="233" t="s">
        <v>213</v>
      </c>
      <c r="C31" s="239" t="s">
        <v>214</v>
      </c>
      <c r="D31" s="234" t="s">
        <v>194</v>
      </c>
      <c r="E31" s="235">
        <v>15.975</v>
      </c>
      <c r="F31" s="236"/>
      <c r="G31" s="237">
        <f>ROUND(E31*F31,2)</f>
        <v>0</v>
      </c>
      <c r="H31" s="216"/>
      <c r="I31" s="215">
        <f>ROUND(E31*H31,2)</f>
        <v>0</v>
      </c>
      <c r="J31" s="216"/>
      <c r="K31" s="215">
        <f>ROUND(E31*J31,2)</f>
        <v>0</v>
      </c>
      <c r="L31" s="215">
        <v>21</v>
      </c>
      <c r="M31" s="215">
        <f>G31*(1+L31/100)</f>
        <v>0</v>
      </c>
      <c r="N31" s="214">
        <v>0.34839999999999999</v>
      </c>
      <c r="O31" s="214">
        <f>ROUND(E31*N31,2)</f>
        <v>5.57</v>
      </c>
      <c r="P31" s="214">
        <v>0</v>
      </c>
      <c r="Q31" s="214">
        <f>ROUND(E31*P31,2)</f>
        <v>0</v>
      </c>
      <c r="R31" s="215"/>
      <c r="S31" s="215" t="s">
        <v>168</v>
      </c>
      <c r="T31" s="215" t="s">
        <v>169</v>
      </c>
      <c r="U31" s="215">
        <v>0</v>
      </c>
      <c r="V31" s="215">
        <f>ROUND(E31*U31,2)</f>
        <v>0</v>
      </c>
      <c r="W31" s="215"/>
      <c r="X31" s="215" t="s">
        <v>170</v>
      </c>
      <c r="Y31" s="215" t="s">
        <v>171</v>
      </c>
      <c r="Z31" s="195"/>
      <c r="AA31" s="195"/>
      <c r="AB31" s="195"/>
      <c r="AC31" s="195"/>
      <c r="AD31" s="195"/>
      <c r="AE31" s="195"/>
      <c r="AF31" s="195"/>
      <c r="AG31" s="195" t="s">
        <v>172</v>
      </c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</row>
    <row r="32" spans="1:60" ht="33.75" outlineLevel="1" x14ac:dyDescent="0.2">
      <c r="A32" s="232">
        <v>22</v>
      </c>
      <c r="B32" s="233" t="s">
        <v>215</v>
      </c>
      <c r="C32" s="239" t="s">
        <v>216</v>
      </c>
      <c r="D32" s="234" t="s">
        <v>194</v>
      </c>
      <c r="E32" s="235">
        <v>78.504000000000005</v>
      </c>
      <c r="F32" s="236"/>
      <c r="G32" s="237">
        <f>ROUND(E32*F32,2)</f>
        <v>0</v>
      </c>
      <c r="H32" s="216"/>
      <c r="I32" s="215">
        <f>ROUND(E32*H32,2)</f>
        <v>0</v>
      </c>
      <c r="J32" s="216"/>
      <c r="K32" s="215">
        <f>ROUND(E32*J32,2)</f>
        <v>0</v>
      </c>
      <c r="L32" s="215">
        <v>21</v>
      </c>
      <c r="M32" s="215">
        <f>G32*(1+L32/100)</f>
        <v>0</v>
      </c>
      <c r="N32" s="214">
        <v>0.54959999999999998</v>
      </c>
      <c r="O32" s="214">
        <f>ROUND(E32*N32,2)</f>
        <v>43.15</v>
      </c>
      <c r="P32" s="214">
        <v>0</v>
      </c>
      <c r="Q32" s="214">
        <f>ROUND(E32*P32,2)</f>
        <v>0</v>
      </c>
      <c r="R32" s="215"/>
      <c r="S32" s="215" t="s">
        <v>168</v>
      </c>
      <c r="T32" s="215" t="s">
        <v>169</v>
      </c>
      <c r="U32" s="215">
        <v>0</v>
      </c>
      <c r="V32" s="215">
        <f>ROUND(E32*U32,2)</f>
        <v>0</v>
      </c>
      <c r="W32" s="215"/>
      <c r="X32" s="215" t="s">
        <v>170</v>
      </c>
      <c r="Y32" s="215" t="s">
        <v>171</v>
      </c>
      <c r="Z32" s="195"/>
      <c r="AA32" s="195"/>
      <c r="AB32" s="195"/>
      <c r="AC32" s="195"/>
      <c r="AD32" s="195"/>
      <c r="AE32" s="195"/>
      <c r="AF32" s="195"/>
      <c r="AG32" s="195" t="s">
        <v>172</v>
      </c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</row>
    <row r="33" spans="1:60" outlineLevel="1" x14ac:dyDescent="0.2">
      <c r="A33" s="232">
        <v>23</v>
      </c>
      <c r="B33" s="233" t="s">
        <v>217</v>
      </c>
      <c r="C33" s="239" t="s">
        <v>218</v>
      </c>
      <c r="D33" s="234" t="s">
        <v>183</v>
      </c>
      <c r="E33" s="235">
        <v>0.628</v>
      </c>
      <c r="F33" s="236"/>
      <c r="G33" s="237">
        <f>ROUND(E33*F33,2)</f>
        <v>0</v>
      </c>
      <c r="H33" s="216"/>
      <c r="I33" s="215">
        <f>ROUND(E33*H33,2)</f>
        <v>0</v>
      </c>
      <c r="J33" s="216"/>
      <c r="K33" s="215">
        <f>ROUND(E33*J33,2)</f>
        <v>0</v>
      </c>
      <c r="L33" s="215">
        <v>21</v>
      </c>
      <c r="M33" s="215">
        <f>G33*(1+L33/100)</f>
        <v>0</v>
      </c>
      <c r="N33" s="214">
        <v>1.04922</v>
      </c>
      <c r="O33" s="214">
        <f>ROUND(E33*N33,2)</f>
        <v>0.66</v>
      </c>
      <c r="P33" s="214">
        <v>0</v>
      </c>
      <c r="Q33" s="214">
        <f>ROUND(E33*P33,2)</f>
        <v>0</v>
      </c>
      <c r="R33" s="215"/>
      <c r="S33" s="215" t="s">
        <v>168</v>
      </c>
      <c r="T33" s="215" t="s">
        <v>169</v>
      </c>
      <c r="U33" s="215">
        <v>0</v>
      </c>
      <c r="V33" s="215">
        <f>ROUND(E33*U33,2)</f>
        <v>0</v>
      </c>
      <c r="W33" s="215"/>
      <c r="X33" s="215" t="s">
        <v>170</v>
      </c>
      <c r="Y33" s="215" t="s">
        <v>171</v>
      </c>
      <c r="Z33" s="195"/>
      <c r="AA33" s="195"/>
      <c r="AB33" s="195"/>
      <c r="AC33" s="195"/>
      <c r="AD33" s="195"/>
      <c r="AE33" s="195"/>
      <c r="AF33" s="195"/>
      <c r="AG33" s="195" t="s">
        <v>172</v>
      </c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</row>
    <row r="34" spans="1:60" ht="22.5" outlineLevel="1" x14ac:dyDescent="0.2">
      <c r="A34" s="232">
        <v>24</v>
      </c>
      <c r="B34" s="233" t="s">
        <v>219</v>
      </c>
      <c r="C34" s="239" t="s">
        <v>220</v>
      </c>
      <c r="D34" s="234" t="s">
        <v>183</v>
      </c>
      <c r="E34" s="235">
        <v>0.13900000000000001</v>
      </c>
      <c r="F34" s="236"/>
      <c r="G34" s="237">
        <f>ROUND(E34*F34,2)</f>
        <v>0</v>
      </c>
      <c r="H34" s="216"/>
      <c r="I34" s="215">
        <f>ROUND(E34*H34,2)</f>
        <v>0</v>
      </c>
      <c r="J34" s="216"/>
      <c r="K34" s="215">
        <f>ROUND(E34*J34,2)</f>
        <v>0</v>
      </c>
      <c r="L34" s="215">
        <v>21</v>
      </c>
      <c r="M34" s="215">
        <f>G34*(1+L34/100)</f>
        <v>0</v>
      </c>
      <c r="N34" s="214">
        <v>1.0900000000000001</v>
      </c>
      <c r="O34" s="214">
        <f>ROUND(E34*N34,2)</f>
        <v>0.15</v>
      </c>
      <c r="P34" s="214">
        <v>0</v>
      </c>
      <c r="Q34" s="214">
        <f>ROUND(E34*P34,2)</f>
        <v>0</v>
      </c>
      <c r="R34" s="215"/>
      <c r="S34" s="215" t="s">
        <v>168</v>
      </c>
      <c r="T34" s="215" t="s">
        <v>169</v>
      </c>
      <c r="U34" s="215">
        <v>0</v>
      </c>
      <c r="V34" s="215">
        <f>ROUND(E34*U34,2)</f>
        <v>0</v>
      </c>
      <c r="W34" s="215"/>
      <c r="X34" s="215" t="s">
        <v>170</v>
      </c>
      <c r="Y34" s="215" t="s">
        <v>171</v>
      </c>
      <c r="Z34" s="195"/>
      <c r="AA34" s="195"/>
      <c r="AB34" s="195"/>
      <c r="AC34" s="195"/>
      <c r="AD34" s="195"/>
      <c r="AE34" s="195"/>
      <c r="AF34" s="195"/>
      <c r="AG34" s="195" t="s">
        <v>172</v>
      </c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</row>
    <row r="35" spans="1:60" outlineLevel="1" x14ac:dyDescent="0.2">
      <c r="A35" s="232">
        <v>25</v>
      </c>
      <c r="B35" s="233" t="s">
        <v>221</v>
      </c>
      <c r="C35" s="239" t="s">
        <v>222</v>
      </c>
      <c r="D35" s="234" t="s">
        <v>223</v>
      </c>
      <c r="E35" s="235">
        <v>36.020000000000003</v>
      </c>
      <c r="F35" s="236"/>
      <c r="G35" s="237">
        <f>ROUND(E35*F35,2)</f>
        <v>0</v>
      </c>
      <c r="H35" s="216"/>
      <c r="I35" s="215">
        <f>ROUND(E35*H35,2)</f>
        <v>0</v>
      </c>
      <c r="J35" s="216"/>
      <c r="K35" s="215">
        <f>ROUND(E35*J35,2)</f>
        <v>0</v>
      </c>
      <c r="L35" s="215">
        <v>21</v>
      </c>
      <c r="M35" s="215">
        <f>G35*(1+L35/100)</f>
        <v>0</v>
      </c>
      <c r="N35" s="214">
        <v>1.2999999999999999E-4</v>
      </c>
      <c r="O35" s="214">
        <f>ROUND(E35*N35,2)</f>
        <v>0</v>
      </c>
      <c r="P35" s="214">
        <v>0</v>
      </c>
      <c r="Q35" s="214">
        <f>ROUND(E35*P35,2)</f>
        <v>0</v>
      </c>
      <c r="R35" s="215"/>
      <c r="S35" s="215" t="s">
        <v>168</v>
      </c>
      <c r="T35" s="215" t="s">
        <v>169</v>
      </c>
      <c r="U35" s="215">
        <v>0</v>
      </c>
      <c r="V35" s="215">
        <f>ROUND(E35*U35,2)</f>
        <v>0</v>
      </c>
      <c r="W35" s="215"/>
      <c r="X35" s="215" t="s">
        <v>170</v>
      </c>
      <c r="Y35" s="215" t="s">
        <v>171</v>
      </c>
      <c r="Z35" s="195"/>
      <c r="AA35" s="195"/>
      <c r="AB35" s="195"/>
      <c r="AC35" s="195"/>
      <c r="AD35" s="195"/>
      <c r="AE35" s="195"/>
      <c r="AF35" s="195"/>
      <c r="AG35" s="195" t="s">
        <v>172</v>
      </c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</row>
    <row r="36" spans="1:60" ht="22.5" outlineLevel="1" x14ac:dyDescent="0.2">
      <c r="A36" s="232">
        <v>26</v>
      </c>
      <c r="B36" s="233" t="s">
        <v>224</v>
      </c>
      <c r="C36" s="239" t="s">
        <v>225</v>
      </c>
      <c r="D36" s="234" t="s">
        <v>194</v>
      </c>
      <c r="E36" s="235">
        <v>4</v>
      </c>
      <c r="F36" s="236"/>
      <c r="G36" s="237">
        <f>ROUND(E36*F36,2)</f>
        <v>0</v>
      </c>
      <c r="H36" s="216"/>
      <c r="I36" s="215">
        <f>ROUND(E36*H36,2)</f>
        <v>0</v>
      </c>
      <c r="J36" s="216"/>
      <c r="K36" s="215">
        <f>ROUND(E36*J36,2)</f>
        <v>0</v>
      </c>
      <c r="L36" s="215">
        <v>21</v>
      </c>
      <c r="M36" s="215">
        <f>G36*(1+L36/100)</f>
        <v>0</v>
      </c>
      <c r="N36" s="214">
        <v>0.17330000000000001</v>
      </c>
      <c r="O36" s="214">
        <f>ROUND(E36*N36,2)</f>
        <v>0.69</v>
      </c>
      <c r="P36" s="214">
        <v>0</v>
      </c>
      <c r="Q36" s="214">
        <f>ROUND(E36*P36,2)</f>
        <v>0</v>
      </c>
      <c r="R36" s="215"/>
      <c r="S36" s="215" t="s">
        <v>168</v>
      </c>
      <c r="T36" s="215" t="s">
        <v>169</v>
      </c>
      <c r="U36" s="215">
        <v>0</v>
      </c>
      <c r="V36" s="215">
        <f>ROUND(E36*U36,2)</f>
        <v>0</v>
      </c>
      <c r="W36" s="215"/>
      <c r="X36" s="215" t="s">
        <v>170</v>
      </c>
      <c r="Y36" s="215" t="s">
        <v>171</v>
      </c>
      <c r="Z36" s="195"/>
      <c r="AA36" s="195"/>
      <c r="AB36" s="195"/>
      <c r="AC36" s="195"/>
      <c r="AD36" s="195"/>
      <c r="AE36" s="195"/>
      <c r="AF36" s="195"/>
      <c r="AG36" s="195" t="s">
        <v>172</v>
      </c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</row>
    <row r="37" spans="1:60" x14ac:dyDescent="0.2">
      <c r="A37" s="219" t="s">
        <v>163</v>
      </c>
      <c r="B37" s="220" t="s">
        <v>91</v>
      </c>
      <c r="C37" s="238" t="s">
        <v>92</v>
      </c>
      <c r="D37" s="221"/>
      <c r="E37" s="222"/>
      <c r="F37" s="223"/>
      <c r="G37" s="224">
        <f>SUMIF(AG38:AG39,"&lt;&gt;NOR",G38:G39)</f>
        <v>0</v>
      </c>
      <c r="H37" s="218"/>
      <c r="I37" s="218">
        <f>SUM(I38:I39)</f>
        <v>0</v>
      </c>
      <c r="J37" s="218"/>
      <c r="K37" s="218">
        <f>SUM(K38:K39)</f>
        <v>0</v>
      </c>
      <c r="L37" s="218"/>
      <c r="M37" s="218">
        <f>SUM(M38:M39)</f>
        <v>0</v>
      </c>
      <c r="N37" s="217"/>
      <c r="O37" s="217">
        <f>SUM(O38:O39)</f>
        <v>0.3</v>
      </c>
      <c r="P37" s="217"/>
      <c r="Q37" s="217">
        <f>SUM(Q38:Q39)</f>
        <v>0</v>
      </c>
      <c r="R37" s="218"/>
      <c r="S37" s="218"/>
      <c r="T37" s="218"/>
      <c r="U37" s="218"/>
      <c r="V37" s="218">
        <f>SUM(V38:V39)</f>
        <v>0</v>
      </c>
      <c r="W37" s="218"/>
      <c r="X37" s="218"/>
      <c r="Y37" s="218"/>
      <c r="AG37" t="s">
        <v>164</v>
      </c>
    </row>
    <row r="38" spans="1:60" ht="22.5" outlineLevel="1" x14ac:dyDescent="0.2">
      <c r="A38" s="232">
        <v>27</v>
      </c>
      <c r="B38" s="233" t="s">
        <v>226</v>
      </c>
      <c r="C38" s="239" t="s">
        <v>227</v>
      </c>
      <c r="D38" s="234" t="s">
        <v>228</v>
      </c>
      <c r="E38" s="235">
        <v>4</v>
      </c>
      <c r="F38" s="236"/>
      <c r="G38" s="237">
        <f>ROUND(E38*F38,2)</f>
        <v>0</v>
      </c>
      <c r="H38" s="216"/>
      <c r="I38" s="215">
        <f>ROUND(E38*H38,2)</f>
        <v>0</v>
      </c>
      <c r="J38" s="216"/>
      <c r="K38" s="215">
        <f>ROUND(E38*J38,2)</f>
        <v>0</v>
      </c>
      <c r="L38" s="215">
        <v>21</v>
      </c>
      <c r="M38" s="215">
        <f>G38*(1+L38/100)</f>
        <v>0</v>
      </c>
      <c r="N38" s="214">
        <v>5.8999999999999997E-2</v>
      </c>
      <c r="O38" s="214">
        <f>ROUND(E38*N38,2)</f>
        <v>0.24</v>
      </c>
      <c r="P38" s="214">
        <v>0</v>
      </c>
      <c r="Q38" s="214">
        <f>ROUND(E38*P38,2)</f>
        <v>0</v>
      </c>
      <c r="R38" s="215"/>
      <c r="S38" s="215" t="s">
        <v>168</v>
      </c>
      <c r="T38" s="215" t="s">
        <v>169</v>
      </c>
      <c r="U38" s="215">
        <v>0</v>
      </c>
      <c r="V38" s="215">
        <f>ROUND(E38*U38,2)</f>
        <v>0</v>
      </c>
      <c r="W38" s="215"/>
      <c r="X38" s="215" t="s">
        <v>170</v>
      </c>
      <c r="Y38" s="215" t="s">
        <v>171</v>
      </c>
      <c r="Z38" s="195"/>
      <c r="AA38" s="195"/>
      <c r="AB38" s="195"/>
      <c r="AC38" s="195"/>
      <c r="AD38" s="195"/>
      <c r="AE38" s="195"/>
      <c r="AF38" s="195"/>
      <c r="AG38" s="195" t="s">
        <v>172</v>
      </c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</row>
    <row r="39" spans="1:60" outlineLevel="1" x14ac:dyDescent="0.2">
      <c r="A39" s="232">
        <v>28</v>
      </c>
      <c r="B39" s="233" t="s">
        <v>229</v>
      </c>
      <c r="C39" s="239" t="s">
        <v>230</v>
      </c>
      <c r="D39" s="234" t="s">
        <v>231</v>
      </c>
      <c r="E39" s="235">
        <v>1</v>
      </c>
      <c r="F39" s="236"/>
      <c r="G39" s="237">
        <f>ROUND(E39*F39,2)</f>
        <v>0</v>
      </c>
      <c r="H39" s="216"/>
      <c r="I39" s="215">
        <f>ROUND(E39*H39,2)</f>
        <v>0</v>
      </c>
      <c r="J39" s="216"/>
      <c r="K39" s="215">
        <f>ROUND(E39*J39,2)</f>
        <v>0</v>
      </c>
      <c r="L39" s="215">
        <v>21</v>
      </c>
      <c r="M39" s="215">
        <f>G39*(1+L39/100)</f>
        <v>0</v>
      </c>
      <c r="N39" s="214">
        <v>5.8999999999999997E-2</v>
      </c>
      <c r="O39" s="214">
        <f>ROUND(E39*N39,2)</f>
        <v>0.06</v>
      </c>
      <c r="P39" s="214">
        <v>0</v>
      </c>
      <c r="Q39" s="214">
        <f>ROUND(E39*P39,2)</f>
        <v>0</v>
      </c>
      <c r="R39" s="215"/>
      <c r="S39" s="215" t="s">
        <v>168</v>
      </c>
      <c r="T39" s="215" t="s">
        <v>169</v>
      </c>
      <c r="U39" s="215">
        <v>0</v>
      </c>
      <c r="V39" s="215">
        <f>ROUND(E39*U39,2)</f>
        <v>0</v>
      </c>
      <c r="W39" s="215"/>
      <c r="X39" s="215" t="s">
        <v>170</v>
      </c>
      <c r="Y39" s="215" t="s">
        <v>171</v>
      </c>
      <c r="Z39" s="195"/>
      <c r="AA39" s="195"/>
      <c r="AB39" s="195"/>
      <c r="AC39" s="195"/>
      <c r="AD39" s="195"/>
      <c r="AE39" s="195"/>
      <c r="AF39" s="195"/>
      <c r="AG39" s="195" t="s">
        <v>172</v>
      </c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</row>
    <row r="40" spans="1:60" x14ac:dyDescent="0.2">
      <c r="A40" s="219" t="s">
        <v>163</v>
      </c>
      <c r="B40" s="220" t="s">
        <v>93</v>
      </c>
      <c r="C40" s="238" t="s">
        <v>94</v>
      </c>
      <c r="D40" s="221"/>
      <c r="E40" s="222"/>
      <c r="F40" s="223"/>
      <c r="G40" s="224">
        <f>SUMIF(AG41:AG42,"&lt;&gt;NOR",G41:G42)</f>
        <v>0</v>
      </c>
      <c r="H40" s="218"/>
      <c r="I40" s="218">
        <f>SUM(I41:I42)</f>
        <v>0</v>
      </c>
      <c r="J40" s="218"/>
      <c r="K40" s="218">
        <f>SUM(K41:K42)</f>
        <v>0</v>
      </c>
      <c r="L40" s="218"/>
      <c r="M40" s="218">
        <f>SUM(M41:M42)</f>
        <v>0</v>
      </c>
      <c r="N40" s="217"/>
      <c r="O40" s="217">
        <f>SUM(O41:O42)</f>
        <v>0.41</v>
      </c>
      <c r="P40" s="217"/>
      <c r="Q40" s="217">
        <f>SUM(Q41:Q42)</f>
        <v>0</v>
      </c>
      <c r="R40" s="218"/>
      <c r="S40" s="218"/>
      <c r="T40" s="218"/>
      <c r="U40" s="218"/>
      <c r="V40" s="218">
        <f>SUM(V41:V42)</f>
        <v>0</v>
      </c>
      <c r="W40" s="218"/>
      <c r="X40" s="218"/>
      <c r="Y40" s="218"/>
      <c r="AG40" t="s">
        <v>164</v>
      </c>
    </row>
    <row r="41" spans="1:60" ht="22.5" outlineLevel="1" x14ac:dyDescent="0.2">
      <c r="A41" s="232">
        <v>29</v>
      </c>
      <c r="B41" s="233" t="s">
        <v>232</v>
      </c>
      <c r="C41" s="239" t="s">
        <v>233</v>
      </c>
      <c r="D41" s="234" t="s">
        <v>223</v>
      </c>
      <c r="E41" s="235">
        <v>1.8</v>
      </c>
      <c r="F41" s="236"/>
      <c r="G41" s="237">
        <f>ROUND(E41*F41,2)</f>
        <v>0</v>
      </c>
      <c r="H41" s="216"/>
      <c r="I41" s="215">
        <f>ROUND(E41*H41,2)</f>
        <v>0</v>
      </c>
      <c r="J41" s="216"/>
      <c r="K41" s="215">
        <f>ROUND(E41*J41,2)</f>
        <v>0</v>
      </c>
      <c r="L41" s="215">
        <v>21</v>
      </c>
      <c r="M41" s="215">
        <f>G41*(1+L41/100)</f>
        <v>0</v>
      </c>
      <c r="N41" s="214">
        <v>0.23</v>
      </c>
      <c r="O41" s="214">
        <f>ROUND(E41*N41,2)</f>
        <v>0.41</v>
      </c>
      <c r="P41" s="214">
        <v>0</v>
      </c>
      <c r="Q41" s="214">
        <f>ROUND(E41*P41,2)</f>
        <v>0</v>
      </c>
      <c r="R41" s="215"/>
      <c r="S41" s="215" t="s">
        <v>168</v>
      </c>
      <c r="T41" s="215" t="s">
        <v>169</v>
      </c>
      <c r="U41" s="215">
        <v>0</v>
      </c>
      <c r="V41" s="215">
        <f>ROUND(E41*U41,2)</f>
        <v>0</v>
      </c>
      <c r="W41" s="215"/>
      <c r="X41" s="215" t="s">
        <v>170</v>
      </c>
      <c r="Y41" s="215" t="s">
        <v>171</v>
      </c>
      <c r="Z41" s="195"/>
      <c r="AA41" s="195"/>
      <c r="AB41" s="195"/>
      <c r="AC41" s="195"/>
      <c r="AD41" s="195"/>
      <c r="AE41" s="195"/>
      <c r="AF41" s="195"/>
      <c r="AG41" s="195" t="s">
        <v>172</v>
      </c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</row>
    <row r="42" spans="1:60" ht="22.5" outlineLevel="1" x14ac:dyDescent="0.2">
      <c r="A42" s="232">
        <v>30</v>
      </c>
      <c r="B42" s="233" t="s">
        <v>234</v>
      </c>
      <c r="C42" s="239" t="s">
        <v>235</v>
      </c>
      <c r="D42" s="234" t="s">
        <v>223</v>
      </c>
      <c r="E42" s="235">
        <v>3.3</v>
      </c>
      <c r="F42" s="236"/>
      <c r="G42" s="237">
        <f>ROUND(E42*F42,2)</f>
        <v>0</v>
      </c>
      <c r="H42" s="216"/>
      <c r="I42" s="215">
        <f>ROUND(E42*H42,2)</f>
        <v>0</v>
      </c>
      <c r="J42" s="216"/>
      <c r="K42" s="215">
        <f>ROUND(E42*J42,2)</f>
        <v>0</v>
      </c>
      <c r="L42" s="215">
        <v>21</v>
      </c>
      <c r="M42" s="215">
        <f>G42*(1+L42/100)</f>
        <v>0</v>
      </c>
      <c r="N42" s="214">
        <v>0</v>
      </c>
      <c r="O42" s="214">
        <f>ROUND(E42*N42,2)</f>
        <v>0</v>
      </c>
      <c r="P42" s="214">
        <v>0</v>
      </c>
      <c r="Q42" s="214">
        <f>ROUND(E42*P42,2)</f>
        <v>0</v>
      </c>
      <c r="R42" s="215"/>
      <c r="S42" s="215" t="s">
        <v>168</v>
      </c>
      <c r="T42" s="215" t="s">
        <v>169</v>
      </c>
      <c r="U42" s="215">
        <v>0</v>
      </c>
      <c r="V42" s="215">
        <f>ROUND(E42*U42,2)</f>
        <v>0</v>
      </c>
      <c r="W42" s="215"/>
      <c r="X42" s="215" t="s">
        <v>170</v>
      </c>
      <c r="Y42" s="215" t="s">
        <v>171</v>
      </c>
      <c r="Z42" s="195"/>
      <c r="AA42" s="195"/>
      <c r="AB42" s="195"/>
      <c r="AC42" s="195"/>
      <c r="AD42" s="195"/>
      <c r="AE42" s="195"/>
      <c r="AF42" s="195"/>
      <c r="AG42" s="195" t="s">
        <v>172</v>
      </c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</row>
    <row r="43" spans="1:60" ht="25.5" x14ac:dyDescent="0.2">
      <c r="A43" s="219" t="s">
        <v>163</v>
      </c>
      <c r="B43" s="220" t="s">
        <v>95</v>
      </c>
      <c r="C43" s="238" t="s">
        <v>96</v>
      </c>
      <c r="D43" s="221"/>
      <c r="E43" s="222"/>
      <c r="F43" s="223"/>
      <c r="G43" s="224">
        <f>SUMIF(AG44:AG58,"&lt;&gt;NOR",G44:G58)</f>
        <v>0</v>
      </c>
      <c r="H43" s="218"/>
      <c r="I43" s="218">
        <f>SUM(I44:I58)</f>
        <v>0</v>
      </c>
      <c r="J43" s="218"/>
      <c r="K43" s="218">
        <f>SUM(K44:K58)</f>
        <v>0</v>
      </c>
      <c r="L43" s="218"/>
      <c r="M43" s="218">
        <f>SUM(M44:M58)</f>
        <v>0</v>
      </c>
      <c r="N43" s="217"/>
      <c r="O43" s="217">
        <f>SUM(O44:O58)</f>
        <v>12.26</v>
      </c>
      <c r="P43" s="217"/>
      <c r="Q43" s="217">
        <f>SUM(Q44:Q58)</f>
        <v>0</v>
      </c>
      <c r="R43" s="218"/>
      <c r="S43" s="218"/>
      <c r="T43" s="218"/>
      <c r="U43" s="218"/>
      <c r="V43" s="218">
        <f>SUM(V44:V58)</f>
        <v>0</v>
      </c>
      <c r="W43" s="218"/>
      <c r="X43" s="218"/>
      <c r="Y43" s="218"/>
      <c r="AG43" t="s">
        <v>164</v>
      </c>
    </row>
    <row r="44" spans="1:60" ht="22.5" outlineLevel="1" x14ac:dyDescent="0.2">
      <c r="A44" s="232">
        <v>31</v>
      </c>
      <c r="B44" s="233" t="s">
        <v>236</v>
      </c>
      <c r="C44" s="239" t="s">
        <v>237</v>
      </c>
      <c r="D44" s="234" t="s">
        <v>194</v>
      </c>
      <c r="E44" s="235">
        <v>22.04</v>
      </c>
      <c r="F44" s="236"/>
      <c r="G44" s="237">
        <f>ROUND(E44*F44,2)</f>
        <v>0</v>
      </c>
      <c r="H44" s="216"/>
      <c r="I44" s="215">
        <f>ROUND(E44*H44,2)</f>
        <v>0</v>
      </c>
      <c r="J44" s="216"/>
      <c r="K44" s="215">
        <f>ROUND(E44*J44,2)</f>
        <v>0</v>
      </c>
      <c r="L44" s="215">
        <v>21</v>
      </c>
      <c r="M44" s="215">
        <f>G44*(1+L44/100)</f>
        <v>0</v>
      </c>
      <c r="N44" s="214">
        <v>4.3800000000000002E-3</v>
      </c>
      <c r="O44" s="214">
        <f>ROUND(E44*N44,2)</f>
        <v>0.1</v>
      </c>
      <c r="P44" s="214">
        <v>0</v>
      </c>
      <c r="Q44" s="214">
        <f>ROUND(E44*P44,2)</f>
        <v>0</v>
      </c>
      <c r="R44" s="215"/>
      <c r="S44" s="215" t="s">
        <v>168</v>
      </c>
      <c r="T44" s="215" t="s">
        <v>169</v>
      </c>
      <c r="U44" s="215">
        <v>0</v>
      </c>
      <c r="V44" s="215">
        <f>ROUND(E44*U44,2)</f>
        <v>0</v>
      </c>
      <c r="W44" s="215"/>
      <c r="X44" s="215" t="s">
        <v>170</v>
      </c>
      <c r="Y44" s="215" t="s">
        <v>171</v>
      </c>
      <c r="Z44" s="195"/>
      <c r="AA44" s="195"/>
      <c r="AB44" s="195"/>
      <c r="AC44" s="195"/>
      <c r="AD44" s="195"/>
      <c r="AE44" s="195"/>
      <c r="AF44" s="195"/>
      <c r="AG44" s="195" t="s">
        <v>172</v>
      </c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</row>
    <row r="45" spans="1:60" ht="22.5" outlineLevel="1" x14ac:dyDescent="0.2">
      <c r="A45" s="232">
        <v>32</v>
      </c>
      <c r="B45" s="233" t="s">
        <v>238</v>
      </c>
      <c r="C45" s="239" t="s">
        <v>239</v>
      </c>
      <c r="D45" s="234" t="s">
        <v>194</v>
      </c>
      <c r="E45" s="235">
        <v>22.04</v>
      </c>
      <c r="F45" s="236"/>
      <c r="G45" s="237">
        <f>ROUND(E45*F45,2)</f>
        <v>0</v>
      </c>
      <c r="H45" s="216"/>
      <c r="I45" s="215">
        <f>ROUND(E45*H45,2)</f>
        <v>0</v>
      </c>
      <c r="J45" s="216"/>
      <c r="K45" s="215">
        <f>ROUND(E45*J45,2)</f>
        <v>0</v>
      </c>
      <c r="L45" s="215">
        <v>21</v>
      </c>
      <c r="M45" s="215">
        <f>G45*(1+L45/100)</f>
        <v>0</v>
      </c>
      <c r="N45" s="214">
        <v>1.54E-2</v>
      </c>
      <c r="O45" s="214">
        <f>ROUND(E45*N45,2)</f>
        <v>0.34</v>
      </c>
      <c r="P45" s="214">
        <v>0</v>
      </c>
      <c r="Q45" s="214">
        <f>ROUND(E45*P45,2)</f>
        <v>0</v>
      </c>
      <c r="R45" s="215"/>
      <c r="S45" s="215" t="s">
        <v>168</v>
      </c>
      <c r="T45" s="215" t="s">
        <v>169</v>
      </c>
      <c r="U45" s="215">
        <v>0</v>
      </c>
      <c r="V45" s="215">
        <f>ROUND(E45*U45,2)</f>
        <v>0</v>
      </c>
      <c r="W45" s="215"/>
      <c r="X45" s="215" t="s">
        <v>170</v>
      </c>
      <c r="Y45" s="215" t="s">
        <v>171</v>
      </c>
      <c r="Z45" s="195"/>
      <c r="AA45" s="195"/>
      <c r="AB45" s="195"/>
      <c r="AC45" s="195"/>
      <c r="AD45" s="195"/>
      <c r="AE45" s="195"/>
      <c r="AF45" s="195"/>
      <c r="AG45" s="195" t="s">
        <v>172</v>
      </c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</row>
    <row r="46" spans="1:60" ht="22.5" outlineLevel="1" x14ac:dyDescent="0.2">
      <c r="A46" s="232">
        <v>33</v>
      </c>
      <c r="B46" s="233" t="s">
        <v>240</v>
      </c>
      <c r="C46" s="239" t="s">
        <v>241</v>
      </c>
      <c r="D46" s="234" t="s">
        <v>228</v>
      </c>
      <c r="E46" s="235">
        <v>12</v>
      </c>
      <c r="F46" s="236"/>
      <c r="G46" s="237">
        <f>ROUND(E46*F46,2)</f>
        <v>0</v>
      </c>
      <c r="H46" s="216"/>
      <c r="I46" s="215">
        <f>ROUND(E46*H46,2)</f>
        <v>0</v>
      </c>
      <c r="J46" s="216"/>
      <c r="K46" s="215">
        <f>ROUND(E46*J46,2)</f>
        <v>0</v>
      </c>
      <c r="L46" s="215">
        <v>21</v>
      </c>
      <c r="M46" s="215">
        <f>G46*(1+L46/100)</f>
        <v>0</v>
      </c>
      <c r="N46" s="214">
        <v>3.8199999999999998E-2</v>
      </c>
      <c r="O46" s="214">
        <f>ROUND(E46*N46,2)</f>
        <v>0.46</v>
      </c>
      <c r="P46" s="214">
        <v>0</v>
      </c>
      <c r="Q46" s="214">
        <f>ROUND(E46*P46,2)</f>
        <v>0</v>
      </c>
      <c r="R46" s="215"/>
      <c r="S46" s="215" t="s">
        <v>168</v>
      </c>
      <c r="T46" s="215" t="s">
        <v>169</v>
      </c>
      <c r="U46" s="215">
        <v>0</v>
      </c>
      <c r="V46" s="215">
        <f>ROUND(E46*U46,2)</f>
        <v>0</v>
      </c>
      <c r="W46" s="215"/>
      <c r="X46" s="215" t="s">
        <v>170</v>
      </c>
      <c r="Y46" s="215" t="s">
        <v>171</v>
      </c>
      <c r="Z46" s="195"/>
      <c r="AA46" s="195"/>
      <c r="AB46" s="195"/>
      <c r="AC46" s="195"/>
      <c r="AD46" s="195"/>
      <c r="AE46" s="195"/>
      <c r="AF46" s="195"/>
      <c r="AG46" s="195" t="s">
        <v>172</v>
      </c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</row>
    <row r="47" spans="1:60" ht="22.5" outlineLevel="1" x14ac:dyDescent="0.2">
      <c r="A47" s="232">
        <v>34</v>
      </c>
      <c r="B47" s="233" t="s">
        <v>242</v>
      </c>
      <c r="C47" s="239" t="s">
        <v>243</v>
      </c>
      <c r="D47" s="234" t="s">
        <v>228</v>
      </c>
      <c r="E47" s="235">
        <v>5</v>
      </c>
      <c r="F47" s="236"/>
      <c r="G47" s="237">
        <f>ROUND(E47*F47,2)</f>
        <v>0</v>
      </c>
      <c r="H47" s="216"/>
      <c r="I47" s="215">
        <f>ROUND(E47*H47,2)</f>
        <v>0</v>
      </c>
      <c r="J47" s="216"/>
      <c r="K47" s="215">
        <f>ROUND(E47*J47,2)</f>
        <v>0</v>
      </c>
      <c r="L47" s="215">
        <v>21</v>
      </c>
      <c r="M47" s="215">
        <f>G47*(1+L47/100)</f>
        <v>0</v>
      </c>
      <c r="N47" s="214">
        <v>0.14699999999999999</v>
      </c>
      <c r="O47" s="214">
        <f>ROUND(E47*N47,2)</f>
        <v>0.74</v>
      </c>
      <c r="P47" s="214">
        <v>0</v>
      </c>
      <c r="Q47" s="214">
        <f>ROUND(E47*P47,2)</f>
        <v>0</v>
      </c>
      <c r="R47" s="215"/>
      <c r="S47" s="215" t="s">
        <v>168</v>
      </c>
      <c r="T47" s="215" t="s">
        <v>169</v>
      </c>
      <c r="U47" s="215">
        <v>0</v>
      </c>
      <c r="V47" s="215">
        <f>ROUND(E47*U47,2)</f>
        <v>0</v>
      </c>
      <c r="W47" s="215"/>
      <c r="X47" s="215" t="s">
        <v>170</v>
      </c>
      <c r="Y47" s="215" t="s">
        <v>171</v>
      </c>
      <c r="Z47" s="195"/>
      <c r="AA47" s="195"/>
      <c r="AB47" s="195"/>
      <c r="AC47" s="195"/>
      <c r="AD47" s="195"/>
      <c r="AE47" s="195"/>
      <c r="AF47" s="195"/>
      <c r="AG47" s="195" t="s">
        <v>172</v>
      </c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</row>
    <row r="48" spans="1:60" ht="22.5" outlineLevel="1" x14ac:dyDescent="0.2">
      <c r="A48" s="232">
        <v>35</v>
      </c>
      <c r="B48" s="233" t="s">
        <v>244</v>
      </c>
      <c r="C48" s="239" t="s">
        <v>245</v>
      </c>
      <c r="D48" s="234" t="s">
        <v>228</v>
      </c>
      <c r="E48" s="235">
        <v>12</v>
      </c>
      <c r="F48" s="236"/>
      <c r="G48" s="237">
        <f>ROUND(E48*F48,2)</f>
        <v>0</v>
      </c>
      <c r="H48" s="216"/>
      <c r="I48" s="215">
        <f>ROUND(E48*H48,2)</f>
        <v>0</v>
      </c>
      <c r="J48" s="216"/>
      <c r="K48" s="215">
        <f>ROUND(E48*J48,2)</f>
        <v>0</v>
      </c>
      <c r="L48" s="215">
        <v>21</v>
      </c>
      <c r="M48" s="215">
        <f>G48*(1+L48/100)</f>
        <v>0</v>
      </c>
      <c r="N48" s="214">
        <v>4.1500000000000002E-2</v>
      </c>
      <c r="O48" s="214">
        <f>ROUND(E48*N48,2)</f>
        <v>0.5</v>
      </c>
      <c r="P48" s="214">
        <v>0</v>
      </c>
      <c r="Q48" s="214">
        <f>ROUND(E48*P48,2)</f>
        <v>0</v>
      </c>
      <c r="R48" s="215"/>
      <c r="S48" s="215" t="s">
        <v>168</v>
      </c>
      <c r="T48" s="215" t="s">
        <v>169</v>
      </c>
      <c r="U48" s="215">
        <v>0</v>
      </c>
      <c r="V48" s="215">
        <f>ROUND(E48*U48,2)</f>
        <v>0</v>
      </c>
      <c r="W48" s="215"/>
      <c r="X48" s="215" t="s">
        <v>170</v>
      </c>
      <c r="Y48" s="215" t="s">
        <v>171</v>
      </c>
      <c r="Z48" s="195"/>
      <c r="AA48" s="195"/>
      <c r="AB48" s="195"/>
      <c r="AC48" s="195"/>
      <c r="AD48" s="195"/>
      <c r="AE48" s="195"/>
      <c r="AF48" s="195"/>
      <c r="AG48" s="195" t="s">
        <v>172</v>
      </c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</row>
    <row r="49" spans="1:60" ht="22.5" outlineLevel="1" x14ac:dyDescent="0.2">
      <c r="A49" s="232">
        <v>36</v>
      </c>
      <c r="B49" s="233" t="s">
        <v>246</v>
      </c>
      <c r="C49" s="239" t="s">
        <v>247</v>
      </c>
      <c r="D49" s="234" t="s">
        <v>228</v>
      </c>
      <c r="E49" s="235">
        <v>5</v>
      </c>
      <c r="F49" s="236"/>
      <c r="G49" s="237">
        <f>ROUND(E49*F49,2)</f>
        <v>0</v>
      </c>
      <c r="H49" s="216"/>
      <c r="I49" s="215">
        <f>ROUND(E49*H49,2)</f>
        <v>0</v>
      </c>
      <c r="J49" s="216"/>
      <c r="K49" s="215">
        <f>ROUND(E49*J49,2)</f>
        <v>0</v>
      </c>
      <c r="L49" s="215">
        <v>21</v>
      </c>
      <c r="M49" s="215">
        <f>G49*(1+L49/100)</f>
        <v>0</v>
      </c>
      <c r="N49" s="214">
        <v>0.1575</v>
      </c>
      <c r="O49" s="214">
        <f>ROUND(E49*N49,2)</f>
        <v>0.79</v>
      </c>
      <c r="P49" s="214">
        <v>0</v>
      </c>
      <c r="Q49" s="214">
        <f>ROUND(E49*P49,2)</f>
        <v>0</v>
      </c>
      <c r="R49" s="215"/>
      <c r="S49" s="215" t="s">
        <v>168</v>
      </c>
      <c r="T49" s="215" t="s">
        <v>169</v>
      </c>
      <c r="U49" s="215">
        <v>0</v>
      </c>
      <c r="V49" s="215">
        <f>ROUND(E49*U49,2)</f>
        <v>0</v>
      </c>
      <c r="W49" s="215"/>
      <c r="X49" s="215" t="s">
        <v>170</v>
      </c>
      <c r="Y49" s="215" t="s">
        <v>171</v>
      </c>
      <c r="Z49" s="195"/>
      <c r="AA49" s="195"/>
      <c r="AB49" s="195"/>
      <c r="AC49" s="195"/>
      <c r="AD49" s="195"/>
      <c r="AE49" s="195"/>
      <c r="AF49" s="195"/>
      <c r="AG49" s="195" t="s">
        <v>172</v>
      </c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</row>
    <row r="50" spans="1:60" ht="22.5" outlineLevel="1" x14ac:dyDescent="0.2">
      <c r="A50" s="232">
        <v>37</v>
      </c>
      <c r="B50" s="233" t="s">
        <v>248</v>
      </c>
      <c r="C50" s="239" t="s">
        <v>249</v>
      </c>
      <c r="D50" s="234" t="s">
        <v>194</v>
      </c>
      <c r="E50" s="235">
        <v>609.90800000000002</v>
      </c>
      <c r="F50" s="236"/>
      <c r="G50" s="237">
        <f>ROUND(E50*F50,2)</f>
        <v>0</v>
      </c>
      <c r="H50" s="216"/>
      <c r="I50" s="215">
        <f>ROUND(E50*H50,2)</f>
        <v>0</v>
      </c>
      <c r="J50" s="216"/>
      <c r="K50" s="215">
        <f>ROUND(E50*J50,2)</f>
        <v>0</v>
      </c>
      <c r="L50" s="215">
        <v>21</v>
      </c>
      <c r="M50" s="215">
        <f>G50*(1+L50/100)</f>
        <v>0</v>
      </c>
      <c r="N50" s="214">
        <v>5.7000000000000002E-3</v>
      </c>
      <c r="O50" s="214">
        <f>ROUND(E50*N50,2)</f>
        <v>3.48</v>
      </c>
      <c r="P50" s="214">
        <v>0</v>
      </c>
      <c r="Q50" s="214">
        <f>ROUND(E50*P50,2)</f>
        <v>0</v>
      </c>
      <c r="R50" s="215"/>
      <c r="S50" s="215" t="s">
        <v>168</v>
      </c>
      <c r="T50" s="215" t="s">
        <v>169</v>
      </c>
      <c r="U50" s="215">
        <v>0</v>
      </c>
      <c r="V50" s="215">
        <f>ROUND(E50*U50,2)</f>
        <v>0</v>
      </c>
      <c r="W50" s="215"/>
      <c r="X50" s="215" t="s">
        <v>170</v>
      </c>
      <c r="Y50" s="215" t="s">
        <v>171</v>
      </c>
      <c r="Z50" s="195"/>
      <c r="AA50" s="195"/>
      <c r="AB50" s="195"/>
      <c r="AC50" s="195"/>
      <c r="AD50" s="195"/>
      <c r="AE50" s="195"/>
      <c r="AF50" s="195"/>
      <c r="AG50" s="195" t="s">
        <v>172</v>
      </c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</row>
    <row r="51" spans="1:60" ht="22.5" outlineLevel="1" x14ac:dyDescent="0.2">
      <c r="A51" s="232">
        <v>38</v>
      </c>
      <c r="B51" s="233" t="s">
        <v>250</v>
      </c>
      <c r="C51" s="239" t="s">
        <v>251</v>
      </c>
      <c r="D51" s="234" t="s">
        <v>228</v>
      </c>
      <c r="E51" s="235">
        <v>6</v>
      </c>
      <c r="F51" s="236"/>
      <c r="G51" s="237">
        <f>ROUND(E51*F51,2)</f>
        <v>0</v>
      </c>
      <c r="H51" s="216"/>
      <c r="I51" s="215">
        <f>ROUND(E51*H51,2)</f>
        <v>0</v>
      </c>
      <c r="J51" s="216"/>
      <c r="K51" s="215">
        <f>ROUND(E51*J51,2)</f>
        <v>0</v>
      </c>
      <c r="L51" s="215">
        <v>21</v>
      </c>
      <c r="M51" s="215">
        <f>G51*(1+L51/100)</f>
        <v>0</v>
      </c>
      <c r="N51" s="214">
        <v>6.7600000000000004E-3</v>
      </c>
      <c r="O51" s="214">
        <f>ROUND(E51*N51,2)</f>
        <v>0.04</v>
      </c>
      <c r="P51" s="214">
        <v>0</v>
      </c>
      <c r="Q51" s="214">
        <f>ROUND(E51*P51,2)</f>
        <v>0</v>
      </c>
      <c r="R51" s="215"/>
      <c r="S51" s="215" t="s">
        <v>168</v>
      </c>
      <c r="T51" s="215" t="s">
        <v>169</v>
      </c>
      <c r="U51" s="215">
        <v>0</v>
      </c>
      <c r="V51" s="215">
        <f>ROUND(E51*U51,2)</f>
        <v>0</v>
      </c>
      <c r="W51" s="215"/>
      <c r="X51" s="215" t="s">
        <v>170</v>
      </c>
      <c r="Y51" s="215" t="s">
        <v>171</v>
      </c>
      <c r="Z51" s="195"/>
      <c r="AA51" s="195"/>
      <c r="AB51" s="195"/>
      <c r="AC51" s="195"/>
      <c r="AD51" s="195"/>
      <c r="AE51" s="195"/>
      <c r="AF51" s="195"/>
      <c r="AG51" s="195" t="s">
        <v>172</v>
      </c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</row>
    <row r="52" spans="1:60" ht="22.5" outlineLevel="1" x14ac:dyDescent="0.2">
      <c r="A52" s="232">
        <v>39</v>
      </c>
      <c r="B52" s="233" t="s">
        <v>252</v>
      </c>
      <c r="C52" s="239" t="s">
        <v>253</v>
      </c>
      <c r="D52" s="234" t="s">
        <v>228</v>
      </c>
      <c r="E52" s="235">
        <v>1</v>
      </c>
      <c r="F52" s="236"/>
      <c r="G52" s="237">
        <f>ROUND(E52*F52,2)</f>
        <v>0</v>
      </c>
      <c r="H52" s="216"/>
      <c r="I52" s="215">
        <f>ROUND(E52*H52,2)</f>
        <v>0</v>
      </c>
      <c r="J52" s="216"/>
      <c r="K52" s="215">
        <f>ROUND(E52*J52,2)</f>
        <v>0</v>
      </c>
      <c r="L52" s="215">
        <v>21</v>
      </c>
      <c r="M52" s="215">
        <f>G52*(1+L52/100)</f>
        <v>0</v>
      </c>
      <c r="N52" s="214">
        <v>1.2919999999999999E-2</v>
      </c>
      <c r="O52" s="214">
        <f>ROUND(E52*N52,2)</f>
        <v>0.01</v>
      </c>
      <c r="P52" s="214">
        <v>0</v>
      </c>
      <c r="Q52" s="214">
        <f>ROUND(E52*P52,2)</f>
        <v>0</v>
      </c>
      <c r="R52" s="215"/>
      <c r="S52" s="215" t="s">
        <v>168</v>
      </c>
      <c r="T52" s="215" t="s">
        <v>169</v>
      </c>
      <c r="U52" s="215">
        <v>0</v>
      </c>
      <c r="V52" s="215">
        <f>ROUND(E52*U52,2)</f>
        <v>0</v>
      </c>
      <c r="W52" s="215"/>
      <c r="X52" s="215" t="s">
        <v>170</v>
      </c>
      <c r="Y52" s="215" t="s">
        <v>171</v>
      </c>
      <c r="Z52" s="195"/>
      <c r="AA52" s="195"/>
      <c r="AB52" s="195"/>
      <c r="AC52" s="195"/>
      <c r="AD52" s="195"/>
      <c r="AE52" s="195"/>
      <c r="AF52" s="195"/>
      <c r="AG52" s="195" t="s">
        <v>172</v>
      </c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</row>
    <row r="53" spans="1:60" ht="22.5" outlineLevel="1" x14ac:dyDescent="0.2">
      <c r="A53" s="232">
        <v>40</v>
      </c>
      <c r="B53" s="233" t="s">
        <v>254</v>
      </c>
      <c r="C53" s="239" t="s">
        <v>255</v>
      </c>
      <c r="D53" s="234" t="s">
        <v>228</v>
      </c>
      <c r="E53" s="235">
        <v>3</v>
      </c>
      <c r="F53" s="236"/>
      <c r="G53" s="237">
        <f>ROUND(E53*F53,2)</f>
        <v>0</v>
      </c>
      <c r="H53" s="216"/>
      <c r="I53" s="215">
        <f>ROUND(E53*H53,2)</f>
        <v>0</v>
      </c>
      <c r="J53" s="216"/>
      <c r="K53" s="215">
        <f>ROUND(E53*J53,2)</f>
        <v>0</v>
      </c>
      <c r="L53" s="215">
        <v>21</v>
      </c>
      <c r="M53" s="215">
        <f>G53*(1+L53/100)</f>
        <v>0</v>
      </c>
      <c r="N53" s="214">
        <v>1.2919999999999999E-2</v>
      </c>
      <c r="O53" s="214">
        <f>ROUND(E53*N53,2)</f>
        <v>0.04</v>
      </c>
      <c r="P53" s="214">
        <v>0</v>
      </c>
      <c r="Q53" s="214">
        <f>ROUND(E53*P53,2)</f>
        <v>0</v>
      </c>
      <c r="R53" s="215"/>
      <c r="S53" s="215" t="s">
        <v>168</v>
      </c>
      <c r="T53" s="215" t="s">
        <v>169</v>
      </c>
      <c r="U53" s="215">
        <v>0</v>
      </c>
      <c r="V53" s="215">
        <f>ROUND(E53*U53,2)</f>
        <v>0</v>
      </c>
      <c r="W53" s="215"/>
      <c r="X53" s="215" t="s">
        <v>170</v>
      </c>
      <c r="Y53" s="215" t="s">
        <v>171</v>
      </c>
      <c r="Z53" s="195"/>
      <c r="AA53" s="195"/>
      <c r="AB53" s="195"/>
      <c r="AC53" s="195"/>
      <c r="AD53" s="195"/>
      <c r="AE53" s="195"/>
      <c r="AF53" s="195"/>
      <c r="AG53" s="195" t="s">
        <v>172</v>
      </c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</row>
    <row r="54" spans="1:60" ht="22.5" outlineLevel="1" x14ac:dyDescent="0.2">
      <c r="A54" s="232">
        <v>41</v>
      </c>
      <c r="B54" s="233" t="s">
        <v>256</v>
      </c>
      <c r="C54" s="239" t="s">
        <v>257</v>
      </c>
      <c r="D54" s="234" t="s">
        <v>167</v>
      </c>
      <c r="E54" s="235">
        <v>0.32500000000000001</v>
      </c>
      <c r="F54" s="236"/>
      <c r="G54" s="237">
        <f>ROUND(E54*F54,2)</f>
        <v>0</v>
      </c>
      <c r="H54" s="216"/>
      <c r="I54" s="215">
        <f>ROUND(E54*H54,2)</f>
        <v>0</v>
      </c>
      <c r="J54" s="216"/>
      <c r="K54" s="215">
        <f>ROUND(E54*J54,2)</f>
        <v>0</v>
      </c>
      <c r="L54" s="215">
        <v>21</v>
      </c>
      <c r="M54" s="215">
        <f>G54*(1+L54/100)</f>
        <v>0</v>
      </c>
      <c r="N54" s="214">
        <v>2.3010199999999998</v>
      </c>
      <c r="O54" s="214">
        <f>ROUND(E54*N54,2)</f>
        <v>0.75</v>
      </c>
      <c r="P54" s="214">
        <v>0</v>
      </c>
      <c r="Q54" s="214">
        <f>ROUND(E54*P54,2)</f>
        <v>0</v>
      </c>
      <c r="R54" s="215"/>
      <c r="S54" s="215" t="s">
        <v>168</v>
      </c>
      <c r="T54" s="215" t="s">
        <v>169</v>
      </c>
      <c r="U54" s="215">
        <v>0</v>
      </c>
      <c r="V54" s="215">
        <f>ROUND(E54*U54,2)</f>
        <v>0</v>
      </c>
      <c r="W54" s="215"/>
      <c r="X54" s="215" t="s">
        <v>170</v>
      </c>
      <c r="Y54" s="215" t="s">
        <v>171</v>
      </c>
      <c r="Z54" s="195"/>
      <c r="AA54" s="195"/>
      <c r="AB54" s="195"/>
      <c r="AC54" s="195"/>
      <c r="AD54" s="195"/>
      <c r="AE54" s="195"/>
      <c r="AF54" s="195"/>
      <c r="AG54" s="195" t="s">
        <v>172</v>
      </c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</row>
    <row r="55" spans="1:60" ht="22.5" outlineLevel="1" x14ac:dyDescent="0.2">
      <c r="A55" s="232">
        <v>42</v>
      </c>
      <c r="B55" s="233" t="s">
        <v>258</v>
      </c>
      <c r="C55" s="239" t="s">
        <v>259</v>
      </c>
      <c r="D55" s="234" t="s">
        <v>167</v>
      </c>
      <c r="E55" s="235">
        <v>1.9350000000000001</v>
      </c>
      <c r="F55" s="236"/>
      <c r="G55" s="237">
        <f>ROUND(E55*F55,2)</f>
        <v>0</v>
      </c>
      <c r="H55" s="216"/>
      <c r="I55" s="215">
        <f>ROUND(E55*H55,2)</f>
        <v>0</v>
      </c>
      <c r="J55" s="216"/>
      <c r="K55" s="215">
        <f>ROUND(E55*J55,2)</f>
        <v>0</v>
      </c>
      <c r="L55" s="215">
        <v>21</v>
      </c>
      <c r="M55" s="215">
        <f>G55*(1+L55/100)</f>
        <v>0</v>
      </c>
      <c r="N55" s="214">
        <v>2.5018699999999998</v>
      </c>
      <c r="O55" s="214">
        <f>ROUND(E55*N55,2)</f>
        <v>4.84</v>
      </c>
      <c r="P55" s="214">
        <v>0</v>
      </c>
      <c r="Q55" s="214">
        <f>ROUND(E55*P55,2)</f>
        <v>0</v>
      </c>
      <c r="R55" s="215"/>
      <c r="S55" s="215" t="s">
        <v>168</v>
      </c>
      <c r="T55" s="215" t="s">
        <v>169</v>
      </c>
      <c r="U55" s="215">
        <v>0</v>
      </c>
      <c r="V55" s="215">
        <f>ROUND(E55*U55,2)</f>
        <v>0</v>
      </c>
      <c r="W55" s="215"/>
      <c r="X55" s="215" t="s">
        <v>170</v>
      </c>
      <c r="Y55" s="215" t="s">
        <v>171</v>
      </c>
      <c r="Z55" s="195"/>
      <c r="AA55" s="195"/>
      <c r="AB55" s="195"/>
      <c r="AC55" s="195"/>
      <c r="AD55" s="195"/>
      <c r="AE55" s="195"/>
      <c r="AF55" s="195"/>
      <c r="AG55" s="195" t="s">
        <v>172</v>
      </c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</row>
    <row r="56" spans="1:60" outlineLevel="1" x14ac:dyDescent="0.2">
      <c r="A56" s="232">
        <v>43</v>
      </c>
      <c r="B56" s="233" t="s">
        <v>260</v>
      </c>
      <c r="C56" s="239" t="s">
        <v>261</v>
      </c>
      <c r="D56" s="234" t="s">
        <v>194</v>
      </c>
      <c r="E56" s="235">
        <v>4.298</v>
      </c>
      <c r="F56" s="236"/>
      <c r="G56" s="237">
        <f>ROUND(E56*F56,2)</f>
        <v>0</v>
      </c>
      <c r="H56" s="216"/>
      <c r="I56" s="215">
        <f>ROUND(E56*H56,2)</f>
        <v>0</v>
      </c>
      <c r="J56" s="216"/>
      <c r="K56" s="215">
        <f>ROUND(E56*J56,2)</f>
        <v>0</v>
      </c>
      <c r="L56" s="215">
        <v>21</v>
      </c>
      <c r="M56" s="215">
        <f>G56*(1+L56/100)</f>
        <v>0</v>
      </c>
      <c r="N56" s="214">
        <v>1.3520000000000001E-2</v>
      </c>
      <c r="O56" s="214">
        <f>ROUND(E56*N56,2)</f>
        <v>0.06</v>
      </c>
      <c r="P56" s="214">
        <v>0</v>
      </c>
      <c r="Q56" s="214">
        <f>ROUND(E56*P56,2)</f>
        <v>0</v>
      </c>
      <c r="R56" s="215"/>
      <c r="S56" s="215" t="s">
        <v>168</v>
      </c>
      <c r="T56" s="215" t="s">
        <v>169</v>
      </c>
      <c r="U56" s="215">
        <v>0</v>
      </c>
      <c r="V56" s="215">
        <f>ROUND(E56*U56,2)</f>
        <v>0</v>
      </c>
      <c r="W56" s="215"/>
      <c r="X56" s="215" t="s">
        <v>170</v>
      </c>
      <c r="Y56" s="215" t="s">
        <v>171</v>
      </c>
      <c r="Z56" s="195"/>
      <c r="AA56" s="195"/>
      <c r="AB56" s="195"/>
      <c r="AC56" s="195"/>
      <c r="AD56" s="195"/>
      <c r="AE56" s="195"/>
      <c r="AF56" s="195"/>
      <c r="AG56" s="195" t="s">
        <v>172</v>
      </c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</row>
    <row r="57" spans="1:60" outlineLevel="1" x14ac:dyDescent="0.2">
      <c r="A57" s="232">
        <v>44</v>
      </c>
      <c r="B57" s="233" t="s">
        <v>262</v>
      </c>
      <c r="C57" s="239" t="s">
        <v>263</v>
      </c>
      <c r="D57" s="234" t="s">
        <v>194</v>
      </c>
      <c r="E57" s="235">
        <v>4.298</v>
      </c>
      <c r="F57" s="236"/>
      <c r="G57" s="237">
        <f>ROUND(E57*F57,2)</f>
        <v>0</v>
      </c>
      <c r="H57" s="216"/>
      <c r="I57" s="215">
        <f>ROUND(E57*H57,2)</f>
        <v>0</v>
      </c>
      <c r="J57" s="216"/>
      <c r="K57" s="215">
        <f>ROUND(E57*J57,2)</f>
        <v>0</v>
      </c>
      <c r="L57" s="215">
        <v>21</v>
      </c>
      <c r="M57" s="215">
        <f>G57*(1+L57/100)</f>
        <v>0</v>
      </c>
      <c r="N57" s="214">
        <v>0</v>
      </c>
      <c r="O57" s="214">
        <f>ROUND(E57*N57,2)</f>
        <v>0</v>
      </c>
      <c r="P57" s="214">
        <v>0</v>
      </c>
      <c r="Q57" s="214">
        <f>ROUND(E57*P57,2)</f>
        <v>0</v>
      </c>
      <c r="R57" s="215"/>
      <c r="S57" s="215" t="s">
        <v>168</v>
      </c>
      <c r="T57" s="215" t="s">
        <v>169</v>
      </c>
      <c r="U57" s="215">
        <v>0</v>
      </c>
      <c r="V57" s="215">
        <f>ROUND(E57*U57,2)</f>
        <v>0</v>
      </c>
      <c r="W57" s="215"/>
      <c r="X57" s="215" t="s">
        <v>170</v>
      </c>
      <c r="Y57" s="215" t="s">
        <v>171</v>
      </c>
      <c r="Z57" s="195"/>
      <c r="AA57" s="195"/>
      <c r="AB57" s="195"/>
      <c r="AC57" s="195"/>
      <c r="AD57" s="195"/>
      <c r="AE57" s="195"/>
      <c r="AF57" s="195"/>
      <c r="AG57" s="195" t="s">
        <v>172</v>
      </c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</row>
    <row r="58" spans="1:60" outlineLevel="1" x14ac:dyDescent="0.2">
      <c r="A58" s="232">
        <v>45</v>
      </c>
      <c r="B58" s="233" t="s">
        <v>264</v>
      </c>
      <c r="C58" s="239" t="s">
        <v>265</v>
      </c>
      <c r="D58" s="234" t="s">
        <v>183</v>
      </c>
      <c r="E58" s="235">
        <v>0.10299999999999999</v>
      </c>
      <c r="F58" s="236"/>
      <c r="G58" s="237">
        <f>ROUND(E58*F58,2)</f>
        <v>0</v>
      </c>
      <c r="H58" s="216"/>
      <c r="I58" s="215">
        <f>ROUND(E58*H58,2)</f>
        <v>0</v>
      </c>
      <c r="J58" s="216"/>
      <c r="K58" s="215">
        <f>ROUND(E58*J58,2)</f>
        <v>0</v>
      </c>
      <c r="L58" s="215">
        <v>21</v>
      </c>
      <c r="M58" s="215">
        <f>G58*(1+L58/100)</f>
        <v>0</v>
      </c>
      <c r="N58" s="214">
        <v>1.06277</v>
      </c>
      <c r="O58" s="214">
        <f>ROUND(E58*N58,2)</f>
        <v>0.11</v>
      </c>
      <c r="P58" s="214">
        <v>0</v>
      </c>
      <c r="Q58" s="214">
        <f>ROUND(E58*P58,2)</f>
        <v>0</v>
      </c>
      <c r="R58" s="215"/>
      <c r="S58" s="215" t="s">
        <v>168</v>
      </c>
      <c r="T58" s="215" t="s">
        <v>169</v>
      </c>
      <c r="U58" s="215">
        <v>0</v>
      </c>
      <c r="V58" s="215">
        <f>ROUND(E58*U58,2)</f>
        <v>0</v>
      </c>
      <c r="W58" s="215"/>
      <c r="X58" s="215" t="s">
        <v>170</v>
      </c>
      <c r="Y58" s="215" t="s">
        <v>171</v>
      </c>
      <c r="Z58" s="195"/>
      <c r="AA58" s="195"/>
      <c r="AB58" s="195"/>
      <c r="AC58" s="195"/>
      <c r="AD58" s="195"/>
      <c r="AE58" s="195"/>
      <c r="AF58" s="195"/>
      <c r="AG58" s="195" t="s">
        <v>172</v>
      </c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</row>
    <row r="59" spans="1:60" x14ac:dyDescent="0.2">
      <c r="A59" s="219" t="s">
        <v>163</v>
      </c>
      <c r="B59" s="220" t="s">
        <v>97</v>
      </c>
      <c r="C59" s="238" t="s">
        <v>98</v>
      </c>
      <c r="D59" s="221"/>
      <c r="E59" s="222"/>
      <c r="F59" s="223"/>
      <c r="G59" s="224">
        <f>SUMIF(AG60:AG85,"&lt;&gt;NOR",G60:G85)</f>
        <v>0</v>
      </c>
      <c r="H59" s="218"/>
      <c r="I59" s="218">
        <f>SUM(I60:I85)</f>
        <v>0</v>
      </c>
      <c r="J59" s="218"/>
      <c r="K59" s="218">
        <f>SUM(K60:K85)</f>
        <v>0</v>
      </c>
      <c r="L59" s="218"/>
      <c r="M59" s="218">
        <f>SUM(M60:M85)</f>
        <v>0</v>
      </c>
      <c r="N59" s="217"/>
      <c r="O59" s="217">
        <f>SUM(O60:O85)</f>
        <v>0.03</v>
      </c>
      <c r="P59" s="217"/>
      <c r="Q59" s="217">
        <f>SUM(Q60:Q85)</f>
        <v>13.389999999999999</v>
      </c>
      <c r="R59" s="218"/>
      <c r="S59" s="218"/>
      <c r="T59" s="218"/>
      <c r="U59" s="218"/>
      <c r="V59" s="218">
        <f>SUM(V60:V85)</f>
        <v>0</v>
      </c>
      <c r="W59" s="218"/>
      <c r="X59" s="218"/>
      <c r="Y59" s="218"/>
      <c r="AG59" t="s">
        <v>164</v>
      </c>
    </row>
    <row r="60" spans="1:60" ht="33.75" outlineLevel="1" x14ac:dyDescent="0.2">
      <c r="A60" s="232">
        <v>46</v>
      </c>
      <c r="B60" s="233" t="s">
        <v>266</v>
      </c>
      <c r="C60" s="239" t="s">
        <v>267</v>
      </c>
      <c r="D60" s="234" t="s">
        <v>194</v>
      </c>
      <c r="E60" s="235">
        <v>75</v>
      </c>
      <c r="F60" s="236"/>
      <c r="G60" s="237">
        <f>ROUND(E60*F60,2)</f>
        <v>0</v>
      </c>
      <c r="H60" s="216"/>
      <c r="I60" s="215">
        <f>ROUND(E60*H60,2)</f>
        <v>0</v>
      </c>
      <c r="J60" s="216"/>
      <c r="K60" s="215">
        <f>ROUND(E60*J60,2)</f>
        <v>0</v>
      </c>
      <c r="L60" s="215">
        <v>21</v>
      </c>
      <c r="M60" s="215">
        <f>G60*(1+L60/100)</f>
        <v>0</v>
      </c>
      <c r="N60" s="214">
        <v>0</v>
      </c>
      <c r="O60" s="214">
        <f>ROUND(E60*N60,2)</f>
        <v>0</v>
      </c>
      <c r="P60" s="214">
        <v>0</v>
      </c>
      <c r="Q60" s="214">
        <f>ROUND(E60*P60,2)</f>
        <v>0</v>
      </c>
      <c r="R60" s="215"/>
      <c r="S60" s="215" t="s">
        <v>168</v>
      </c>
      <c r="T60" s="215" t="s">
        <v>169</v>
      </c>
      <c r="U60" s="215">
        <v>0</v>
      </c>
      <c r="V60" s="215">
        <f>ROUND(E60*U60,2)</f>
        <v>0</v>
      </c>
      <c r="W60" s="215"/>
      <c r="X60" s="215" t="s">
        <v>170</v>
      </c>
      <c r="Y60" s="215" t="s">
        <v>171</v>
      </c>
      <c r="Z60" s="195"/>
      <c r="AA60" s="195"/>
      <c r="AB60" s="195"/>
      <c r="AC60" s="195"/>
      <c r="AD60" s="195"/>
      <c r="AE60" s="195"/>
      <c r="AF60" s="195"/>
      <c r="AG60" s="195" t="s">
        <v>172</v>
      </c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</row>
    <row r="61" spans="1:60" ht="22.5" outlineLevel="1" x14ac:dyDescent="0.2">
      <c r="A61" s="232">
        <v>47</v>
      </c>
      <c r="B61" s="233" t="s">
        <v>268</v>
      </c>
      <c r="C61" s="239" t="s">
        <v>269</v>
      </c>
      <c r="D61" s="234" t="s">
        <v>194</v>
      </c>
      <c r="E61" s="235">
        <v>2250</v>
      </c>
      <c r="F61" s="236"/>
      <c r="G61" s="237">
        <f>ROUND(E61*F61,2)</f>
        <v>0</v>
      </c>
      <c r="H61" s="216"/>
      <c r="I61" s="215">
        <f>ROUND(E61*H61,2)</f>
        <v>0</v>
      </c>
      <c r="J61" s="216"/>
      <c r="K61" s="215">
        <f>ROUND(E61*J61,2)</f>
        <v>0</v>
      </c>
      <c r="L61" s="215">
        <v>21</v>
      </c>
      <c r="M61" s="215">
        <f>G61*(1+L61/100)</f>
        <v>0</v>
      </c>
      <c r="N61" s="214">
        <v>0</v>
      </c>
      <c r="O61" s="214">
        <f>ROUND(E61*N61,2)</f>
        <v>0</v>
      </c>
      <c r="P61" s="214">
        <v>0</v>
      </c>
      <c r="Q61" s="214">
        <f>ROUND(E61*P61,2)</f>
        <v>0</v>
      </c>
      <c r="R61" s="215"/>
      <c r="S61" s="215" t="s">
        <v>168</v>
      </c>
      <c r="T61" s="215" t="s">
        <v>169</v>
      </c>
      <c r="U61" s="215">
        <v>0</v>
      </c>
      <c r="V61" s="215">
        <f>ROUND(E61*U61,2)</f>
        <v>0</v>
      </c>
      <c r="W61" s="215"/>
      <c r="X61" s="215" t="s">
        <v>170</v>
      </c>
      <c r="Y61" s="215" t="s">
        <v>171</v>
      </c>
      <c r="Z61" s="195"/>
      <c r="AA61" s="195"/>
      <c r="AB61" s="195"/>
      <c r="AC61" s="195"/>
      <c r="AD61" s="195"/>
      <c r="AE61" s="195"/>
      <c r="AF61" s="195"/>
      <c r="AG61" s="195" t="s">
        <v>172</v>
      </c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</row>
    <row r="62" spans="1:60" ht="33.75" outlineLevel="1" x14ac:dyDescent="0.2">
      <c r="A62" s="232">
        <v>48</v>
      </c>
      <c r="B62" s="233" t="s">
        <v>270</v>
      </c>
      <c r="C62" s="239" t="s">
        <v>271</v>
      </c>
      <c r="D62" s="234" t="s">
        <v>194</v>
      </c>
      <c r="E62" s="235">
        <v>75</v>
      </c>
      <c r="F62" s="236"/>
      <c r="G62" s="237">
        <f>ROUND(E62*F62,2)</f>
        <v>0</v>
      </c>
      <c r="H62" s="216"/>
      <c r="I62" s="215">
        <f>ROUND(E62*H62,2)</f>
        <v>0</v>
      </c>
      <c r="J62" s="216"/>
      <c r="K62" s="215">
        <f>ROUND(E62*J62,2)</f>
        <v>0</v>
      </c>
      <c r="L62" s="215">
        <v>21</v>
      </c>
      <c r="M62" s="215">
        <f>G62*(1+L62/100)</f>
        <v>0</v>
      </c>
      <c r="N62" s="214">
        <v>0</v>
      </c>
      <c r="O62" s="214">
        <f>ROUND(E62*N62,2)</f>
        <v>0</v>
      </c>
      <c r="P62" s="214">
        <v>0</v>
      </c>
      <c r="Q62" s="214">
        <f>ROUND(E62*P62,2)</f>
        <v>0</v>
      </c>
      <c r="R62" s="215"/>
      <c r="S62" s="215" t="s">
        <v>168</v>
      </c>
      <c r="T62" s="215" t="s">
        <v>169</v>
      </c>
      <c r="U62" s="215">
        <v>0</v>
      </c>
      <c r="V62" s="215">
        <f>ROUND(E62*U62,2)</f>
        <v>0</v>
      </c>
      <c r="W62" s="215"/>
      <c r="X62" s="215" t="s">
        <v>170</v>
      </c>
      <c r="Y62" s="215" t="s">
        <v>171</v>
      </c>
      <c r="Z62" s="195"/>
      <c r="AA62" s="195"/>
      <c r="AB62" s="195"/>
      <c r="AC62" s="195"/>
      <c r="AD62" s="195"/>
      <c r="AE62" s="195"/>
      <c r="AF62" s="195"/>
      <c r="AG62" s="195" t="s">
        <v>172</v>
      </c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</row>
    <row r="63" spans="1:60" ht="22.5" outlineLevel="1" x14ac:dyDescent="0.2">
      <c r="A63" s="232">
        <v>49</v>
      </c>
      <c r="B63" s="233" t="s">
        <v>272</v>
      </c>
      <c r="C63" s="239" t="s">
        <v>273</v>
      </c>
      <c r="D63" s="234" t="s">
        <v>274</v>
      </c>
      <c r="E63" s="235">
        <v>10</v>
      </c>
      <c r="F63" s="236"/>
      <c r="G63" s="237">
        <f>ROUND(E63*F63,2)</f>
        <v>0</v>
      </c>
      <c r="H63" s="216"/>
      <c r="I63" s="215">
        <f>ROUND(E63*H63,2)</f>
        <v>0</v>
      </c>
      <c r="J63" s="216"/>
      <c r="K63" s="215">
        <f>ROUND(E63*J63,2)</f>
        <v>0</v>
      </c>
      <c r="L63" s="215">
        <v>21</v>
      </c>
      <c r="M63" s="215">
        <f>G63*(1+L63/100)</f>
        <v>0</v>
      </c>
      <c r="N63" s="214">
        <v>0</v>
      </c>
      <c r="O63" s="214">
        <f>ROUND(E63*N63,2)</f>
        <v>0</v>
      </c>
      <c r="P63" s="214">
        <v>0</v>
      </c>
      <c r="Q63" s="214">
        <f>ROUND(E63*P63,2)</f>
        <v>0</v>
      </c>
      <c r="R63" s="215"/>
      <c r="S63" s="215" t="s">
        <v>168</v>
      </c>
      <c r="T63" s="215" t="s">
        <v>169</v>
      </c>
      <c r="U63" s="215">
        <v>0</v>
      </c>
      <c r="V63" s="215">
        <f>ROUND(E63*U63,2)</f>
        <v>0</v>
      </c>
      <c r="W63" s="215"/>
      <c r="X63" s="215" t="s">
        <v>170</v>
      </c>
      <c r="Y63" s="215" t="s">
        <v>171</v>
      </c>
      <c r="Z63" s="195"/>
      <c r="AA63" s="195"/>
      <c r="AB63" s="195"/>
      <c r="AC63" s="195"/>
      <c r="AD63" s="195"/>
      <c r="AE63" s="195"/>
      <c r="AF63" s="195"/>
      <c r="AG63" s="195" t="s">
        <v>172</v>
      </c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</row>
    <row r="64" spans="1:60" ht="33.75" outlineLevel="1" x14ac:dyDescent="0.2">
      <c r="A64" s="232">
        <v>50</v>
      </c>
      <c r="B64" s="233" t="s">
        <v>275</v>
      </c>
      <c r="C64" s="239" t="s">
        <v>276</v>
      </c>
      <c r="D64" s="234" t="s">
        <v>194</v>
      </c>
      <c r="E64" s="235">
        <v>116.4</v>
      </c>
      <c r="F64" s="236"/>
      <c r="G64" s="237">
        <f>ROUND(E64*F64,2)</f>
        <v>0</v>
      </c>
      <c r="H64" s="216"/>
      <c r="I64" s="215">
        <f>ROUND(E64*H64,2)</f>
        <v>0</v>
      </c>
      <c r="J64" s="216"/>
      <c r="K64" s="215">
        <f>ROUND(E64*J64,2)</f>
        <v>0</v>
      </c>
      <c r="L64" s="215">
        <v>21</v>
      </c>
      <c r="M64" s="215">
        <f>G64*(1+L64/100)</f>
        <v>0</v>
      </c>
      <c r="N64" s="214">
        <v>1.2999999999999999E-4</v>
      </c>
      <c r="O64" s="214">
        <f>ROUND(E64*N64,2)</f>
        <v>0.02</v>
      </c>
      <c r="P64" s="214">
        <v>0</v>
      </c>
      <c r="Q64" s="214">
        <f>ROUND(E64*P64,2)</f>
        <v>0</v>
      </c>
      <c r="R64" s="215"/>
      <c r="S64" s="215" t="s">
        <v>168</v>
      </c>
      <c r="T64" s="215" t="s">
        <v>169</v>
      </c>
      <c r="U64" s="215">
        <v>0</v>
      </c>
      <c r="V64" s="215">
        <f>ROUND(E64*U64,2)</f>
        <v>0</v>
      </c>
      <c r="W64" s="215"/>
      <c r="X64" s="215" t="s">
        <v>170</v>
      </c>
      <c r="Y64" s="215" t="s">
        <v>171</v>
      </c>
      <c r="Z64" s="195"/>
      <c r="AA64" s="195"/>
      <c r="AB64" s="195"/>
      <c r="AC64" s="195"/>
      <c r="AD64" s="195"/>
      <c r="AE64" s="195"/>
      <c r="AF64" s="195"/>
      <c r="AG64" s="195" t="s">
        <v>172</v>
      </c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</row>
    <row r="65" spans="1:60" ht="22.5" outlineLevel="1" x14ac:dyDescent="0.2">
      <c r="A65" s="232">
        <v>51</v>
      </c>
      <c r="B65" s="233" t="s">
        <v>277</v>
      </c>
      <c r="C65" s="239" t="s">
        <v>278</v>
      </c>
      <c r="D65" s="234" t="s">
        <v>194</v>
      </c>
      <c r="E65" s="235">
        <v>116.4</v>
      </c>
      <c r="F65" s="236"/>
      <c r="G65" s="237">
        <f>ROUND(E65*F65,2)</f>
        <v>0</v>
      </c>
      <c r="H65" s="216"/>
      <c r="I65" s="215">
        <f>ROUND(E65*H65,2)</f>
        <v>0</v>
      </c>
      <c r="J65" s="216"/>
      <c r="K65" s="215">
        <f>ROUND(E65*J65,2)</f>
        <v>0</v>
      </c>
      <c r="L65" s="215">
        <v>21</v>
      </c>
      <c r="M65" s="215">
        <f>G65*(1+L65/100)</f>
        <v>0</v>
      </c>
      <c r="N65" s="214">
        <v>4.0000000000000003E-5</v>
      </c>
      <c r="O65" s="214">
        <f>ROUND(E65*N65,2)</f>
        <v>0</v>
      </c>
      <c r="P65" s="214">
        <v>0</v>
      </c>
      <c r="Q65" s="214">
        <f>ROUND(E65*P65,2)</f>
        <v>0</v>
      </c>
      <c r="R65" s="215"/>
      <c r="S65" s="215" t="s">
        <v>168</v>
      </c>
      <c r="T65" s="215" t="s">
        <v>169</v>
      </c>
      <c r="U65" s="215">
        <v>0</v>
      </c>
      <c r="V65" s="215">
        <f>ROUND(E65*U65,2)</f>
        <v>0</v>
      </c>
      <c r="W65" s="215"/>
      <c r="X65" s="215" t="s">
        <v>170</v>
      </c>
      <c r="Y65" s="215" t="s">
        <v>171</v>
      </c>
      <c r="Z65" s="195"/>
      <c r="AA65" s="195"/>
      <c r="AB65" s="195"/>
      <c r="AC65" s="195"/>
      <c r="AD65" s="195"/>
      <c r="AE65" s="195"/>
      <c r="AF65" s="195"/>
      <c r="AG65" s="195" t="s">
        <v>172</v>
      </c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</row>
    <row r="66" spans="1:60" ht="22.5" outlineLevel="1" x14ac:dyDescent="0.2">
      <c r="A66" s="232">
        <v>52</v>
      </c>
      <c r="B66" s="233" t="s">
        <v>279</v>
      </c>
      <c r="C66" s="239" t="s">
        <v>280</v>
      </c>
      <c r="D66" s="234" t="s">
        <v>194</v>
      </c>
      <c r="E66" s="235">
        <v>150</v>
      </c>
      <c r="F66" s="236"/>
      <c r="G66" s="237">
        <f>ROUND(E66*F66,2)</f>
        <v>0</v>
      </c>
      <c r="H66" s="216"/>
      <c r="I66" s="215">
        <f>ROUND(E66*H66,2)</f>
        <v>0</v>
      </c>
      <c r="J66" s="216"/>
      <c r="K66" s="215">
        <f>ROUND(E66*J66,2)</f>
        <v>0</v>
      </c>
      <c r="L66" s="215">
        <v>21</v>
      </c>
      <c r="M66" s="215">
        <f>G66*(1+L66/100)</f>
        <v>0</v>
      </c>
      <c r="N66" s="214">
        <v>3.0000000000000001E-5</v>
      </c>
      <c r="O66" s="214">
        <f>ROUND(E66*N66,2)</f>
        <v>0</v>
      </c>
      <c r="P66" s="214">
        <v>0</v>
      </c>
      <c r="Q66" s="214">
        <f>ROUND(E66*P66,2)</f>
        <v>0</v>
      </c>
      <c r="R66" s="215"/>
      <c r="S66" s="215" t="s">
        <v>168</v>
      </c>
      <c r="T66" s="215" t="s">
        <v>169</v>
      </c>
      <c r="U66" s="215">
        <v>0</v>
      </c>
      <c r="V66" s="215">
        <f>ROUND(E66*U66,2)</f>
        <v>0</v>
      </c>
      <c r="W66" s="215"/>
      <c r="X66" s="215" t="s">
        <v>281</v>
      </c>
      <c r="Y66" s="215" t="s">
        <v>171</v>
      </c>
      <c r="Z66" s="195"/>
      <c r="AA66" s="195"/>
      <c r="AB66" s="195"/>
      <c r="AC66" s="195"/>
      <c r="AD66" s="195"/>
      <c r="AE66" s="195"/>
      <c r="AF66" s="195"/>
      <c r="AG66" s="195" t="s">
        <v>282</v>
      </c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</row>
    <row r="67" spans="1:60" ht="33.75" outlineLevel="1" x14ac:dyDescent="0.2">
      <c r="A67" s="232">
        <v>53</v>
      </c>
      <c r="B67" s="233" t="s">
        <v>283</v>
      </c>
      <c r="C67" s="239" t="s">
        <v>284</v>
      </c>
      <c r="D67" s="234" t="s">
        <v>167</v>
      </c>
      <c r="E67" s="235">
        <v>0.24</v>
      </c>
      <c r="F67" s="236"/>
      <c r="G67" s="237">
        <f>ROUND(E67*F67,2)</f>
        <v>0</v>
      </c>
      <c r="H67" s="216"/>
      <c r="I67" s="215">
        <f>ROUND(E67*H67,2)</f>
        <v>0</v>
      </c>
      <c r="J67" s="216"/>
      <c r="K67" s="215">
        <f>ROUND(E67*J67,2)</f>
        <v>0</v>
      </c>
      <c r="L67" s="215">
        <v>21</v>
      </c>
      <c r="M67" s="215">
        <f>G67*(1+L67/100)</f>
        <v>0</v>
      </c>
      <c r="N67" s="214">
        <v>0</v>
      </c>
      <c r="O67" s="214">
        <f>ROUND(E67*N67,2)</f>
        <v>0</v>
      </c>
      <c r="P67" s="214">
        <v>2.2000000000000002</v>
      </c>
      <c r="Q67" s="214">
        <f>ROUND(E67*P67,2)</f>
        <v>0.53</v>
      </c>
      <c r="R67" s="215"/>
      <c r="S67" s="215" t="s">
        <v>168</v>
      </c>
      <c r="T67" s="215" t="s">
        <v>169</v>
      </c>
      <c r="U67" s="215">
        <v>0</v>
      </c>
      <c r="V67" s="215">
        <f>ROUND(E67*U67,2)</f>
        <v>0</v>
      </c>
      <c r="W67" s="215"/>
      <c r="X67" s="215" t="s">
        <v>170</v>
      </c>
      <c r="Y67" s="215" t="s">
        <v>171</v>
      </c>
      <c r="Z67" s="195"/>
      <c r="AA67" s="195"/>
      <c r="AB67" s="195"/>
      <c r="AC67" s="195"/>
      <c r="AD67" s="195"/>
      <c r="AE67" s="195"/>
      <c r="AF67" s="195"/>
      <c r="AG67" s="195" t="s">
        <v>172</v>
      </c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</row>
    <row r="68" spans="1:60" ht="22.5" outlineLevel="1" x14ac:dyDescent="0.2">
      <c r="A68" s="232">
        <v>54</v>
      </c>
      <c r="B68" s="233" t="s">
        <v>285</v>
      </c>
      <c r="C68" s="239" t="s">
        <v>286</v>
      </c>
      <c r="D68" s="234" t="s">
        <v>167</v>
      </c>
      <c r="E68" s="235">
        <v>0.24</v>
      </c>
      <c r="F68" s="236"/>
      <c r="G68" s="237">
        <f>ROUND(E68*F68,2)</f>
        <v>0</v>
      </c>
      <c r="H68" s="216"/>
      <c r="I68" s="215">
        <f>ROUND(E68*H68,2)</f>
        <v>0</v>
      </c>
      <c r="J68" s="216"/>
      <c r="K68" s="215">
        <f>ROUND(E68*J68,2)</f>
        <v>0</v>
      </c>
      <c r="L68" s="215">
        <v>21</v>
      </c>
      <c r="M68" s="215">
        <f>G68*(1+L68/100)</f>
        <v>0</v>
      </c>
      <c r="N68" s="214">
        <v>0</v>
      </c>
      <c r="O68" s="214">
        <f>ROUND(E68*N68,2)</f>
        <v>0</v>
      </c>
      <c r="P68" s="214">
        <v>4.3999999999999997E-2</v>
      </c>
      <c r="Q68" s="214">
        <f>ROUND(E68*P68,2)</f>
        <v>0.01</v>
      </c>
      <c r="R68" s="215"/>
      <c r="S68" s="215" t="s">
        <v>168</v>
      </c>
      <c r="T68" s="215" t="s">
        <v>169</v>
      </c>
      <c r="U68" s="215">
        <v>0</v>
      </c>
      <c r="V68" s="215">
        <f>ROUND(E68*U68,2)</f>
        <v>0</v>
      </c>
      <c r="W68" s="215"/>
      <c r="X68" s="215" t="s">
        <v>170</v>
      </c>
      <c r="Y68" s="215" t="s">
        <v>171</v>
      </c>
      <c r="Z68" s="195"/>
      <c r="AA68" s="195"/>
      <c r="AB68" s="195"/>
      <c r="AC68" s="195"/>
      <c r="AD68" s="195"/>
      <c r="AE68" s="195"/>
      <c r="AF68" s="195"/>
      <c r="AG68" s="195" t="s">
        <v>172</v>
      </c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</row>
    <row r="69" spans="1:60" ht="22.5" outlineLevel="1" x14ac:dyDescent="0.2">
      <c r="A69" s="232">
        <v>55</v>
      </c>
      <c r="B69" s="233" t="s">
        <v>287</v>
      </c>
      <c r="C69" s="239" t="s">
        <v>288</v>
      </c>
      <c r="D69" s="234" t="s">
        <v>167</v>
      </c>
      <c r="E69" s="235">
        <v>2.4239999999999999</v>
      </c>
      <c r="F69" s="236"/>
      <c r="G69" s="237">
        <f>ROUND(E69*F69,2)</f>
        <v>0</v>
      </c>
      <c r="H69" s="216"/>
      <c r="I69" s="215">
        <f>ROUND(E69*H69,2)</f>
        <v>0</v>
      </c>
      <c r="J69" s="216"/>
      <c r="K69" s="215">
        <f>ROUND(E69*J69,2)</f>
        <v>0</v>
      </c>
      <c r="L69" s="215">
        <v>21</v>
      </c>
      <c r="M69" s="215">
        <f>G69*(1+L69/100)</f>
        <v>0</v>
      </c>
      <c r="N69" s="214">
        <v>0</v>
      </c>
      <c r="O69" s="214">
        <f>ROUND(E69*N69,2)</f>
        <v>0</v>
      </c>
      <c r="P69" s="214">
        <v>2.2000000000000002</v>
      </c>
      <c r="Q69" s="214">
        <f>ROUND(E69*P69,2)</f>
        <v>5.33</v>
      </c>
      <c r="R69" s="215"/>
      <c r="S69" s="215" t="s">
        <v>168</v>
      </c>
      <c r="T69" s="215" t="s">
        <v>169</v>
      </c>
      <c r="U69" s="215">
        <v>0</v>
      </c>
      <c r="V69" s="215">
        <f>ROUND(E69*U69,2)</f>
        <v>0</v>
      </c>
      <c r="W69" s="215"/>
      <c r="X69" s="215" t="s">
        <v>170</v>
      </c>
      <c r="Y69" s="215" t="s">
        <v>171</v>
      </c>
      <c r="Z69" s="195"/>
      <c r="AA69" s="195"/>
      <c r="AB69" s="195"/>
      <c r="AC69" s="195"/>
      <c r="AD69" s="195"/>
      <c r="AE69" s="195"/>
      <c r="AF69" s="195"/>
      <c r="AG69" s="195" t="s">
        <v>172</v>
      </c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</row>
    <row r="70" spans="1:60" ht="22.5" outlineLevel="1" x14ac:dyDescent="0.2">
      <c r="A70" s="232">
        <v>56</v>
      </c>
      <c r="B70" s="233" t="s">
        <v>289</v>
      </c>
      <c r="C70" s="239" t="s">
        <v>290</v>
      </c>
      <c r="D70" s="234" t="s">
        <v>194</v>
      </c>
      <c r="E70" s="235">
        <v>116.4</v>
      </c>
      <c r="F70" s="236"/>
      <c r="G70" s="237">
        <f>ROUND(E70*F70,2)</f>
        <v>0</v>
      </c>
      <c r="H70" s="216"/>
      <c r="I70" s="215">
        <f>ROUND(E70*H70,2)</f>
        <v>0</v>
      </c>
      <c r="J70" s="216"/>
      <c r="K70" s="215">
        <f>ROUND(E70*J70,2)</f>
        <v>0</v>
      </c>
      <c r="L70" s="215">
        <v>21</v>
      </c>
      <c r="M70" s="215">
        <f>G70*(1+L70/100)</f>
        <v>0</v>
      </c>
      <c r="N70" s="214">
        <v>0</v>
      </c>
      <c r="O70" s="214">
        <f>ROUND(E70*N70,2)</f>
        <v>0</v>
      </c>
      <c r="P70" s="214">
        <v>0</v>
      </c>
      <c r="Q70" s="214">
        <f>ROUND(E70*P70,2)</f>
        <v>0</v>
      </c>
      <c r="R70" s="215"/>
      <c r="S70" s="215" t="s">
        <v>168</v>
      </c>
      <c r="T70" s="215" t="s">
        <v>169</v>
      </c>
      <c r="U70" s="215">
        <v>0</v>
      </c>
      <c r="V70" s="215">
        <f>ROUND(E70*U70,2)</f>
        <v>0</v>
      </c>
      <c r="W70" s="215"/>
      <c r="X70" s="215" t="s">
        <v>170</v>
      </c>
      <c r="Y70" s="215" t="s">
        <v>171</v>
      </c>
      <c r="Z70" s="195"/>
      <c r="AA70" s="195"/>
      <c r="AB70" s="195"/>
      <c r="AC70" s="195"/>
      <c r="AD70" s="195"/>
      <c r="AE70" s="195"/>
      <c r="AF70" s="195"/>
      <c r="AG70" s="195" t="s">
        <v>172</v>
      </c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</row>
    <row r="71" spans="1:60" ht="22.5" outlineLevel="1" x14ac:dyDescent="0.2">
      <c r="A71" s="232">
        <v>57</v>
      </c>
      <c r="B71" s="233" t="s">
        <v>285</v>
      </c>
      <c r="C71" s="239" t="s">
        <v>286</v>
      </c>
      <c r="D71" s="234" t="s">
        <v>167</v>
      </c>
      <c r="E71" s="235">
        <v>2.4239999999999999</v>
      </c>
      <c r="F71" s="236"/>
      <c r="G71" s="237">
        <f>ROUND(E71*F71,2)</f>
        <v>0</v>
      </c>
      <c r="H71" s="216"/>
      <c r="I71" s="215">
        <f>ROUND(E71*H71,2)</f>
        <v>0</v>
      </c>
      <c r="J71" s="216"/>
      <c r="K71" s="215">
        <f>ROUND(E71*J71,2)</f>
        <v>0</v>
      </c>
      <c r="L71" s="215">
        <v>21</v>
      </c>
      <c r="M71" s="215">
        <f>G71*(1+L71/100)</f>
        <v>0</v>
      </c>
      <c r="N71" s="214">
        <v>0</v>
      </c>
      <c r="O71" s="214">
        <f>ROUND(E71*N71,2)</f>
        <v>0</v>
      </c>
      <c r="P71" s="214">
        <v>4.3999999999999997E-2</v>
      </c>
      <c r="Q71" s="214">
        <f>ROUND(E71*P71,2)</f>
        <v>0.11</v>
      </c>
      <c r="R71" s="215"/>
      <c r="S71" s="215" t="s">
        <v>168</v>
      </c>
      <c r="T71" s="215" t="s">
        <v>169</v>
      </c>
      <c r="U71" s="215">
        <v>0</v>
      </c>
      <c r="V71" s="215">
        <f>ROUND(E71*U71,2)</f>
        <v>0</v>
      </c>
      <c r="W71" s="215"/>
      <c r="X71" s="215" t="s">
        <v>170</v>
      </c>
      <c r="Y71" s="215" t="s">
        <v>171</v>
      </c>
      <c r="Z71" s="195"/>
      <c r="AA71" s="195"/>
      <c r="AB71" s="195"/>
      <c r="AC71" s="195"/>
      <c r="AD71" s="195"/>
      <c r="AE71" s="195"/>
      <c r="AF71" s="195"/>
      <c r="AG71" s="195" t="s">
        <v>172</v>
      </c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</row>
    <row r="72" spans="1:60" ht="22.5" outlineLevel="1" x14ac:dyDescent="0.2">
      <c r="A72" s="232">
        <v>58</v>
      </c>
      <c r="B72" s="233" t="s">
        <v>291</v>
      </c>
      <c r="C72" s="239" t="s">
        <v>292</v>
      </c>
      <c r="D72" s="234" t="s">
        <v>228</v>
      </c>
      <c r="E72" s="235">
        <v>9</v>
      </c>
      <c r="F72" s="236"/>
      <c r="G72" s="237">
        <f>ROUND(E72*F72,2)</f>
        <v>0</v>
      </c>
      <c r="H72" s="216"/>
      <c r="I72" s="215">
        <f>ROUND(E72*H72,2)</f>
        <v>0</v>
      </c>
      <c r="J72" s="216"/>
      <c r="K72" s="215">
        <f>ROUND(E72*J72,2)</f>
        <v>0</v>
      </c>
      <c r="L72" s="215">
        <v>21</v>
      </c>
      <c r="M72" s="215">
        <f>G72*(1+L72/100)</f>
        <v>0</v>
      </c>
      <c r="N72" s="214">
        <v>0</v>
      </c>
      <c r="O72" s="214">
        <f>ROUND(E72*N72,2)</f>
        <v>0</v>
      </c>
      <c r="P72" s="214">
        <v>0</v>
      </c>
      <c r="Q72" s="214">
        <f>ROUND(E72*P72,2)</f>
        <v>0</v>
      </c>
      <c r="R72" s="215"/>
      <c r="S72" s="215" t="s">
        <v>168</v>
      </c>
      <c r="T72" s="215" t="s">
        <v>169</v>
      </c>
      <c r="U72" s="215">
        <v>0</v>
      </c>
      <c r="V72" s="215">
        <f>ROUND(E72*U72,2)</f>
        <v>0</v>
      </c>
      <c r="W72" s="215"/>
      <c r="X72" s="215" t="s">
        <v>170</v>
      </c>
      <c r="Y72" s="215" t="s">
        <v>171</v>
      </c>
      <c r="Z72" s="195"/>
      <c r="AA72" s="195"/>
      <c r="AB72" s="195"/>
      <c r="AC72" s="195"/>
      <c r="AD72" s="195"/>
      <c r="AE72" s="195"/>
      <c r="AF72" s="195"/>
      <c r="AG72" s="195" t="s">
        <v>172</v>
      </c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</row>
    <row r="73" spans="1:60" ht="22.5" outlineLevel="1" x14ac:dyDescent="0.2">
      <c r="A73" s="232">
        <v>59</v>
      </c>
      <c r="B73" s="233" t="s">
        <v>293</v>
      </c>
      <c r="C73" s="239" t="s">
        <v>294</v>
      </c>
      <c r="D73" s="234" t="s">
        <v>194</v>
      </c>
      <c r="E73" s="235">
        <v>15.613</v>
      </c>
      <c r="F73" s="236"/>
      <c r="G73" s="237">
        <f>ROUND(E73*F73,2)</f>
        <v>0</v>
      </c>
      <c r="H73" s="216"/>
      <c r="I73" s="215">
        <f>ROUND(E73*H73,2)</f>
        <v>0</v>
      </c>
      <c r="J73" s="216"/>
      <c r="K73" s="215">
        <f>ROUND(E73*J73,2)</f>
        <v>0</v>
      </c>
      <c r="L73" s="215">
        <v>21</v>
      </c>
      <c r="M73" s="215">
        <f>G73*(1+L73/100)</f>
        <v>0</v>
      </c>
      <c r="N73" s="214">
        <v>0</v>
      </c>
      <c r="O73" s="214">
        <f>ROUND(E73*N73,2)</f>
        <v>0</v>
      </c>
      <c r="P73" s="214">
        <v>6.0999999999999999E-2</v>
      </c>
      <c r="Q73" s="214">
        <f>ROUND(E73*P73,2)</f>
        <v>0.95</v>
      </c>
      <c r="R73" s="215"/>
      <c r="S73" s="215" t="s">
        <v>168</v>
      </c>
      <c r="T73" s="215" t="s">
        <v>169</v>
      </c>
      <c r="U73" s="215">
        <v>0</v>
      </c>
      <c r="V73" s="215">
        <f>ROUND(E73*U73,2)</f>
        <v>0</v>
      </c>
      <c r="W73" s="215"/>
      <c r="X73" s="215" t="s">
        <v>170</v>
      </c>
      <c r="Y73" s="215" t="s">
        <v>171</v>
      </c>
      <c r="Z73" s="195"/>
      <c r="AA73" s="195"/>
      <c r="AB73" s="195"/>
      <c r="AC73" s="195"/>
      <c r="AD73" s="195"/>
      <c r="AE73" s="195"/>
      <c r="AF73" s="195"/>
      <c r="AG73" s="195" t="s">
        <v>172</v>
      </c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</row>
    <row r="74" spans="1:60" ht="22.5" outlineLevel="1" x14ac:dyDescent="0.2">
      <c r="A74" s="232">
        <v>60</v>
      </c>
      <c r="B74" s="233" t="s">
        <v>295</v>
      </c>
      <c r="C74" s="239" t="s">
        <v>296</v>
      </c>
      <c r="D74" s="234" t="s">
        <v>228</v>
      </c>
      <c r="E74" s="235">
        <v>3</v>
      </c>
      <c r="F74" s="236"/>
      <c r="G74" s="237">
        <f>ROUND(E74*F74,2)</f>
        <v>0</v>
      </c>
      <c r="H74" s="216"/>
      <c r="I74" s="215">
        <f>ROUND(E74*H74,2)</f>
        <v>0</v>
      </c>
      <c r="J74" s="216"/>
      <c r="K74" s="215">
        <f>ROUND(E74*J74,2)</f>
        <v>0</v>
      </c>
      <c r="L74" s="215">
        <v>21</v>
      </c>
      <c r="M74" s="215">
        <f>G74*(1+L74/100)</f>
        <v>0</v>
      </c>
      <c r="N74" s="214">
        <v>0</v>
      </c>
      <c r="O74" s="214">
        <f>ROUND(E74*N74,2)</f>
        <v>0</v>
      </c>
      <c r="P74" s="214">
        <v>0.11899999999999999</v>
      </c>
      <c r="Q74" s="214">
        <f>ROUND(E74*P74,2)</f>
        <v>0.36</v>
      </c>
      <c r="R74" s="215"/>
      <c r="S74" s="215" t="s">
        <v>168</v>
      </c>
      <c r="T74" s="215" t="s">
        <v>169</v>
      </c>
      <c r="U74" s="215">
        <v>0</v>
      </c>
      <c r="V74" s="215">
        <f>ROUND(E74*U74,2)</f>
        <v>0</v>
      </c>
      <c r="W74" s="215"/>
      <c r="X74" s="215" t="s">
        <v>170</v>
      </c>
      <c r="Y74" s="215" t="s">
        <v>171</v>
      </c>
      <c r="Z74" s="195"/>
      <c r="AA74" s="195"/>
      <c r="AB74" s="195"/>
      <c r="AC74" s="195"/>
      <c r="AD74" s="195"/>
      <c r="AE74" s="195"/>
      <c r="AF74" s="195"/>
      <c r="AG74" s="195" t="s">
        <v>172</v>
      </c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</row>
    <row r="75" spans="1:60" ht="22.5" outlineLevel="1" x14ac:dyDescent="0.2">
      <c r="A75" s="232">
        <v>61</v>
      </c>
      <c r="B75" s="233" t="s">
        <v>297</v>
      </c>
      <c r="C75" s="239" t="s">
        <v>298</v>
      </c>
      <c r="D75" s="234" t="s">
        <v>228</v>
      </c>
      <c r="E75" s="235">
        <v>1</v>
      </c>
      <c r="F75" s="236"/>
      <c r="G75" s="237">
        <f>ROUND(E75*F75,2)</f>
        <v>0</v>
      </c>
      <c r="H75" s="216"/>
      <c r="I75" s="215">
        <f>ROUND(E75*H75,2)</f>
        <v>0</v>
      </c>
      <c r="J75" s="216"/>
      <c r="K75" s="215">
        <f>ROUND(E75*J75,2)</f>
        <v>0</v>
      </c>
      <c r="L75" s="215">
        <v>21</v>
      </c>
      <c r="M75" s="215">
        <f>G75*(1+L75/100)</f>
        <v>0</v>
      </c>
      <c r="N75" s="214">
        <v>0</v>
      </c>
      <c r="O75" s="214">
        <f>ROUND(E75*N75,2)</f>
        <v>0</v>
      </c>
      <c r="P75" s="214">
        <v>0.11899999999999999</v>
      </c>
      <c r="Q75" s="214">
        <f>ROUND(E75*P75,2)</f>
        <v>0.12</v>
      </c>
      <c r="R75" s="215"/>
      <c r="S75" s="215" t="s">
        <v>168</v>
      </c>
      <c r="T75" s="215" t="s">
        <v>169</v>
      </c>
      <c r="U75" s="215">
        <v>0</v>
      </c>
      <c r="V75" s="215">
        <f>ROUND(E75*U75,2)</f>
        <v>0</v>
      </c>
      <c r="W75" s="215"/>
      <c r="X75" s="215" t="s">
        <v>170</v>
      </c>
      <c r="Y75" s="215" t="s">
        <v>171</v>
      </c>
      <c r="Z75" s="195"/>
      <c r="AA75" s="195"/>
      <c r="AB75" s="195"/>
      <c r="AC75" s="195"/>
      <c r="AD75" s="195"/>
      <c r="AE75" s="195"/>
      <c r="AF75" s="195"/>
      <c r="AG75" s="195" t="s">
        <v>172</v>
      </c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</row>
    <row r="76" spans="1:60" ht="22.5" outlineLevel="1" x14ac:dyDescent="0.2">
      <c r="A76" s="232">
        <v>62</v>
      </c>
      <c r="B76" s="233" t="s">
        <v>299</v>
      </c>
      <c r="C76" s="239" t="s">
        <v>300</v>
      </c>
      <c r="D76" s="234" t="s">
        <v>167</v>
      </c>
      <c r="E76" s="235">
        <v>1.2549999999999999</v>
      </c>
      <c r="F76" s="236"/>
      <c r="G76" s="237">
        <f>ROUND(E76*F76,2)</f>
        <v>0</v>
      </c>
      <c r="H76" s="216"/>
      <c r="I76" s="215">
        <f>ROUND(E76*H76,2)</f>
        <v>0</v>
      </c>
      <c r="J76" s="216"/>
      <c r="K76" s="215">
        <f>ROUND(E76*J76,2)</f>
        <v>0</v>
      </c>
      <c r="L76" s="215">
        <v>21</v>
      </c>
      <c r="M76" s="215">
        <f>G76*(1+L76/100)</f>
        <v>0</v>
      </c>
      <c r="N76" s="214">
        <v>0</v>
      </c>
      <c r="O76" s="214">
        <f>ROUND(E76*N76,2)</f>
        <v>0</v>
      </c>
      <c r="P76" s="214">
        <v>2.2000000000000002</v>
      </c>
      <c r="Q76" s="214">
        <f>ROUND(E76*P76,2)</f>
        <v>2.76</v>
      </c>
      <c r="R76" s="215"/>
      <c r="S76" s="215" t="s">
        <v>168</v>
      </c>
      <c r="T76" s="215" t="s">
        <v>169</v>
      </c>
      <c r="U76" s="215">
        <v>0</v>
      </c>
      <c r="V76" s="215">
        <f>ROUND(E76*U76,2)</f>
        <v>0</v>
      </c>
      <c r="W76" s="215"/>
      <c r="X76" s="215" t="s">
        <v>170</v>
      </c>
      <c r="Y76" s="215" t="s">
        <v>171</v>
      </c>
      <c r="Z76" s="195"/>
      <c r="AA76" s="195"/>
      <c r="AB76" s="195"/>
      <c r="AC76" s="195"/>
      <c r="AD76" s="195"/>
      <c r="AE76" s="195"/>
      <c r="AF76" s="195"/>
      <c r="AG76" s="195" t="s">
        <v>172</v>
      </c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</row>
    <row r="77" spans="1:60" ht="22.5" outlineLevel="1" x14ac:dyDescent="0.2">
      <c r="A77" s="232">
        <v>63</v>
      </c>
      <c r="B77" s="233" t="s">
        <v>301</v>
      </c>
      <c r="C77" s="239" t="s">
        <v>302</v>
      </c>
      <c r="D77" s="234" t="s">
        <v>228</v>
      </c>
      <c r="E77" s="235">
        <v>8</v>
      </c>
      <c r="F77" s="236"/>
      <c r="G77" s="237">
        <f>ROUND(E77*F77,2)</f>
        <v>0</v>
      </c>
      <c r="H77" s="216"/>
      <c r="I77" s="215">
        <f>ROUND(E77*H77,2)</f>
        <v>0</v>
      </c>
      <c r="J77" s="216"/>
      <c r="K77" s="215">
        <f>ROUND(E77*J77,2)</f>
        <v>0</v>
      </c>
      <c r="L77" s="215">
        <v>21</v>
      </c>
      <c r="M77" s="215">
        <f>G77*(1+L77/100)</f>
        <v>0</v>
      </c>
      <c r="N77" s="214">
        <v>0</v>
      </c>
      <c r="O77" s="214">
        <f>ROUND(E77*N77,2)</f>
        <v>0</v>
      </c>
      <c r="P77" s="214">
        <v>5.8000000000000003E-2</v>
      </c>
      <c r="Q77" s="214">
        <f>ROUND(E77*P77,2)</f>
        <v>0.46</v>
      </c>
      <c r="R77" s="215"/>
      <c r="S77" s="215" t="s">
        <v>168</v>
      </c>
      <c r="T77" s="215" t="s">
        <v>169</v>
      </c>
      <c r="U77" s="215">
        <v>0</v>
      </c>
      <c r="V77" s="215">
        <f>ROUND(E77*U77,2)</f>
        <v>0</v>
      </c>
      <c r="W77" s="215"/>
      <c r="X77" s="215" t="s">
        <v>170</v>
      </c>
      <c r="Y77" s="215" t="s">
        <v>171</v>
      </c>
      <c r="Z77" s="195"/>
      <c r="AA77" s="195"/>
      <c r="AB77" s="195"/>
      <c r="AC77" s="195"/>
      <c r="AD77" s="195"/>
      <c r="AE77" s="195"/>
      <c r="AF77" s="195"/>
      <c r="AG77" s="195" t="s">
        <v>172</v>
      </c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</row>
    <row r="78" spans="1:60" ht="22.5" outlineLevel="1" x14ac:dyDescent="0.2">
      <c r="A78" s="232">
        <v>64</v>
      </c>
      <c r="B78" s="233" t="s">
        <v>303</v>
      </c>
      <c r="C78" s="239" t="s">
        <v>304</v>
      </c>
      <c r="D78" s="234" t="s">
        <v>223</v>
      </c>
      <c r="E78" s="235">
        <v>1.8</v>
      </c>
      <c r="F78" s="236"/>
      <c r="G78" s="237">
        <f>ROUND(E78*F78,2)</f>
        <v>0</v>
      </c>
      <c r="H78" s="216"/>
      <c r="I78" s="215">
        <f>ROUND(E78*H78,2)</f>
        <v>0</v>
      </c>
      <c r="J78" s="216"/>
      <c r="K78" s="215">
        <f>ROUND(E78*J78,2)</f>
        <v>0</v>
      </c>
      <c r="L78" s="215">
        <v>21</v>
      </c>
      <c r="M78" s="215">
        <f>G78*(1+L78/100)</f>
        <v>0</v>
      </c>
      <c r="N78" s="214">
        <v>1.2800000000000001E-3</v>
      </c>
      <c r="O78" s="214">
        <f>ROUND(E78*N78,2)</f>
        <v>0</v>
      </c>
      <c r="P78" s="214">
        <v>2.1000000000000001E-2</v>
      </c>
      <c r="Q78" s="214">
        <f>ROUND(E78*P78,2)</f>
        <v>0.04</v>
      </c>
      <c r="R78" s="215"/>
      <c r="S78" s="215" t="s">
        <v>168</v>
      </c>
      <c r="T78" s="215" t="s">
        <v>169</v>
      </c>
      <c r="U78" s="215">
        <v>0</v>
      </c>
      <c r="V78" s="215">
        <f>ROUND(E78*U78,2)</f>
        <v>0</v>
      </c>
      <c r="W78" s="215"/>
      <c r="X78" s="215" t="s">
        <v>170</v>
      </c>
      <c r="Y78" s="215" t="s">
        <v>171</v>
      </c>
      <c r="Z78" s="195"/>
      <c r="AA78" s="195"/>
      <c r="AB78" s="195"/>
      <c r="AC78" s="195"/>
      <c r="AD78" s="195"/>
      <c r="AE78" s="195"/>
      <c r="AF78" s="195"/>
      <c r="AG78" s="195" t="s">
        <v>172</v>
      </c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</row>
    <row r="79" spans="1:60" ht="22.5" outlineLevel="1" x14ac:dyDescent="0.2">
      <c r="A79" s="232">
        <v>65</v>
      </c>
      <c r="B79" s="233" t="s">
        <v>305</v>
      </c>
      <c r="C79" s="239" t="s">
        <v>306</v>
      </c>
      <c r="D79" s="234" t="s">
        <v>223</v>
      </c>
      <c r="E79" s="235">
        <v>1</v>
      </c>
      <c r="F79" s="236"/>
      <c r="G79" s="237">
        <f>ROUND(E79*F79,2)</f>
        <v>0</v>
      </c>
      <c r="H79" s="216"/>
      <c r="I79" s="215">
        <f>ROUND(E79*H79,2)</f>
        <v>0</v>
      </c>
      <c r="J79" s="216"/>
      <c r="K79" s="215">
        <f>ROUND(E79*J79,2)</f>
        <v>0</v>
      </c>
      <c r="L79" s="215">
        <v>21</v>
      </c>
      <c r="M79" s="215">
        <f>G79*(1+L79/100)</f>
        <v>0</v>
      </c>
      <c r="N79" s="214">
        <v>1.3699999999999999E-3</v>
      </c>
      <c r="O79" s="214">
        <f>ROUND(E79*N79,2)</f>
        <v>0</v>
      </c>
      <c r="P79" s="214">
        <v>2.9000000000000001E-2</v>
      </c>
      <c r="Q79" s="214">
        <f>ROUND(E79*P79,2)</f>
        <v>0.03</v>
      </c>
      <c r="R79" s="215"/>
      <c r="S79" s="215" t="s">
        <v>168</v>
      </c>
      <c r="T79" s="215" t="s">
        <v>169</v>
      </c>
      <c r="U79" s="215">
        <v>0</v>
      </c>
      <c r="V79" s="215">
        <f>ROUND(E79*U79,2)</f>
        <v>0</v>
      </c>
      <c r="W79" s="215"/>
      <c r="X79" s="215" t="s">
        <v>170</v>
      </c>
      <c r="Y79" s="215" t="s">
        <v>171</v>
      </c>
      <c r="Z79" s="195"/>
      <c r="AA79" s="195"/>
      <c r="AB79" s="195"/>
      <c r="AC79" s="195"/>
      <c r="AD79" s="195"/>
      <c r="AE79" s="195"/>
      <c r="AF79" s="195"/>
      <c r="AG79" s="195" t="s">
        <v>172</v>
      </c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</row>
    <row r="80" spans="1:60" ht="22.5" outlineLevel="1" x14ac:dyDescent="0.2">
      <c r="A80" s="232">
        <v>66</v>
      </c>
      <c r="B80" s="233" t="s">
        <v>307</v>
      </c>
      <c r="C80" s="239" t="s">
        <v>308</v>
      </c>
      <c r="D80" s="234" t="s">
        <v>223</v>
      </c>
      <c r="E80" s="235">
        <v>1</v>
      </c>
      <c r="F80" s="236"/>
      <c r="G80" s="237">
        <f>ROUND(E80*F80,2)</f>
        <v>0</v>
      </c>
      <c r="H80" s="216"/>
      <c r="I80" s="215">
        <f>ROUND(E80*H80,2)</f>
        <v>0</v>
      </c>
      <c r="J80" s="216"/>
      <c r="K80" s="215">
        <f>ROUND(E80*J80,2)</f>
        <v>0</v>
      </c>
      <c r="L80" s="215">
        <v>21</v>
      </c>
      <c r="M80" s="215">
        <f>G80*(1+L80/100)</f>
        <v>0</v>
      </c>
      <c r="N80" s="214">
        <v>1.47E-3</v>
      </c>
      <c r="O80" s="214">
        <f>ROUND(E80*N80,2)</f>
        <v>0</v>
      </c>
      <c r="P80" s="214">
        <v>3.9E-2</v>
      </c>
      <c r="Q80" s="214">
        <f>ROUND(E80*P80,2)</f>
        <v>0.04</v>
      </c>
      <c r="R80" s="215"/>
      <c r="S80" s="215" t="s">
        <v>168</v>
      </c>
      <c r="T80" s="215" t="s">
        <v>169</v>
      </c>
      <c r="U80" s="215">
        <v>0</v>
      </c>
      <c r="V80" s="215">
        <f>ROUND(E80*U80,2)</f>
        <v>0</v>
      </c>
      <c r="W80" s="215"/>
      <c r="X80" s="215" t="s">
        <v>170</v>
      </c>
      <c r="Y80" s="215" t="s">
        <v>171</v>
      </c>
      <c r="Z80" s="195"/>
      <c r="AA80" s="195"/>
      <c r="AB80" s="195"/>
      <c r="AC80" s="195"/>
      <c r="AD80" s="195"/>
      <c r="AE80" s="195"/>
      <c r="AF80" s="195"/>
      <c r="AG80" s="195" t="s">
        <v>172</v>
      </c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</row>
    <row r="81" spans="1:60" ht="22.5" outlineLevel="1" x14ac:dyDescent="0.2">
      <c r="A81" s="232">
        <v>67</v>
      </c>
      <c r="B81" s="233" t="s">
        <v>309</v>
      </c>
      <c r="C81" s="239" t="s">
        <v>310</v>
      </c>
      <c r="D81" s="234" t="s">
        <v>223</v>
      </c>
      <c r="E81" s="235">
        <v>3</v>
      </c>
      <c r="F81" s="236"/>
      <c r="G81" s="237">
        <f>ROUND(E81*F81,2)</f>
        <v>0</v>
      </c>
      <c r="H81" s="216"/>
      <c r="I81" s="215">
        <f>ROUND(E81*H81,2)</f>
        <v>0</v>
      </c>
      <c r="J81" s="216"/>
      <c r="K81" s="215">
        <f>ROUND(E81*J81,2)</f>
        <v>0</v>
      </c>
      <c r="L81" s="215">
        <v>21</v>
      </c>
      <c r="M81" s="215">
        <f>G81*(1+L81/100)</f>
        <v>0</v>
      </c>
      <c r="N81" s="214">
        <v>2.7899999999999999E-3</v>
      </c>
      <c r="O81" s="214">
        <f>ROUND(E81*N81,2)</f>
        <v>0.01</v>
      </c>
      <c r="P81" s="214">
        <v>5.6000000000000001E-2</v>
      </c>
      <c r="Q81" s="214">
        <f>ROUND(E81*P81,2)</f>
        <v>0.17</v>
      </c>
      <c r="R81" s="215"/>
      <c r="S81" s="215" t="s">
        <v>168</v>
      </c>
      <c r="T81" s="215" t="s">
        <v>169</v>
      </c>
      <c r="U81" s="215">
        <v>0</v>
      </c>
      <c r="V81" s="215">
        <f>ROUND(E81*U81,2)</f>
        <v>0</v>
      </c>
      <c r="W81" s="215"/>
      <c r="X81" s="215" t="s">
        <v>170</v>
      </c>
      <c r="Y81" s="215" t="s">
        <v>171</v>
      </c>
      <c r="Z81" s="195"/>
      <c r="AA81" s="195"/>
      <c r="AB81" s="195"/>
      <c r="AC81" s="195"/>
      <c r="AD81" s="195"/>
      <c r="AE81" s="195"/>
      <c r="AF81" s="195"/>
      <c r="AG81" s="195" t="s">
        <v>172</v>
      </c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</row>
    <row r="82" spans="1:60" ht="22.5" outlineLevel="1" x14ac:dyDescent="0.2">
      <c r="A82" s="232">
        <v>68</v>
      </c>
      <c r="B82" s="233" t="s">
        <v>311</v>
      </c>
      <c r="C82" s="239" t="s">
        <v>312</v>
      </c>
      <c r="D82" s="234" t="s">
        <v>223</v>
      </c>
      <c r="E82" s="235">
        <v>0.5</v>
      </c>
      <c r="F82" s="236"/>
      <c r="G82" s="237">
        <f>ROUND(E82*F82,2)</f>
        <v>0</v>
      </c>
      <c r="H82" s="216"/>
      <c r="I82" s="215">
        <f>ROUND(E82*H82,2)</f>
        <v>0</v>
      </c>
      <c r="J82" s="216"/>
      <c r="K82" s="215">
        <f>ROUND(E82*J82,2)</f>
        <v>0</v>
      </c>
      <c r="L82" s="215">
        <v>21</v>
      </c>
      <c r="M82" s="215">
        <f>G82*(1+L82/100)</f>
        <v>0</v>
      </c>
      <c r="N82" s="214">
        <v>3.4499999999999999E-3</v>
      </c>
      <c r="O82" s="214">
        <f>ROUND(E82*N82,2)</f>
        <v>0</v>
      </c>
      <c r="P82" s="214">
        <v>8.6999999999999994E-2</v>
      </c>
      <c r="Q82" s="214">
        <f>ROUND(E82*P82,2)</f>
        <v>0.04</v>
      </c>
      <c r="R82" s="215"/>
      <c r="S82" s="215" t="s">
        <v>168</v>
      </c>
      <c r="T82" s="215" t="s">
        <v>169</v>
      </c>
      <c r="U82" s="215">
        <v>0</v>
      </c>
      <c r="V82" s="215">
        <f>ROUND(E82*U82,2)</f>
        <v>0</v>
      </c>
      <c r="W82" s="215"/>
      <c r="X82" s="215" t="s">
        <v>170</v>
      </c>
      <c r="Y82" s="215" t="s">
        <v>171</v>
      </c>
      <c r="Z82" s="195"/>
      <c r="AA82" s="195"/>
      <c r="AB82" s="195"/>
      <c r="AC82" s="195"/>
      <c r="AD82" s="195"/>
      <c r="AE82" s="195"/>
      <c r="AF82" s="195"/>
      <c r="AG82" s="195" t="s">
        <v>172</v>
      </c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</row>
    <row r="83" spans="1:60" ht="33.75" outlineLevel="1" x14ac:dyDescent="0.2">
      <c r="A83" s="232">
        <v>69</v>
      </c>
      <c r="B83" s="233" t="s">
        <v>313</v>
      </c>
      <c r="C83" s="239" t="s">
        <v>314</v>
      </c>
      <c r="D83" s="234" t="s">
        <v>194</v>
      </c>
      <c r="E83" s="235">
        <v>609.90800000000002</v>
      </c>
      <c r="F83" s="236"/>
      <c r="G83" s="237">
        <f>ROUND(E83*F83,2)</f>
        <v>0</v>
      </c>
      <c r="H83" s="216"/>
      <c r="I83" s="215">
        <f>ROUND(E83*H83,2)</f>
        <v>0</v>
      </c>
      <c r="J83" s="216"/>
      <c r="K83" s="215">
        <f>ROUND(E83*J83,2)</f>
        <v>0</v>
      </c>
      <c r="L83" s="215">
        <v>21</v>
      </c>
      <c r="M83" s="215">
        <f>G83*(1+L83/100)</f>
        <v>0</v>
      </c>
      <c r="N83" s="214">
        <v>0</v>
      </c>
      <c r="O83" s="214">
        <f>ROUND(E83*N83,2)</f>
        <v>0</v>
      </c>
      <c r="P83" s="214">
        <v>4.0000000000000001E-3</v>
      </c>
      <c r="Q83" s="214">
        <f>ROUND(E83*P83,2)</f>
        <v>2.44</v>
      </c>
      <c r="R83" s="215"/>
      <c r="S83" s="215" t="s">
        <v>168</v>
      </c>
      <c r="T83" s="215" t="s">
        <v>169</v>
      </c>
      <c r="U83" s="215">
        <v>0</v>
      </c>
      <c r="V83" s="215">
        <f>ROUND(E83*U83,2)</f>
        <v>0</v>
      </c>
      <c r="W83" s="215"/>
      <c r="X83" s="215" t="s">
        <v>170</v>
      </c>
      <c r="Y83" s="215" t="s">
        <v>171</v>
      </c>
      <c r="Z83" s="195"/>
      <c r="AA83" s="195"/>
      <c r="AB83" s="195"/>
      <c r="AC83" s="195"/>
      <c r="AD83" s="195"/>
      <c r="AE83" s="195"/>
      <c r="AF83" s="195"/>
      <c r="AG83" s="195" t="s">
        <v>172</v>
      </c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</row>
    <row r="84" spans="1:60" ht="22.5" outlineLevel="1" x14ac:dyDescent="0.2">
      <c r="A84" s="232">
        <v>70</v>
      </c>
      <c r="B84" s="233" t="s">
        <v>315</v>
      </c>
      <c r="C84" s="239" t="s">
        <v>316</v>
      </c>
      <c r="D84" s="234" t="s">
        <v>228</v>
      </c>
      <c r="E84" s="235">
        <v>3</v>
      </c>
      <c r="F84" s="236"/>
      <c r="G84" s="237">
        <f>ROUND(E84*F84,2)</f>
        <v>0</v>
      </c>
      <c r="H84" s="216"/>
      <c r="I84" s="215">
        <f>ROUND(E84*H84,2)</f>
        <v>0</v>
      </c>
      <c r="J84" s="216"/>
      <c r="K84" s="215">
        <f>ROUND(E84*J84,2)</f>
        <v>0</v>
      </c>
      <c r="L84" s="215">
        <v>21</v>
      </c>
      <c r="M84" s="215">
        <f>G84*(1+L84/100)</f>
        <v>0</v>
      </c>
      <c r="N84" s="214">
        <v>0</v>
      </c>
      <c r="O84" s="214">
        <f>ROUND(E84*N84,2)</f>
        <v>0</v>
      </c>
      <c r="P84" s="214">
        <v>0</v>
      </c>
      <c r="Q84" s="214">
        <f>ROUND(E84*P84,2)</f>
        <v>0</v>
      </c>
      <c r="R84" s="215"/>
      <c r="S84" s="215" t="s">
        <v>168</v>
      </c>
      <c r="T84" s="215" t="s">
        <v>169</v>
      </c>
      <c r="U84" s="215">
        <v>0</v>
      </c>
      <c r="V84" s="215">
        <f>ROUND(E84*U84,2)</f>
        <v>0</v>
      </c>
      <c r="W84" s="215"/>
      <c r="X84" s="215" t="s">
        <v>281</v>
      </c>
      <c r="Y84" s="215" t="s">
        <v>171</v>
      </c>
      <c r="Z84" s="195"/>
      <c r="AA84" s="195"/>
      <c r="AB84" s="195"/>
      <c r="AC84" s="195"/>
      <c r="AD84" s="195"/>
      <c r="AE84" s="195"/>
      <c r="AF84" s="195"/>
      <c r="AG84" s="195" t="s">
        <v>282</v>
      </c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</row>
    <row r="85" spans="1:60" ht="22.5" outlineLevel="1" x14ac:dyDescent="0.2">
      <c r="A85" s="232">
        <v>71</v>
      </c>
      <c r="B85" s="233" t="s">
        <v>317</v>
      </c>
      <c r="C85" s="239" t="s">
        <v>318</v>
      </c>
      <c r="D85" s="234" t="s">
        <v>194</v>
      </c>
      <c r="E85" s="235">
        <v>726.30799999999999</v>
      </c>
      <c r="F85" s="236"/>
      <c r="G85" s="237">
        <f>ROUND(E85*F85,2)</f>
        <v>0</v>
      </c>
      <c r="H85" s="216"/>
      <c r="I85" s="215">
        <f>ROUND(E85*H85,2)</f>
        <v>0</v>
      </c>
      <c r="J85" s="216"/>
      <c r="K85" s="215">
        <f>ROUND(E85*J85,2)</f>
        <v>0</v>
      </c>
      <c r="L85" s="215">
        <v>21</v>
      </c>
      <c r="M85" s="215">
        <f>G85*(1+L85/100)</f>
        <v>0</v>
      </c>
      <c r="N85" s="214">
        <v>0</v>
      </c>
      <c r="O85" s="214">
        <f>ROUND(E85*N85,2)</f>
        <v>0</v>
      </c>
      <c r="P85" s="214">
        <v>0</v>
      </c>
      <c r="Q85" s="214">
        <f>ROUND(E85*P85,2)</f>
        <v>0</v>
      </c>
      <c r="R85" s="215"/>
      <c r="S85" s="215" t="s">
        <v>168</v>
      </c>
      <c r="T85" s="215" t="s">
        <v>169</v>
      </c>
      <c r="U85" s="215">
        <v>0</v>
      </c>
      <c r="V85" s="215">
        <f>ROUND(E85*U85,2)</f>
        <v>0</v>
      </c>
      <c r="W85" s="215"/>
      <c r="X85" s="215" t="s">
        <v>170</v>
      </c>
      <c r="Y85" s="215" t="s">
        <v>171</v>
      </c>
      <c r="Z85" s="195"/>
      <c r="AA85" s="195"/>
      <c r="AB85" s="195"/>
      <c r="AC85" s="195"/>
      <c r="AD85" s="195"/>
      <c r="AE85" s="195"/>
      <c r="AF85" s="195"/>
      <c r="AG85" s="195" t="s">
        <v>172</v>
      </c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</row>
    <row r="86" spans="1:60" x14ac:dyDescent="0.2">
      <c r="A86" s="219" t="s">
        <v>163</v>
      </c>
      <c r="B86" s="220" t="s">
        <v>99</v>
      </c>
      <c r="C86" s="238" t="s">
        <v>100</v>
      </c>
      <c r="D86" s="221"/>
      <c r="E86" s="222"/>
      <c r="F86" s="223"/>
      <c r="G86" s="224">
        <f>SUMIF(AG87:AG90,"&lt;&gt;NOR",G87:G90)</f>
        <v>0</v>
      </c>
      <c r="H86" s="218"/>
      <c r="I86" s="218">
        <f>SUM(I87:I90)</f>
        <v>0</v>
      </c>
      <c r="J86" s="218"/>
      <c r="K86" s="218">
        <f>SUM(K87:K90)</f>
        <v>0</v>
      </c>
      <c r="L86" s="218"/>
      <c r="M86" s="218">
        <f>SUM(M87:M90)</f>
        <v>0</v>
      </c>
      <c r="N86" s="217"/>
      <c r="O86" s="217">
        <f>SUM(O87:O90)</f>
        <v>0</v>
      </c>
      <c r="P86" s="217"/>
      <c r="Q86" s="217">
        <f>SUM(Q87:Q90)</f>
        <v>0</v>
      </c>
      <c r="R86" s="218"/>
      <c r="S86" s="218"/>
      <c r="T86" s="218"/>
      <c r="U86" s="218"/>
      <c r="V86" s="218">
        <f>SUM(V87:V90)</f>
        <v>0</v>
      </c>
      <c r="W86" s="218"/>
      <c r="X86" s="218"/>
      <c r="Y86" s="218"/>
      <c r="AG86" t="s">
        <v>164</v>
      </c>
    </row>
    <row r="87" spans="1:60" ht="33.75" outlineLevel="1" x14ac:dyDescent="0.2">
      <c r="A87" s="232">
        <v>72</v>
      </c>
      <c r="B87" s="233" t="s">
        <v>319</v>
      </c>
      <c r="C87" s="239" t="s">
        <v>320</v>
      </c>
      <c r="D87" s="234" t="s">
        <v>183</v>
      </c>
      <c r="E87" s="235">
        <v>13.577</v>
      </c>
      <c r="F87" s="236"/>
      <c r="G87" s="237">
        <f>ROUND(E87*F87,2)</f>
        <v>0</v>
      </c>
      <c r="H87" s="216"/>
      <c r="I87" s="215">
        <f>ROUND(E87*H87,2)</f>
        <v>0</v>
      </c>
      <c r="J87" s="216"/>
      <c r="K87" s="215">
        <f>ROUND(E87*J87,2)</f>
        <v>0</v>
      </c>
      <c r="L87" s="215">
        <v>21</v>
      </c>
      <c r="M87" s="215">
        <f>G87*(1+L87/100)</f>
        <v>0</v>
      </c>
      <c r="N87" s="214">
        <v>0</v>
      </c>
      <c r="O87" s="214">
        <f>ROUND(E87*N87,2)</f>
        <v>0</v>
      </c>
      <c r="P87" s="214">
        <v>0</v>
      </c>
      <c r="Q87" s="214">
        <f>ROUND(E87*P87,2)</f>
        <v>0</v>
      </c>
      <c r="R87" s="215"/>
      <c r="S87" s="215" t="s">
        <v>168</v>
      </c>
      <c r="T87" s="215" t="s">
        <v>169</v>
      </c>
      <c r="U87" s="215">
        <v>0</v>
      </c>
      <c r="V87" s="215">
        <f>ROUND(E87*U87,2)</f>
        <v>0</v>
      </c>
      <c r="W87" s="215"/>
      <c r="X87" s="215" t="s">
        <v>170</v>
      </c>
      <c r="Y87" s="215" t="s">
        <v>171</v>
      </c>
      <c r="Z87" s="195"/>
      <c r="AA87" s="195"/>
      <c r="AB87" s="195"/>
      <c r="AC87" s="195"/>
      <c r="AD87" s="195"/>
      <c r="AE87" s="195"/>
      <c r="AF87" s="195"/>
      <c r="AG87" s="195" t="s">
        <v>172</v>
      </c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</row>
    <row r="88" spans="1:60" ht="22.5" outlineLevel="1" x14ac:dyDescent="0.2">
      <c r="A88" s="232">
        <v>73</v>
      </c>
      <c r="B88" s="233" t="s">
        <v>321</v>
      </c>
      <c r="C88" s="239" t="s">
        <v>322</v>
      </c>
      <c r="D88" s="234" t="s">
        <v>183</v>
      </c>
      <c r="E88" s="235">
        <v>13.577</v>
      </c>
      <c r="F88" s="236"/>
      <c r="G88" s="237">
        <f>ROUND(E88*F88,2)</f>
        <v>0</v>
      </c>
      <c r="H88" s="216"/>
      <c r="I88" s="215">
        <f>ROUND(E88*H88,2)</f>
        <v>0</v>
      </c>
      <c r="J88" s="216"/>
      <c r="K88" s="215">
        <f>ROUND(E88*J88,2)</f>
        <v>0</v>
      </c>
      <c r="L88" s="215">
        <v>21</v>
      </c>
      <c r="M88" s="215">
        <f>G88*(1+L88/100)</f>
        <v>0</v>
      </c>
      <c r="N88" s="214">
        <v>0</v>
      </c>
      <c r="O88" s="214">
        <f>ROUND(E88*N88,2)</f>
        <v>0</v>
      </c>
      <c r="P88" s="214">
        <v>0</v>
      </c>
      <c r="Q88" s="214">
        <f>ROUND(E88*P88,2)</f>
        <v>0</v>
      </c>
      <c r="R88" s="215"/>
      <c r="S88" s="215" t="s">
        <v>168</v>
      </c>
      <c r="T88" s="215" t="s">
        <v>169</v>
      </c>
      <c r="U88" s="215">
        <v>0</v>
      </c>
      <c r="V88" s="215">
        <f>ROUND(E88*U88,2)</f>
        <v>0</v>
      </c>
      <c r="W88" s="215"/>
      <c r="X88" s="215" t="s">
        <v>170</v>
      </c>
      <c r="Y88" s="215" t="s">
        <v>171</v>
      </c>
      <c r="Z88" s="195"/>
      <c r="AA88" s="195"/>
      <c r="AB88" s="195"/>
      <c r="AC88" s="195"/>
      <c r="AD88" s="195"/>
      <c r="AE88" s="195"/>
      <c r="AF88" s="195"/>
      <c r="AG88" s="195" t="s">
        <v>172</v>
      </c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</row>
    <row r="89" spans="1:60" ht="22.5" outlineLevel="1" x14ac:dyDescent="0.2">
      <c r="A89" s="232">
        <v>74</v>
      </c>
      <c r="B89" s="233" t="s">
        <v>323</v>
      </c>
      <c r="C89" s="239" t="s">
        <v>324</v>
      </c>
      <c r="D89" s="234" t="s">
        <v>183</v>
      </c>
      <c r="E89" s="235">
        <v>257.96300000000002</v>
      </c>
      <c r="F89" s="236"/>
      <c r="G89" s="237">
        <f>ROUND(E89*F89,2)</f>
        <v>0</v>
      </c>
      <c r="H89" s="216"/>
      <c r="I89" s="215">
        <f>ROUND(E89*H89,2)</f>
        <v>0</v>
      </c>
      <c r="J89" s="216"/>
      <c r="K89" s="215">
        <f>ROUND(E89*J89,2)</f>
        <v>0</v>
      </c>
      <c r="L89" s="215">
        <v>21</v>
      </c>
      <c r="M89" s="215">
        <f>G89*(1+L89/100)</f>
        <v>0</v>
      </c>
      <c r="N89" s="214">
        <v>0</v>
      </c>
      <c r="O89" s="214">
        <f>ROUND(E89*N89,2)</f>
        <v>0</v>
      </c>
      <c r="P89" s="214">
        <v>0</v>
      </c>
      <c r="Q89" s="214">
        <f>ROUND(E89*P89,2)</f>
        <v>0</v>
      </c>
      <c r="R89" s="215"/>
      <c r="S89" s="215" t="s">
        <v>168</v>
      </c>
      <c r="T89" s="215" t="s">
        <v>169</v>
      </c>
      <c r="U89" s="215">
        <v>0</v>
      </c>
      <c r="V89" s="215">
        <f>ROUND(E89*U89,2)</f>
        <v>0</v>
      </c>
      <c r="W89" s="215"/>
      <c r="X89" s="215" t="s">
        <v>170</v>
      </c>
      <c r="Y89" s="215" t="s">
        <v>171</v>
      </c>
      <c r="Z89" s="195"/>
      <c r="AA89" s="195"/>
      <c r="AB89" s="195"/>
      <c r="AC89" s="195"/>
      <c r="AD89" s="195"/>
      <c r="AE89" s="195"/>
      <c r="AF89" s="195"/>
      <c r="AG89" s="195" t="s">
        <v>172</v>
      </c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</row>
    <row r="90" spans="1:60" ht="22.5" outlineLevel="1" x14ac:dyDescent="0.2">
      <c r="A90" s="232">
        <v>75</v>
      </c>
      <c r="B90" s="233" t="s">
        <v>325</v>
      </c>
      <c r="C90" s="239" t="s">
        <v>326</v>
      </c>
      <c r="D90" s="234" t="s">
        <v>183</v>
      </c>
      <c r="E90" s="235">
        <v>13.577</v>
      </c>
      <c r="F90" s="236"/>
      <c r="G90" s="237">
        <f>ROUND(E90*F90,2)</f>
        <v>0</v>
      </c>
      <c r="H90" s="216"/>
      <c r="I90" s="215">
        <f>ROUND(E90*H90,2)</f>
        <v>0</v>
      </c>
      <c r="J90" s="216"/>
      <c r="K90" s="215">
        <f>ROUND(E90*J90,2)</f>
        <v>0</v>
      </c>
      <c r="L90" s="215">
        <v>21</v>
      </c>
      <c r="M90" s="215">
        <f>G90*(1+L90/100)</f>
        <v>0</v>
      </c>
      <c r="N90" s="214">
        <v>0</v>
      </c>
      <c r="O90" s="214">
        <f>ROUND(E90*N90,2)</f>
        <v>0</v>
      </c>
      <c r="P90" s="214">
        <v>0</v>
      </c>
      <c r="Q90" s="214">
        <f>ROUND(E90*P90,2)</f>
        <v>0</v>
      </c>
      <c r="R90" s="215"/>
      <c r="S90" s="215" t="s">
        <v>168</v>
      </c>
      <c r="T90" s="215" t="s">
        <v>169</v>
      </c>
      <c r="U90" s="215">
        <v>0</v>
      </c>
      <c r="V90" s="215">
        <f>ROUND(E90*U90,2)</f>
        <v>0</v>
      </c>
      <c r="W90" s="215"/>
      <c r="X90" s="215" t="s">
        <v>170</v>
      </c>
      <c r="Y90" s="215" t="s">
        <v>171</v>
      </c>
      <c r="Z90" s="195"/>
      <c r="AA90" s="195"/>
      <c r="AB90" s="195"/>
      <c r="AC90" s="195"/>
      <c r="AD90" s="195"/>
      <c r="AE90" s="195"/>
      <c r="AF90" s="195"/>
      <c r="AG90" s="195" t="s">
        <v>172</v>
      </c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</row>
    <row r="91" spans="1:60" x14ac:dyDescent="0.2">
      <c r="A91" s="219" t="s">
        <v>163</v>
      </c>
      <c r="B91" s="220" t="s">
        <v>101</v>
      </c>
      <c r="C91" s="238" t="s">
        <v>102</v>
      </c>
      <c r="D91" s="221"/>
      <c r="E91" s="222"/>
      <c r="F91" s="223"/>
      <c r="G91" s="224">
        <f>SUMIF(AG92:AG92,"&lt;&gt;NOR",G92:G92)</f>
        <v>0</v>
      </c>
      <c r="H91" s="218"/>
      <c r="I91" s="218">
        <f>SUM(I92:I92)</f>
        <v>0</v>
      </c>
      <c r="J91" s="218"/>
      <c r="K91" s="218">
        <f>SUM(K92:K92)</f>
        <v>0</v>
      </c>
      <c r="L91" s="218"/>
      <c r="M91" s="218">
        <f>SUM(M92:M92)</f>
        <v>0</v>
      </c>
      <c r="N91" s="217"/>
      <c r="O91" s="217">
        <f>SUM(O92:O92)</f>
        <v>0</v>
      </c>
      <c r="P91" s="217"/>
      <c r="Q91" s="217">
        <f>SUM(Q92:Q92)</f>
        <v>0</v>
      </c>
      <c r="R91" s="218"/>
      <c r="S91" s="218"/>
      <c r="T91" s="218"/>
      <c r="U91" s="218"/>
      <c r="V91" s="218">
        <f>SUM(V92:V92)</f>
        <v>0</v>
      </c>
      <c r="W91" s="218"/>
      <c r="X91" s="218"/>
      <c r="Y91" s="218"/>
      <c r="AG91" t="s">
        <v>164</v>
      </c>
    </row>
    <row r="92" spans="1:60" outlineLevel="1" x14ac:dyDescent="0.2">
      <c r="A92" s="232">
        <v>76</v>
      </c>
      <c r="B92" s="233" t="s">
        <v>327</v>
      </c>
      <c r="C92" s="239" t="s">
        <v>328</v>
      </c>
      <c r="D92" s="234" t="s">
        <v>183</v>
      </c>
      <c r="E92" s="235">
        <v>93.063000000000002</v>
      </c>
      <c r="F92" s="236"/>
      <c r="G92" s="237">
        <f>ROUND(E92*F92,2)</f>
        <v>0</v>
      </c>
      <c r="H92" s="216"/>
      <c r="I92" s="215">
        <f>ROUND(E92*H92,2)</f>
        <v>0</v>
      </c>
      <c r="J92" s="216"/>
      <c r="K92" s="215">
        <f>ROUND(E92*J92,2)</f>
        <v>0</v>
      </c>
      <c r="L92" s="215">
        <v>21</v>
      </c>
      <c r="M92" s="215">
        <f>G92*(1+L92/100)</f>
        <v>0</v>
      </c>
      <c r="N92" s="214">
        <v>0</v>
      </c>
      <c r="O92" s="214">
        <f>ROUND(E92*N92,2)</f>
        <v>0</v>
      </c>
      <c r="P92" s="214">
        <v>0</v>
      </c>
      <c r="Q92" s="214">
        <f>ROUND(E92*P92,2)</f>
        <v>0</v>
      </c>
      <c r="R92" s="215"/>
      <c r="S92" s="215" t="s">
        <v>168</v>
      </c>
      <c r="T92" s="215" t="s">
        <v>169</v>
      </c>
      <c r="U92" s="215">
        <v>0</v>
      </c>
      <c r="V92" s="215">
        <f>ROUND(E92*U92,2)</f>
        <v>0</v>
      </c>
      <c r="W92" s="215"/>
      <c r="X92" s="215" t="s">
        <v>170</v>
      </c>
      <c r="Y92" s="215" t="s">
        <v>171</v>
      </c>
      <c r="Z92" s="195"/>
      <c r="AA92" s="195"/>
      <c r="AB92" s="195"/>
      <c r="AC92" s="195"/>
      <c r="AD92" s="195"/>
      <c r="AE92" s="195"/>
      <c r="AF92" s="195"/>
      <c r="AG92" s="195" t="s">
        <v>172</v>
      </c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</row>
    <row r="93" spans="1:60" x14ac:dyDescent="0.2">
      <c r="A93" s="219" t="s">
        <v>163</v>
      </c>
      <c r="B93" s="220" t="s">
        <v>111</v>
      </c>
      <c r="C93" s="238" t="s">
        <v>112</v>
      </c>
      <c r="D93" s="221"/>
      <c r="E93" s="222"/>
      <c r="F93" s="223"/>
      <c r="G93" s="224">
        <f>SUMIF(AG94:AG105,"&lt;&gt;NOR",G94:G105)</f>
        <v>0</v>
      </c>
      <c r="H93" s="218"/>
      <c r="I93" s="218">
        <f>SUM(I94:I105)</f>
        <v>0</v>
      </c>
      <c r="J93" s="218"/>
      <c r="K93" s="218">
        <f>SUM(K94:K105)</f>
        <v>0</v>
      </c>
      <c r="L93" s="218"/>
      <c r="M93" s="218">
        <f>SUM(M94:M105)</f>
        <v>0</v>
      </c>
      <c r="N93" s="217"/>
      <c r="O93" s="217">
        <f>SUM(O94:O105)</f>
        <v>0.05</v>
      </c>
      <c r="P93" s="217"/>
      <c r="Q93" s="217">
        <f>SUM(Q94:Q105)</f>
        <v>0</v>
      </c>
      <c r="R93" s="218"/>
      <c r="S93" s="218"/>
      <c r="T93" s="218"/>
      <c r="U93" s="218"/>
      <c r="V93" s="218">
        <f>SUM(V94:V105)</f>
        <v>0</v>
      </c>
      <c r="W93" s="218"/>
      <c r="X93" s="218"/>
      <c r="Y93" s="218"/>
      <c r="AG93" t="s">
        <v>164</v>
      </c>
    </row>
    <row r="94" spans="1:60" ht="22.5" outlineLevel="1" x14ac:dyDescent="0.2">
      <c r="A94" s="232">
        <v>77</v>
      </c>
      <c r="B94" s="233" t="s">
        <v>329</v>
      </c>
      <c r="C94" s="239" t="s">
        <v>330</v>
      </c>
      <c r="D94" s="234" t="s">
        <v>194</v>
      </c>
      <c r="E94" s="235">
        <v>1.125</v>
      </c>
      <c r="F94" s="236"/>
      <c r="G94" s="237">
        <f>ROUND(E94*F94,2)</f>
        <v>0</v>
      </c>
      <c r="H94" s="216"/>
      <c r="I94" s="215">
        <f>ROUND(E94*H94,2)</f>
        <v>0</v>
      </c>
      <c r="J94" s="216"/>
      <c r="K94" s="215">
        <f>ROUND(E94*J94,2)</f>
        <v>0</v>
      </c>
      <c r="L94" s="215">
        <v>21</v>
      </c>
      <c r="M94" s="215">
        <f>G94*(1+L94/100)</f>
        <v>0</v>
      </c>
      <c r="N94" s="214">
        <v>0</v>
      </c>
      <c r="O94" s="214">
        <f>ROUND(E94*N94,2)</f>
        <v>0</v>
      </c>
      <c r="P94" s="214">
        <v>0</v>
      </c>
      <c r="Q94" s="214">
        <f>ROUND(E94*P94,2)</f>
        <v>0</v>
      </c>
      <c r="R94" s="215"/>
      <c r="S94" s="215" t="s">
        <v>168</v>
      </c>
      <c r="T94" s="215" t="s">
        <v>169</v>
      </c>
      <c r="U94" s="215">
        <v>0</v>
      </c>
      <c r="V94" s="215">
        <f>ROUND(E94*U94,2)</f>
        <v>0</v>
      </c>
      <c r="W94" s="215"/>
      <c r="X94" s="215" t="s">
        <v>170</v>
      </c>
      <c r="Y94" s="215" t="s">
        <v>171</v>
      </c>
      <c r="Z94" s="195"/>
      <c r="AA94" s="195"/>
      <c r="AB94" s="195"/>
      <c r="AC94" s="195"/>
      <c r="AD94" s="195"/>
      <c r="AE94" s="195"/>
      <c r="AF94" s="195"/>
      <c r="AG94" s="195" t="s">
        <v>331</v>
      </c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</row>
    <row r="95" spans="1:60" outlineLevel="1" x14ac:dyDescent="0.2">
      <c r="A95" s="232">
        <v>78</v>
      </c>
      <c r="B95" s="233" t="s">
        <v>332</v>
      </c>
      <c r="C95" s="239" t="s">
        <v>333</v>
      </c>
      <c r="D95" s="234" t="s">
        <v>183</v>
      </c>
      <c r="E95" s="235">
        <v>1E-3</v>
      </c>
      <c r="F95" s="236"/>
      <c r="G95" s="237">
        <f>ROUND(E95*F95,2)</f>
        <v>0</v>
      </c>
      <c r="H95" s="216"/>
      <c r="I95" s="215">
        <f>ROUND(E95*H95,2)</f>
        <v>0</v>
      </c>
      <c r="J95" s="216"/>
      <c r="K95" s="215">
        <f>ROUND(E95*J95,2)</f>
        <v>0</v>
      </c>
      <c r="L95" s="215">
        <v>21</v>
      </c>
      <c r="M95" s="215">
        <f>G95*(1+L95/100)</f>
        <v>0</v>
      </c>
      <c r="N95" s="214">
        <v>1</v>
      </c>
      <c r="O95" s="214">
        <f>ROUND(E95*N95,2)</f>
        <v>0</v>
      </c>
      <c r="P95" s="214">
        <v>0</v>
      </c>
      <c r="Q95" s="214">
        <f>ROUND(E95*P95,2)</f>
        <v>0</v>
      </c>
      <c r="R95" s="215"/>
      <c r="S95" s="215" t="s">
        <v>168</v>
      </c>
      <c r="T95" s="215" t="s">
        <v>169</v>
      </c>
      <c r="U95" s="215">
        <v>0</v>
      </c>
      <c r="V95" s="215">
        <f>ROUND(E95*U95,2)</f>
        <v>0</v>
      </c>
      <c r="W95" s="215"/>
      <c r="X95" s="215" t="s">
        <v>334</v>
      </c>
      <c r="Y95" s="215" t="s">
        <v>171</v>
      </c>
      <c r="Z95" s="195"/>
      <c r="AA95" s="195"/>
      <c r="AB95" s="195"/>
      <c r="AC95" s="195"/>
      <c r="AD95" s="195"/>
      <c r="AE95" s="195"/>
      <c r="AF95" s="195"/>
      <c r="AG95" s="195" t="s">
        <v>335</v>
      </c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</row>
    <row r="96" spans="1:60" ht="22.5" outlineLevel="1" x14ac:dyDescent="0.2">
      <c r="A96" s="232">
        <v>79</v>
      </c>
      <c r="B96" s="233" t="s">
        <v>336</v>
      </c>
      <c r="C96" s="239" t="s">
        <v>337</v>
      </c>
      <c r="D96" s="234" t="s">
        <v>194</v>
      </c>
      <c r="E96" s="235">
        <v>6</v>
      </c>
      <c r="F96" s="236"/>
      <c r="G96" s="237">
        <f>ROUND(E96*F96,2)</f>
        <v>0</v>
      </c>
      <c r="H96" s="216"/>
      <c r="I96" s="215">
        <f>ROUND(E96*H96,2)</f>
        <v>0</v>
      </c>
      <c r="J96" s="216"/>
      <c r="K96" s="215">
        <f>ROUND(E96*J96,2)</f>
        <v>0</v>
      </c>
      <c r="L96" s="215">
        <v>21</v>
      </c>
      <c r="M96" s="215">
        <f>G96*(1+L96/100)</f>
        <v>0</v>
      </c>
      <c r="N96" s="214">
        <v>0</v>
      </c>
      <c r="O96" s="214">
        <f>ROUND(E96*N96,2)</f>
        <v>0</v>
      </c>
      <c r="P96" s="214">
        <v>0</v>
      </c>
      <c r="Q96" s="214">
        <f>ROUND(E96*P96,2)</f>
        <v>0</v>
      </c>
      <c r="R96" s="215"/>
      <c r="S96" s="215" t="s">
        <v>168</v>
      </c>
      <c r="T96" s="215" t="s">
        <v>169</v>
      </c>
      <c r="U96" s="215">
        <v>0</v>
      </c>
      <c r="V96" s="215">
        <f>ROUND(E96*U96,2)</f>
        <v>0</v>
      </c>
      <c r="W96" s="215"/>
      <c r="X96" s="215" t="s">
        <v>170</v>
      </c>
      <c r="Y96" s="215" t="s">
        <v>171</v>
      </c>
      <c r="Z96" s="195"/>
      <c r="AA96" s="195"/>
      <c r="AB96" s="195"/>
      <c r="AC96" s="195"/>
      <c r="AD96" s="195"/>
      <c r="AE96" s="195"/>
      <c r="AF96" s="195"/>
      <c r="AG96" s="195" t="s">
        <v>331</v>
      </c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</row>
    <row r="97" spans="1:60" outlineLevel="1" x14ac:dyDescent="0.2">
      <c r="A97" s="232">
        <v>80</v>
      </c>
      <c r="B97" s="233" t="s">
        <v>332</v>
      </c>
      <c r="C97" s="239" t="s">
        <v>333</v>
      </c>
      <c r="D97" s="234" t="s">
        <v>183</v>
      </c>
      <c r="E97" s="235">
        <v>2E-3</v>
      </c>
      <c r="F97" s="236"/>
      <c r="G97" s="237">
        <f>ROUND(E97*F97,2)</f>
        <v>0</v>
      </c>
      <c r="H97" s="216"/>
      <c r="I97" s="215">
        <f>ROUND(E97*H97,2)</f>
        <v>0</v>
      </c>
      <c r="J97" s="216"/>
      <c r="K97" s="215">
        <f>ROUND(E97*J97,2)</f>
        <v>0</v>
      </c>
      <c r="L97" s="215">
        <v>21</v>
      </c>
      <c r="M97" s="215">
        <f>G97*(1+L97/100)</f>
        <v>0</v>
      </c>
      <c r="N97" s="214">
        <v>1</v>
      </c>
      <c r="O97" s="214">
        <f>ROUND(E97*N97,2)</f>
        <v>0</v>
      </c>
      <c r="P97" s="214">
        <v>0</v>
      </c>
      <c r="Q97" s="214">
        <f>ROUND(E97*P97,2)</f>
        <v>0</v>
      </c>
      <c r="R97" s="215"/>
      <c r="S97" s="215" t="s">
        <v>168</v>
      </c>
      <c r="T97" s="215" t="s">
        <v>169</v>
      </c>
      <c r="U97" s="215">
        <v>0</v>
      </c>
      <c r="V97" s="215">
        <f>ROUND(E97*U97,2)</f>
        <v>0</v>
      </c>
      <c r="W97" s="215"/>
      <c r="X97" s="215" t="s">
        <v>334</v>
      </c>
      <c r="Y97" s="215" t="s">
        <v>171</v>
      </c>
      <c r="Z97" s="195"/>
      <c r="AA97" s="195"/>
      <c r="AB97" s="195"/>
      <c r="AC97" s="195"/>
      <c r="AD97" s="195"/>
      <c r="AE97" s="195"/>
      <c r="AF97" s="195"/>
      <c r="AG97" s="195" t="s">
        <v>335</v>
      </c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</row>
    <row r="98" spans="1:60" ht="22.5" outlineLevel="1" x14ac:dyDescent="0.2">
      <c r="A98" s="232">
        <v>81</v>
      </c>
      <c r="B98" s="233" t="s">
        <v>338</v>
      </c>
      <c r="C98" s="239" t="s">
        <v>339</v>
      </c>
      <c r="D98" s="234" t="s">
        <v>194</v>
      </c>
      <c r="E98" s="235">
        <v>1.125</v>
      </c>
      <c r="F98" s="236"/>
      <c r="G98" s="237">
        <f>ROUND(E98*F98,2)</f>
        <v>0</v>
      </c>
      <c r="H98" s="216"/>
      <c r="I98" s="215">
        <f>ROUND(E98*H98,2)</f>
        <v>0</v>
      </c>
      <c r="J98" s="216"/>
      <c r="K98" s="215">
        <f>ROUND(E98*J98,2)</f>
        <v>0</v>
      </c>
      <c r="L98" s="215">
        <v>21</v>
      </c>
      <c r="M98" s="215">
        <f>G98*(1+L98/100)</f>
        <v>0</v>
      </c>
      <c r="N98" s="214">
        <v>4.0000000000000002E-4</v>
      </c>
      <c r="O98" s="214">
        <f>ROUND(E98*N98,2)</f>
        <v>0</v>
      </c>
      <c r="P98" s="214">
        <v>0</v>
      </c>
      <c r="Q98" s="214">
        <f>ROUND(E98*P98,2)</f>
        <v>0</v>
      </c>
      <c r="R98" s="215"/>
      <c r="S98" s="215" t="s">
        <v>168</v>
      </c>
      <c r="T98" s="215" t="s">
        <v>169</v>
      </c>
      <c r="U98" s="215">
        <v>0</v>
      </c>
      <c r="V98" s="215">
        <f>ROUND(E98*U98,2)</f>
        <v>0</v>
      </c>
      <c r="W98" s="215"/>
      <c r="X98" s="215" t="s">
        <v>170</v>
      </c>
      <c r="Y98" s="215" t="s">
        <v>171</v>
      </c>
      <c r="Z98" s="195"/>
      <c r="AA98" s="195"/>
      <c r="AB98" s="195"/>
      <c r="AC98" s="195"/>
      <c r="AD98" s="195"/>
      <c r="AE98" s="195"/>
      <c r="AF98" s="195"/>
      <c r="AG98" s="195" t="s">
        <v>331</v>
      </c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</row>
    <row r="99" spans="1:60" ht="45" outlineLevel="1" x14ac:dyDescent="0.2">
      <c r="A99" s="232">
        <v>82</v>
      </c>
      <c r="B99" s="233" t="s">
        <v>340</v>
      </c>
      <c r="C99" s="239" t="s">
        <v>341</v>
      </c>
      <c r="D99" s="234" t="s">
        <v>194</v>
      </c>
      <c r="E99" s="235">
        <v>1.4059999999999999</v>
      </c>
      <c r="F99" s="236"/>
      <c r="G99" s="237">
        <f>ROUND(E99*F99,2)</f>
        <v>0</v>
      </c>
      <c r="H99" s="216"/>
      <c r="I99" s="215">
        <f>ROUND(E99*H99,2)</f>
        <v>0</v>
      </c>
      <c r="J99" s="216"/>
      <c r="K99" s="215">
        <f>ROUND(E99*J99,2)</f>
        <v>0</v>
      </c>
      <c r="L99" s="215">
        <v>21</v>
      </c>
      <c r="M99" s="215">
        <f>G99*(1+L99/100)</f>
        <v>0</v>
      </c>
      <c r="N99" s="214">
        <v>5.4000000000000003E-3</v>
      </c>
      <c r="O99" s="214">
        <f>ROUND(E99*N99,2)</f>
        <v>0.01</v>
      </c>
      <c r="P99" s="214">
        <v>0</v>
      </c>
      <c r="Q99" s="214">
        <f>ROUND(E99*P99,2)</f>
        <v>0</v>
      </c>
      <c r="R99" s="215"/>
      <c r="S99" s="215" t="s">
        <v>168</v>
      </c>
      <c r="T99" s="215" t="s">
        <v>169</v>
      </c>
      <c r="U99" s="215">
        <v>0</v>
      </c>
      <c r="V99" s="215">
        <f>ROUND(E99*U99,2)</f>
        <v>0</v>
      </c>
      <c r="W99" s="215"/>
      <c r="X99" s="215" t="s">
        <v>334</v>
      </c>
      <c r="Y99" s="215" t="s">
        <v>171</v>
      </c>
      <c r="Z99" s="195"/>
      <c r="AA99" s="195"/>
      <c r="AB99" s="195"/>
      <c r="AC99" s="195"/>
      <c r="AD99" s="195"/>
      <c r="AE99" s="195"/>
      <c r="AF99" s="195"/>
      <c r="AG99" s="195" t="s">
        <v>335</v>
      </c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</row>
    <row r="100" spans="1:60" ht="22.5" outlineLevel="1" x14ac:dyDescent="0.2">
      <c r="A100" s="232">
        <v>83</v>
      </c>
      <c r="B100" s="233" t="s">
        <v>342</v>
      </c>
      <c r="C100" s="239" t="s">
        <v>343</v>
      </c>
      <c r="D100" s="234" t="s">
        <v>194</v>
      </c>
      <c r="E100" s="235">
        <v>6</v>
      </c>
      <c r="F100" s="236"/>
      <c r="G100" s="237">
        <f>ROUND(E100*F100,2)</f>
        <v>0</v>
      </c>
      <c r="H100" s="216"/>
      <c r="I100" s="215">
        <f>ROUND(E100*H100,2)</f>
        <v>0</v>
      </c>
      <c r="J100" s="216"/>
      <c r="K100" s="215">
        <f>ROUND(E100*J100,2)</f>
        <v>0</v>
      </c>
      <c r="L100" s="215">
        <v>21</v>
      </c>
      <c r="M100" s="215">
        <f>G100*(1+L100/100)</f>
        <v>0</v>
      </c>
      <c r="N100" s="214">
        <v>4.0000000000000002E-4</v>
      </c>
      <c r="O100" s="214">
        <f>ROUND(E100*N100,2)</f>
        <v>0</v>
      </c>
      <c r="P100" s="214">
        <v>0</v>
      </c>
      <c r="Q100" s="214">
        <f>ROUND(E100*P100,2)</f>
        <v>0</v>
      </c>
      <c r="R100" s="215"/>
      <c r="S100" s="215" t="s">
        <v>168</v>
      </c>
      <c r="T100" s="215" t="s">
        <v>169</v>
      </c>
      <c r="U100" s="215">
        <v>0</v>
      </c>
      <c r="V100" s="215">
        <f>ROUND(E100*U100,2)</f>
        <v>0</v>
      </c>
      <c r="W100" s="215"/>
      <c r="X100" s="215" t="s">
        <v>170</v>
      </c>
      <c r="Y100" s="215" t="s">
        <v>171</v>
      </c>
      <c r="Z100" s="195"/>
      <c r="AA100" s="195"/>
      <c r="AB100" s="195"/>
      <c r="AC100" s="195"/>
      <c r="AD100" s="195"/>
      <c r="AE100" s="195"/>
      <c r="AF100" s="195"/>
      <c r="AG100" s="195" t="s">
        <v>331</v>
      </c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</row>
    <row r="101" spans="1:60" ht="45" outlineLevel="1" x14ac:dyDescent="0.2">
      <c r="A101" s="232">
        <v>84</v>
      </c>
      <c r="B101" s="233" t="s">
        <v>340</v>
      </c>
      <c r="C101" s="239" t="s">
        <v>341</v>
      </c>
      <c r="D101" s="234" t="s">
        <v>194</v>
      </c>
      <c r="E101" s="235">
        <v>7.3259999999999996</v>
      </c>
      <c r="F101" s="236"/>
      <c r="G101" s="237">
        <f>ROUND(E101*F101,2)</f>
        <v>0</v>
      </c>
      <c r="H101" s="216"/>
      <c r="I101" s="215">
        <f>ROUND(E101*H101,2)</f>
        <v>0</v>
      </c>
      <c r="J101" s="216"/>
      <c r="K101" s="215">
        <f>ROUND(E101*J101,2)</f>
        <v>0</v>
      </c>
      <c r="L101" s="215">
        <v>21</v>
      </c>
      <c r="M101" s="215">
        <f>G101*(1+L101/100)</f>
        <v>0</v>
      </c>
      <c r="N101" s="214">
        <v>5.4000000000000003E-3</v>
      </c>
      <c r="O101" s="214">
        <f>ROUND(E101*N101,2)</f>
        <v>0.04</v>
      </c>
      <c r="P101" s="214">
        <v>0</v>
      </c>
      <c r="Q101" s="214">
        <f>ROUND(E101*P101,2)</f>
        <v>0</v>
      </c>
      <c r="R101" s="215"/>
      <c r="S101" s="215" t="s">
        <v>168</v>
      </c>
      <c r="T101" s="215" t="s">
        <v>169</v>
      </c>
      <c r="U101" s="215">
        <v>0</v>
      </c>
      <c r="V101" s="215">
        <f>ROUND(E101*U101,2)</f>
        <v>0</v>
      </c>
      <c r="W101" s="215"/>
      <c r="X101" s="215" t="s">
        <v>334</v>
      </c>
      <c r="Y101" s="215" t="s">
        <v>171</v>
      </c>
      <c r="Z101" s="195"/>
      <c r="AA101" s="195"/>
      <c r="AB101" s="195"/>
      <c r="AC101" s="195"/>
      <c r="AD101" s="195"/>
      <c r="AE101" s="195"/>
      <c r="AF101" s="195"/>
      <c r="AG101" s="195" t="s">
        <v>335</v>
      </c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</row>
    <row r="102" spans="1:60" ht="22.5" outlineLevel="1" x14ac:dyDescent="0.2">
      <c r="A102" s="232">
        <v>85</v>
      </c>
      <c r="B102" s="233" t="s">
        <v>344</v>
      </c>
      <c r="C102" s="239" t="s">
        <v>345</v>
      </c>
      <c r="D102" s="234" t="s">
        <v>194</v>
      </c>
      <c r="E102" s="235">
        <v>1.44</v>
      </c>
      <c r="F102" s="236"/>
      <c r="G102" s="237">
        <f>ROUND(E102*F102,2)</f>
        <v>0</v>
      </c>
      <c r="H102" s="216"/>
      <c r="I102" s="215">
        <f>ROUND(E102*H102,2)</f>
        <v>0</v>
      </c>
      <c r="J102" s="216"/>
      <c r="K102" s="215">
        <f>ROUND(E102*J102,2)</f>
        <v>0</v>
      </c>
      <c r="L102" s="215">
        <v>21</v>
      </c>
      <c r="M102" s="215">
        <f>G102*(1+L102/100)</f>
        <v>0</v>
      </c>
      <c r="N102" s="214">
        <v>4.0000000000000003E-5</v>
      </c>
      <c r="O102" s="214">
        <f>ROUND(E102*N102,2)</f>
        <v>0</v>
      </c>
      <c r="P102" s="214">
        <v>0</v>
      </c>
      <c r="Q102" s="214">
        <f>ROUND(E102*P102,2)</f>
        <v>0</v>
      </c>
      <c r="R102" s="215"/>
      <c r="S102" s="215" t="s">
        <v>168</v>
      </c>
      <c r="T102" s="215" t="s">
        <v>169</v>
      </c>
      <c r="U102" s="215">
        <v>0</v>
      </c>
      <c r="V102" s="215">
        <f>ROUND(E102*U102,2)</f>
        <v>0</v>
      </c>
      <c r="W102" s="215"/>
      <c r="X102" s="215" t="s">
        <v>170</v>
      </c>
      <c r="Y102" s="215" t="s">
        <v>171</v>
      </c>
      <c r="Z102" s="195"/>
      <c r="AA102" s="195"/>
      <c r="AB102" s="195"/>
      <c r="AC102" s="195"/>
      <c r="AD102" s="195"/>
      <c r="AE102" s="195"/>
      <c r="AF102" s="195"/>
      <c r="AG102" s="195" t="s">
        <v>331</v>
      </c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</row>
    <row r="103" spans="1:60" ht="22.5" outlineLevel="1" x14ac:dyDescent="0.2">
      <c r="A103" s="232">
        <v>86</v>
      </c>
      <c r="B103" s="233" t="s">
        <v>346</v>
      </c>
      <c r="C103" s="239" t="s">
        <v>347</v>
      </c>
      <c r="D103" s="234" t="s">
        <v>194</v>
      </c>
      <c r="E103" s="235">
        <v>1.5840000000000001</v>
      </c>
      <c r="F103" s="236"/>
      <c r="G103" s="237">
        <f>ROUND(E103*F103,2)</f>
        <v>0</v>
      </c>
      <c r="H103" s="216"/>
      <c r="I103" s="215">
        <f>ROUND(E103*H103,2)</f>
        <v>0</v>
      </c>
      <c r="J103" s="216"/>
      <c r="K103" s="215">
        <f>ROUND(E103*J103,2)</f>
        <v>0</v>
      </c>
      <c r="L103" s="215">
        <v>21</v>
      </c>
      <c r="M103" s="215">
        <f>G103*(1+L103/100)</f>
        <v>0</v>
      </c>
      <c r="N103" s="214">
        <v>2.9999999999999997E-4</v>
      </c>
      <c r="O103" s="214">
        <f>ROUND(E103*N103,2)</f>
        <v>0</v>
      </c>
      <c r="P103" s="214">
        <v>0</v>
      </c>
      <c r="Q103" s="214">
        <f>ROUND(E103*P103,2)</f>
        <v>0</v>
      </c>
      <c r="R103" s="215"/>
      <c r="S103" s="215" t="s">
        <v>168</v>
      </c>
      <c r="T103" s="215" t="s">
        <v>169</v>
      </c>
      <c r="U103" s="215">
        <v>0</v>
      </c>
      <c r="V103" s="215">
        <f>ROUND(E103*U103,2)</f>
        <v>0</v>
      </c>
      <c r="W103" s="215"/>
      <c r="X103" s="215" t="s">
        <v>334</v>
      </c>
      <c r="Y103" s="215" t="s">
        <v>171</v>
      </c>
      <c r="Z103" s="195"/>
      <c r="AA103" s="195"/>
      <c r="AB103" s="195"/>
      <c r="AC103" s="195"/>
      <c r="AD103" s="195"/>
      <c r="AE103" s="195"/>
      <c r="AF103" s="195"/>
      <c r="AG103" s="195" t="s">
        <v>335</v>
      </c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</row>
    <row r="104" spans="1:60" ht="22.5" outlineLevel="1" x14ac:dyDescent="0.2">
      <c r="A104" s="232">
        <v>87</v>
      </c>
      <c r="B104" s="233" t="s">
        <v>348</v>
      </c>
      <c r="C104" s="239" t="s">
        <v>349</v>
      </c>
      <c r="D104" s="234" t="s">
        <v>223</v>
      </c>
      <c r="E104" s="235">
        <v>0.45</v>
      </c>
      <c r="F104" s="236"/>
      <c r="G104" s="237">
        <f>ROUND(E104*F104,2)</f>
        <v>0</v>
      </c>
      <c r="H104" s="216"/>
      <c r="I104" s="215">
        <f>ROUND(E104*H104,2)</f>
        <v>0</v>
      </c>
      <c r="J104" s="216"/>
      <c r="K104" s="215">
        <f>ROUND(E104*J104,2)</f>
        <v>0</v>
      </c>
      <c r="L104" s="215">
        <v>21</v>
      </c>
      <c r="M104" s="215">
        <f>G104*(1+L104/100)</f>
        <v>0</v>
      </c>
      <c r="N104" s="214">
        <v>1.6000000000000001E-4</v>
      </c>
      <c r="O104" s="214">
        <f>ROUND(E104*N104,2)</f>
        <v>0</v>
      </c>
      <c r="P104" s="214">
        <v>0</v>
      </c>
      <c r="Q104" s="214">
        <f>ROUND(E104*P104,2)</f>
        <v>0</v>
      </c>
      <c r="R104" s="215"/>
      <c r="S104" s="215" t="s">
        <v>168</v>
      </c>
      <c r="T104" s="215" t="s">
        <v>169</v>
      </c>
      <c r="U104" s="215">
        <v>0</v>
      </c>
      <c r="V104" s="215">
        <f>ROUND(E104*U104,2)</f>
        <v>0</v>
      </c>
      <c r="W104" s="215"/>
      <c r="X104" s="215" t="s">
        <v>170</v>
      </c>
      <c r="Y104" s="215" t="s">
        <v>171</v>
      </c>
      <c r="Z104" s="195"/>
      <c r="AA104" s="195"/>
      <c r="AB104" s="195"/>
      <c r="AC104" s="195"/>
      <c r="AD104" s="195"/>
      <c r="AE104" s="195"/>
      <c r="AF104" s="195"/>
      <c r="AG104" s="195" t="s">
        <v>331</v>
      </c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</row>
    <row r="105" spans="1:60" ht="22.5" outlineLevel="1" x14ac:dyDescent="0.2">
      <c r="A105" s="232">
        <v>88</v>
      </c>
      <c r="B105" s="233" t="s">
        <v>350</v>
      </c>
      <c r="C105" s="239" t="s">
        <v>351</v>
      </c>
      <c r="D105" s="234" t="s">
        <v>183</v>
      </c>
      <c r="E105" s="235">
        <v>5.3999999999999999E-2</v>
      </c>
      <c r="F105" s="236"/>
      <c r="G105" s="237">
        <f>ROUND(E105*F105,2)</f>
        <v>0</v>
      </c>
      <c r="H105" s="216"/>
      <c r="I105" s="215">
        <f>ROUND(E105*H105,2)</f>
        <v>0</v>
      </c>
      <c r="J105" s="216"/>
      <c r="K105" s="215">
        <f>ROUND(E105*J105,2)</f>
        <v>0</v>
      </c>
      <c r="L105" s="215">
        <v>21</v>
      </c>
      <c r="M105" s="215">
        <f>G105*(1+L105/100)</f>
        <v>0</v>
      </c>
      <c r="N105" s="214">
        <v>0</v>
      </c>
      <c r="O105" s="214">
        <f>ROUND(E105*N105,2)</f>
        <v>0</v>
      </c>
      <c r="P105" s="214">
        <v>0</v>
      </c>
      <c r="Q105" s="214">
        <f>ROUND(E105*P105,2)</f>
        <v>0</v>
      </c>
      <c r="R105" s="215"/>
      <c r="S105" s="215" t="s">
        <v>168</v>
      </c>
      <c r="T105" s="215" t="s">
        <v>169</v>
      </c>
      <c r="U105" s="215">
        <v>0</v>
      </c>
      <c r="V105" s="215">
        <f>ROUND(E105*U105,2)</f>
        <v>0</v>
      </c>
      <c r="W105" s="215"/>
      <c r="X105" s="215" t="s">
        <v>170</v>
      </c>
      <c r="Y105" s="215" t="s">
        <v>171</v>
      </c>
      <c r="Z105" s="195"/>
      <c r="AA105" s="195"/>
      <c r="AB105" s="195"/>
      <c r="AC105" s="195"/>
      <c r="AD105" s="195"/>
      <c r="AE105" s="195"/>
      <c r="AF105" s="195"/>
      <c r="AG105" s="195" t="s">
        <v>331</v>
      </c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</row>
    <row r="106" spans="1:60" x14ac:dyDescent="0.2">
      <c r="A106" s="219" t="s">
        <v>163</v>
      </c>
      <c r="B106" s="220" t="s">
        <v>113</v>
      </c>
      <c r="C106" s="238" t="s">
        <v>114</v>
      </c>
      <c r="D106" s="221"/>
      <c r="E106" s="222"/>
      <c r="F106" s="223"/>
      <c r="G106" s="224">
        <f>SUMIF(AG107:AG107,"&lt;&gt;NOR",G107:G107)</f>
        <v>0</v>
      </c>
      <c r="H106" s="218"/>
      <c r="I106" s="218">
        <f>SUM(I107:I107)</f>
        <v>0</v>
      </c>
      <c r="J106" s="218"/>
      <c r="K106" s="218">
        <f>SUM(K107:K107)</f>
        <v>0</v>
      </c>
      <c r="L106" s="218"/>
      <c r="M106" s="218">
        <f>SUM(M107:M107)</f>
        <v>0</v>
      </c>
      <c r="N106" s="217"/>
      <c r="O106" s="217">
        <f>SUM(O107:O107)</f>
        <v>0</v>
      </c>
      <c r="P106" s="217"/>
      <c r="Q106" s="217">
        <f>SUM(Q107:Q107)</f>
        <v>0</v>
      </c>
      <c r="R106" s="218"/>
      <c r="S106" s="218"/>
      <c r="T106" s="218"/>
      <c r="U106" s="218"/>
      <c r="V106" s="218">
        <f>SUM(V107:V107)</f>
        <v>0</v>
      </c>
      <c r="W106" s="218"/>
      <c r="X106" s="218"/>
      <c r="Y106" s="218"/>
      <c r="AG106" t="s">
        <v>164</v>
      </c>
    </row>
    <row r="107" spans="1:60" ht="22.5" outlineLevel="1" x14ac:dyDescent="0.2">
      <c r="A107" s="232">
        <v>89</v>
      </c>
      <c r="B107" s="233" t="s">
        <v>352</v>
      </c>
      <c r="C107" s="239" t="s">
        <v>353</v>
      </c>
      <c r="D107" s="234" t="s">
        <v>194</v>
      </c>
      <c r="E107" s="235">
        <v>22.545000000000002</v>
      </c>
      <c r="F107" s="236"/>
      <c r="G107" s="237">
        <f>ROUND(E107*F107,2)</f>
        <v>0</v>
      </c>
      <c r="H107" s="216"/>
      <c r="I107" s="215">
        <f>ROUND(E107*H107,2)</f>
        <v>0</v>
      </c>
      <c r="J107" s="216"/>
      <c r="K107" s="215">
        <f>ROUND(E107*J107,2)</f>
        <v>0</v>
      </c>
      <c r="L107" s="215">
        <v>21</v>
      </c>
      <c r="M107" s="215">
        <f>G107*(1+L107/100)</f>
        <v>0</v>
      </c>
      <c r="N107" s="214">
        <v>0</v>
      </c>
      <c r="O107" s="214">
        <f>ROUND(E107*N107,2)</f>
        <v>0</v>
      </c>
      <c r="P107" s="214">
        <v>0</v>
      </c>
      <c r="Q107" s="214">
        <f>ROUND(E107*P107,2)</f>
        <v>0</v>
      </c>
      <c r="R107" s="215"/>
      <c r="S107" s="215" t="s">
        <v>168</v>
      </c>
      <c r="T107" s="215" t="s">
        <v>169</v>
      </c>
      <c r="U107" s="215">
        <v>0</v>
      </c>
      <c r="V107" s="215">
        <f>ROUND(E107*U107,2)</f>
        <v>0</v>
      </c>
      <c r="W107" s="215"/>
      <c r="X107" s="215" t="s">
        <v>281</v>
      </c>
      <c r="Y107" s="215" t="s">
        <v>171</v>
      </c>
      <c r="Z107" s="195"/>
      <c r="AA107" s="195"/>
      <c r="AB107" s="195"/>
      <c r="AC107" s="195"/>
      <c r="AD107" s="195"/>
      <c r="AE107" s="195"/>
      <c r="AF107" s="195"/>
      <c r="AG107" s="195" t="s">
        <v>282</v>
      </c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  <c r="BG107" s="195"/>
      <c r="BH107" s="195"/>
    </row>
    <row r="108" spans="1:60" x14ac:dyDescent="0.2">
      <c r="A108" s="219" t="s">
        <v>163</v>
      </c>
      <c r="B108" s="220" t="s">
        <v>125</v>
      </c>
      <c r="C108" s="238" t="s">
        <v>126</v>
      </c>
      <c r="D108" s="221"/>
      <c r="E108" s="222"/>
      <c r="F108" s="223"/>
      <c r="G108" s="224">
        <f>SUMIF(AG109:AG111,"&lt;&gt;NOR",G109:G111)</f>
        <v>0</v>
      </c>
      <c r="H108" s="218"/>
      <c r="I108" s="218">
        <f>SUM(I109:I111)</f>
        <v>0</v>
      </c>
      <c r="J108" s="218"/>
      <c r="K108" s="218">
        <f>SUM(K109:K111)</f>
        <v>0</v>
      </c>
      <c r="L108" s="218"/>
      <c r="M108" s="218">
        <f>SUM(M109:M111)</f>
        <v>0</v>
      </c>
      <c r="N108" s="217"/>
      <c r="O108" s="217">
        <f>SUM(O109:O111)</f>
        <v>0.61</v>
      </c>
      <c r="P108" s="217"/>
      <c r="Q108" s="217">
        <f>SUM(Q109:Q111)</f>
        <v>0</v>
      </c>
      <c r="R108" s="218"/>
      <c r="S108" s="218"/>
      <c r="T108" s="218"/>
      <c r="U108" s="218"/>
      <c r="V108" s="218">
        <f>SUM(V109:V111)</f>
        <v>0</v>
      </c>
      <c r="W108" s="218"/>
      <c r="X108" s="218"/>
      <c r="Y108" s="218"/>
      <c r="AG108" t="s">
        <v>164</v>
      </c>
    </row>
    <row r="109" spans="1:60" ht="22.5" outlineLevel="1" x14ac:dyDescent="0.2">
      <c r="A109" s="232">
        <v>90</v>
      </c>
      <c r="B109" s="233" t="s">
        <v>354</v>
      </c>
      <c r="C109" s="239" t="s">
        <v>355</v>
      </c>
      <c r="D109" s="234" t="s">
        <v>194</v>
      </c>
      <c r="E109" s="235">
        <v>74.504000000000005</v>
      </c>
      <c r="F109" s="236"/>
      <c r="G109" s="237">
        <f>ROUND(E109*F109,2)</f>
        <v>0</v>
      </c>
      <c r="H109" s="216"/>
      <c r="I109" s="215">
        <f>ROUND(E109*H109,2)</f>
        <v>0</v>
      </c>
      <c r="J109" s="216"/>
      <c r="K109" s="215">
        <f>ROUND(E109*J109,2)</f>
        <v>0</v>
      </c>
      <c r="L109" s="215">
        <v>21</v>
      </c>
      <c r="M109" s="215">
        <f>G109*(1+L109/100)</f>
        <v>0</v>
      </c>
      <c r="N109" s="214">
        <v>8.0400000000000003E-3</v>
      </c>
      <c r="O109" s="214">
        <f>ROUND(E109*N109,2)</f>
        <v>0.6</v>
      </c>
      <c r="P109" s="214">
        <v>0</v>
      </c>
      <c r="Q109" s="214">
        <f>ROUND(E109*P109,2)</f>
        <v>0</v>
      </c>
      <c r="R109" s="215"/>
      <c r="S109" s="215" t="s">
        <v>168</v>
      </c>
      <c r="T109" s="215" t="s">
        <v>169</v>
      </c>
      <c r="U109" s="215">
        <v>0</v>
      </c>
      <c r="V109" s="215">
        <f>ROUND(E109*U109,2)</f>
        <v>0</v>
      </c>
      <c r="W109" s="215"/>
      <c r="X109" s="215" t="s">
        <v>170</v>
      </c>
      <c r="Y109" s="215" t="s">
        <v>171</v>
      </c>
      <c r="Z109" s="195"/>
      <c r="AA109" s="195"/>
      <c r="AB109" s="195"/>
      <c r="AC109" s="195"/>
      <c r="AD109" s="195"/>
      <c r="AE109" s="195"/>
      <c r="AF109" s="195"/>
      <c r="AG109" s="195" t="s">
        <v>331</v>
      </c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</row>
    <row r="110" spans="1:60" ht="22.5" outlineLevel="1" x14ac:dyDescent="0.2">
      <c r="A110" s="232">
        <v>91</v>
      </c>
      <c r="B110" s="233" t="s">
        <v>356</v>
      </c>
      <c r="C110" s="239" t="s">
        <v>357</v>
      </c>
      <c r="D110" s="234" t="s">
        <v>194</v>
      </c>
      <c r="E110" s="235">
        <v>74.504000000000005</v>
      </c>
      <c r="F110" s="236"/>
      <c r="G110" s="237">
        <f>ROUND(E110*F110,2)</f>
        <v>0</v>
      </c>
      <c r="H110" s="216"/>
      <c r="I110" s="215">
        <f>ROUND(E110*H110,2)</f>
        <v>0</v>
      </c>
      <c r="J110" s="216"/>
      <c r="K110" s="215">
        <f>ROUND(E110*J110,2)</f>
        <v>0</v>
      </c>
      <c r="L110" s="215">
        <v>21</v>
      </c>
      <c r="M110" s="215">
        <f>G110*(1+L110/100)</f>
        <v>0</v>
      </c>
      <c r="N110" s="214">
        <v>1.8000000000000001E-4</v>
      </c>
      <c r="O110" s="214">
        <f>ROUND(E110*N110,2)</f>
        <v>0.01</v>
      </c>
      <c r="P110" s="214">
        <v>0</v>
      </c>
      <c r="Q110" s="214">
        <f>ROUND(E110*P110,2)</f>
        <v>0</v>
      </c>
      <c r="R110" s="215"/>
      <c r="S110" s="215" t="s">
        <v>168</v>
      </c>
      <c r="T110" s="215" t="s">
        <v>169</v>
      </c>
      <c r="U110" s="215">
        <v>0</v>
      </c>
      <c r="V110" s="215">
        <f>ROUND(E110*U110,2)</f>
        <v>0</v>
      </c>
      <c r="W110" s="215"/>
      <c r="X110" s="215" t="s">
        <v>170</v>
      </c>
      <c r="Y110" s="215" t="s">
        <v>171</v>
      </c>
      <c r="Z110" s="195"/>
      <c r="AA110" s="195"/>
      <c r="AB110" s="195"/>
      <c r="AC110" s="195"/>
      <c r="AD110" s="195"/>
      <c r="AE110" s="195"/>
      <c r="AF110" s="195"/>
      <c r="AG110" s="195" t="s">
        <v>331</v>
      </c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</row>
    <row r="111" spans="1:60" ht="22.5" outlineLevel="1" x14ac:dyDescent="0.2">
      <c r="A111" s="232">
        <v>92</v>
      </c>
      <c r="B111" s="233" t="s">
        <v>358</v>
      </c>
      <c r="C111" s="239" t="s">
        <v>359</v>
      </c>
      <c r="D111" s="234" t="s">
        <v>183</v>
      </c>
      <c r="E111" s="235">
        <v>0.61199999999999999</v>
      </c>
      <c r="F111" s="236"/>
      <c r="G111" s="237">
        <f>ROUND(E111*F111,2)</f>
        <v>0</v>
      </c>
      <c r="H111" s="216"/>
      <c r="I111" s="215">
        <f>ROUND(E111*H111,2)</f>
        <v>0</v>
      </c>
      <c r="J111" s="216"/>
      <c r="K111" s="215">
        <f>ROUND(E111*J111,2)</f>
        <v>0</v>
      </c>
      <c r="L111" s="215">
        <v>21</v>
      </c>
      <c r="M111" s="215">
        <f>G111*(1+L111/100)</f>
        <v>0</v>
      </c>
      <c r="N111" s="214">
        <v>0</v>
      </c>
      <c r="O111" s="214">
        <f>ROUND(E111*N111,2)</f>
        <v>0</v>
      </c>
      <c r="P111" s="214">
        <v>0</v>
      </c>
      <c r="Q111" s="214">
        <f>ROUND(E111*P111,2)</f>
        <v>0</v>
      </c>
      <c r="R111" s="215"/>
      <c r="S111" s="215" t="s">
        <v>168</v>
      </c>
      <c r="T111" s="215" t="s">
        <v>169</v>
      </c>
      <c r="U111" s="215">
        <v>0</v>
      </c>
      <c r="V111" s="215">
        <f>ROUND(E111*U111,2)</f>
        <v>0</v>
      </c>
      <c r="W111" s="215"/>
      <c r="X111" s="215" t="s">
        <v>170</v>
      </c>
      <c r="Y111" s="215" t="s">
        <v>171</v>
      </c>
      <c r="Z111" s="195"/>
      <c r="AA111" s="195"/>
      <c r="AB111" s="195"/>
      <c r="AC111" s="195"/>
      <c r="AD111" s="195"/>
      <c r="AE111" s="195"/>
      <c r="AF111" s="195"/>
      <c r="AG111" s="195" t="s">
        <v>331</v>
      </c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</row>
    <row r="112" spans="1:60" x14ac:dyDescent="0.2">
      <c r="A112" s="219" t="s">
        <v>163</v>
      </c>
      <c r="B112" s="220" t="s">
        <v>127</v>
      </c>
      <c r="C112" s="238" t="s">
        <v>128</v>
      </c>
      <c r="D112" s="221"/>
      <c r="E112" s="222"/>
      <c r="F112" s="223"/>
      <c r="G112" s="224">
        <f>SUMIF(AG113:AG115,"&lt;&gt;NOR",G113:G115)</f>
        <v>0</v>
      </c>
      <c r="H112" s="218"/>
      <c r="I112" s="218">
        <f>SUM(I113:I115)</f>
        <v>0</v>
      </c>
      <c r="J112" s="218"/>
      <c r="K112" s="218">
        <f>SUM(K113:K115)</f>
        <v>0</v>
      </c>
      <c r="L112" s="218"/>
      <c r="M112" s="218">
        <f>SUM(M113:M115)</f>
        <v>0</v>
      </c>
      <c r="N112" s="217"/>
      <c r="O112" s="217">
        <f>SUM(O113:O115)</f>
        <v>0</v>
      </c>
      <c r="P112" s="217"/>
      <c r="Q112" s="217">
        <f>SUM(Q113:Q115)</f>
        <v>0</v>
      </c>
      <c r="R112" s="218"/>
      <c r="S112" s="218"/>
      <c r="T112" s="218"/>
      <c r="U112" s="218"/>
      <c r="V112" s="218">
        <f>SUM(V113:V115)</f>
        <v>0</v>
      </c>
      <c r="W112" s="218"/>
      <c r="X112" s="218"/>
      <c r="Y112" s="218"/>
      <c r="AG112" t="s">
        <v>164</v>
      </c>
    </row>
    <row r="113" spans="1:60" ht="22.5" outlineLevel="1" x14ac:dyDescent="0.2">
      <c r="A113" s="232">
        <v>93</v>
      </c>
      <c r="B113" s="233" t="s">
        <v>360</v>
      </c>
      <c r="C113" s="239" t="s">
        <v>361</v>
      </c>
      <c r="D113" s="234" t="s">
        <v>194</v>
      </c>
      <c r="E113" s="235">
        <v>2.31</v>
      </c>
      <c r="F113" s="236"/>
      <c r="G113" s="237">
        <f>ROUND(E113*F113,2)</f>
        <v>0</v>
      </c>
      <c r="H113" s="216"/>
      <c r="I113" s="215">
        <f>ROUND(E113*H113,2)</f>
        <v>0</v>
      </c>
      <c r="J113" s="216"/>
      <c r="K113" s="215">
        <f>ROUND(E113*J113,2)</f>
        <v>0</v>
      </c>
      <c r="L113" s="215">
        <v>21</v>
      </c>
      <c r="M113" s="215">
        <f>G113*(1+L113/100)</f>
        <v>0</v>
      </c>
      <c r="N113" s="214">
        <v>0</v>
      </c>
      <c r="O113" s="214">
        <f>ROUND(E113*N113,2)</f>
        <v>0</v>
      </c>
      <c r="P113" s="214">
        <v>0</v>
      </c>
      <c r="Q113" s="214">
        <f>ROUND(E113*P113,2)</f>
        <v>0</v>
      </c>
      <c r="R113" s="215"/>
      <c r="S113" s="215" t="s">
        <v>168</v>
      </c>
      <c r="T113" s="215" t="s">
        <v>169</v>
      </c>
      <c r="U113" s="215">
        <v>0</v>
      </c>
      <c r="V113" s="215">
        <f>ROUND(E113*U113,2)</f>
        <v>0</v>
      </c>
      <c r="W113" s="215"/>
      <c r="X113" s="215" t="s">
        <v>170</v>
      </c>
      <c r="Y113" s="215" t="s">
        <v>171</v>
      </c>
      <c r="Z113" s="195"/>
      <c r="AA113" s="195"/>
      <c r="AB113" s="195"/>
      <c r="AC113" s="195"/>
      <c r="AD113" s="195"/>
      <c r="AE113" s="195"/>
      <c r="AF113" s="195"/>
      <c r="AG113" s="195" t="s">
        <v>331</v>
      </c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</row>
    <row r="114" spans="1:60" ht="22.5" outlineLevel="1" x14ac:dyDescent="0.2">
      <c r="A114" s="232">
        <v>94</v>
      </c>
      <c r="B114" s="233" t="s">
        <v>362</v>
      </c>
      <c r="C114" s="239" t="s">
        <v>363</v>
      </c>
      <c r="D114" s="234" t="s">
        <v>228</v>
      </c>
      <c r="E114" s="235">
        <v>1</v>
      </c>
      <c r="F114" s="236"/>
      <c r="G114" s="237">
        <f>ROUND(E114*F114,2)</f>
        <v>0</v>
      </c>
      <c r="H114" s="216"/>
      <c r="I114" s="215">
        <f>ROUND(E114*H114,2)</f>
        <v>0</v>
      </c>
      <c r="J114" s="216"/>
      <c r="K114" s="215">
        <f>ROUND(E114*J114,2)</f>
        <v>0</v>
      </c>
      <c r="L114" s="215">
        <v>21</v>
      </c>
      <c r="M114" s="215">
        <f>G114*(1+L114/100)</f>
        <v>0</v>
      </c>
      <c r="N114" s="214">
        <v>0</v>
      </c>
      <c r="O114" s="214">
        <f>ROUND(E114*N114,2)</f>
        <v>0</v>
      </c>
      <c r="P114" s="214">
        <v>0</v>
      </c>
      <c r="Q114" s="214">
        <f>ROUND(E114*P114,2)</f>
        <v>0</v>
      </c>
      <c r="R114" s="215"/>
      <c r="S114" s="215" t="s">
        <v>168</v>
      </c>
      <c r="T114" s="215" t="s">
        <v>169</v>
      </c>
      <c r="U114" s="215">
        <v>0</v>
      </c>
      <c r="V114" s="215">
        <f>ROUND(E114*U114,2)</f>
        <v>0</v>
      </c>
      <c r="W114" s="215"/>
      <c r="X114" s="215" t="s">
        <v>281</v>
      </c>
      <c r="Y114" s="215" t="s">
        <v>171</v>
      </c>
      <c r="Z114" s="195"/>
      <c r="AA114" s="195"/>
      <c r="AB114" s="195"/>
      <c r="AC114" s="195"/>
      <c r="AD114" s="195"/>
      <c r="AE114" s="195"/>
      <c r="AF114" s="195"/>
      <c r="AG114" s="195" t="s">
        <v>282</v>
      </c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</row>
    <row r="115" spans="1:60" ht="22.5" outlineLevel="1" x14ac:dyDescent="0.2">
      <c r="A115" s="232">
        <v>95</v>
      </c>
      <c r="B115" s="233" t="s">
        <v>364</v>
      </c>
      <c r="C115" s="239" t="s">
        <v>365</v>
      </c>
      <c r="D115" s="234" t="s">
        <v>228</v>
      </c>
      <c r="E115" s="235">
        <v>2</v>
      </c>
      <c r="F115" s="236"/>
      <c r="G115" s="237">
        <f>ROUND(E115*F115,2)</f>
        <v>0</v>
      </c>
      <c r="H115" s="216"/>
      <c r="I115" s="215">
        <f>ROUND(E115*H115,2)</f>
        <v>0</v>
      </c>
      <c r="J115" s="216"/>
      <c r="K115" s="215">
        <f>ROUND(E115*J115,2)</f>
        <v>0</v>
      </c>
      <c r="L115" s="215">
        <v>21</v>
      </c>
      <c r="M115" s="215">
        <f>G115*(1+L115/100)</f>
        <v>0</v>
      </c>
      <c r="N115" s="214">
        <v>0</v>
      </c>
      <c r="O115" s="214">
        <f>ROUND(E115*N115,2)</f>
        <v>0</v>
      </c>
      <c r="P115" s="214">
        <v>0</v>
      </c>
      <c r="Q115" s="214">
        <f>ROUND(E115*P115,2)</f>
        <v>0</v>
      </c>
      <c r="R115" s="215"/>
      <c r="S115" s="215" t="s">
        <v>168</v>
      </c>
      <c r="T115" s="215" t="s">
        <v>169</v>
      </c>
      <c r="U115" s="215">
        <v>0</v>
      </c>
      <c r="V115" s="215">
        <f>ROUND(E115*U115,2)</f>
        <v>0</v>
      </c>
      <c r="W115" s="215"/>
      <c r="X115" s="215" t="s">
        <v>281</v>
      </c>
      <c r="Y115" s="215" t="s">
        <v>171</v>
      </c>
      <c r="Z115" s="195"/>
      <c r="AA115" s="195"/>
      <c r="AB115" s="195"/>
      <c r="AC115" s="195"/>
      <c r="AD115" s="195"/>
      <c r="AE115" s="195"/>
      <c r="AF115" s="195"/>
      <c r="AG115" s="195" t="s">
        <v>282</v>
      </c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</row>
    <row r="116" spans="1:60" x14ac:dyDescent="0.2">
      <c r="A116" s="219" t="s">
        <v>163</v>
      </c>
      <c r="B116" s="220" t="s">
        <v>129</v>
      </c>
      <c r="C116" s="238" t="s">
        <v>130</v>
      </c>
      <c r="D116" s="221"/>
      <c r="E116" s="222"/>
      <c r="F116" s="223"/>
      <c r="G116" s="224">
        <f>SUMIF(AG117:AG122,"&lt;&gt;NOR",G117:G122)</f>
        <v>0</v>
      </c>
      <c r="H116" s="218"/>
      <c r="I116" s="218">
        <f>SUM(I117:I122)</f>
        <v>0</v>
      </c>
      <c r="J116" s="218"/>
      <c r="K116" s="218">
        <f>SUM(K117:K122)</f>
        <v>0</v>
      </c>
      <c r="L116" s="218"/>
      <c r="M116" s="218">
        <f>SUM(M117:M122)</f>
        <v>0</v>
      </c>
      <c r="N116" s="217"/>
      <c r="O116" s="217">
        <f>SUM(O117:O122)</f>
        <v>0</v>
      </c>
      <c r="P116" s="217"/>
      <c r="Q116" s="217">
        <f>SUM(Q117:Q122)</f>
        <v>0</v>
      </c>
      <c r="R116" s="218"/>
      <c r="S116" s="218"/>
      <c r="T116" s="218"/>
      <c r="U116" s="218"/>
      <c r="V116" s="218">
        <f>SUM(V117:V122)</f>
        <v>0</v>
      </c>
      <c r="W116" s="218"/>
      <c r="X116" s="218"/>
      <c r="Y116" s="218"/>
      <c r="AG116" t="s">
        <v>164</v>
      </c>
    </row>
    <row r="117" spans="1:60" ht="33.75" outlineLevel="1" x14ac:dyDescent="0.2">
      <c r="A117" s="232">
        <v>96</v>
      </c>
      <c r="B117" s="233" t="s">
        <v>366</v>
      </c>
      <c r="C117" s="239" t="s">
        <v>367</v>
      </c>
      <c r="D117" s="234" t="s">
        <v>223</v>
      </c>
      <c r="E117" s="235">
        <v>18.8</v>
      </c>
      <c r="F117" s="236"/>
      <c r="G117" s="237">
        <f>ROUND(E117*F117,2)</f>
        <v>0</v>
      </c>
      <c r="H117" s="216"/>
      <c r="I117" s="215">
        <f>ROUND(E117*H117,2)</f>
        <v>0</v>
      </c>
      <c r="J117" s="216"/>
      <c r="K117" s="215">
        <f>ROUND(E117*J117,2)</f>
        <v>0</v>
      </c>
      <c r="L117" s="215">
        <v>21</v>
      </c>
      <c r="M117" s="215">
        <f>G117*(1+L117/100)</f>
        <v>0</v>
      </c>
      <c r="N117" s="214">
        <v>0</v>
      </c>
      <c r="O117" s="214">
        <f>ROUND(E117*N117,2)</f>
        <v>0</v>
      </c>
      <c r="P117" s="214">
        <v>0</v>
      </c>
      <c r="Q117" s="214">
        <f>ROUND(E117*P117,2)</f>
        <v>0</v>
      </c>
      <c r="R117" s="215"/>
      <c r="S117" s="215" t="s">
        <v>168</v>
      </c>
      <c r="T117" s="215" t="s">
        <v>169</v>
      </c>
      <c r="U117" s="215">
        <v>0</v>
      </c>
      <c r="V117" s="215">
        <f>ROUND(E117*U117,2)</f>
        <v>0</v>
      </c>
      <c r="W117" s="215"/>
      <c r="X117" s="215" t="s">
        <v>281</v>
      </c>
      <c r="Y117" s="215" t="s">
        <v>171</v>
      </c>
      <c r="Z117" s="195"/>
      <c r="AA117" s="195"/>
      <c r="AB117" s="195"/>
      <c r="AC117" s="195"/>
      <c r="AD117" s="195"/>
      <c r="AE117" s="195"/>
      <c r="AF117" s="195"/>
      <c r="AG117" s="195" t="s">
        <v>282</v>
      </c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</row>
    <row r="118" spans="1:60" ht="22.5" outlineLevel="1" x14ac:dyDescent="0.2">
      <c r="A118" s="232">
        <v>97</v>
      </c>
      <c r="B118" s="233" t="s">
        <v>368</v>
      </c>
      <c r="C118" s="239" t="s">
        <v>369</v>
      </c>
      <c r="D118" s="234" t="s">
        <v>231</v>
      </c>
      <c r="E118" s="235">
        <v>1</v>
      </c>
      <c r="F118" s="236"/>
      <c r="G118" s="237">
        <f>ROUND(E118*F118,2)</f>
        <v>0</v>
      </c>
      <c r="H118" s="216"/>
      <c r="I118" s="215">
        <f>ROUND(E118*H118,2)</f>
        <v>0</v>
      </c>
      <c r="J118" s="216"/>
      <c r="K118" s="215">
        <f>ROUND(E118*J118,2)</f>
        <v>0</v>
      </c>
      <c r="L118" s="215">
        <v>21</v>
      </c>
      <c r="M118" s="215">
        <f>G118*(1+L118/100)</f>
        <v>0</v>
      </c>
      <c r="N118" s="214">
        <v>0</v>
      </c>
      <c r="O118" s="214">
        <f>ROUND(E118*N118,2)</f>
        <v>0</v>
      </c>
      <c r="P118" s="214">
        <v>0</v>
      </c>
      <c r="Q118" s="214">
        <f>ROUND(E118*P118,2)</f>
        <v>0</v>
      </c>
      <c r="R118" s="215"/>
      <c r="S118" s="215" t="s">
        <v>168</v>
      </c>
      <c r="T118" s="215" t="s">
        <v>169</v>
      </c>
      <c r="U118" s="215">
        <v>0</v>
      </c>
      <c r="V118" s="215">
        <f>ROUND(E118*U118,2)</f>
        <v>0</v>
      </c>
      <c r="W118" s="215"/>
      <c r="X118" s="215" t="s">
        <v>281</v>
      </c>
      <c r="Y118" s="215" t="s">
        <v>171</v>
      </c>
      <c r="Z118" s="195"/>
      <c r="AA118" s="195"/>
      <c r="AB118" s="195"/>
      <c r="AC118" s="195"/>
      <c r="AD118" s="195"/>
      <c r="AE118" s="195"/>
      <c r="AF118" s="195"/>
      <c r="AG118" s="195" t="s">
        <v>282</v>
      </c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</row>
    <row r="119" spans="1:60" ht="22.5" outlineLevel="1" x14ac:dyDescent="0.2">
      <c r="A119" s="232">
        <v>98</v>
      </c>
      <c r="B119" s="233" t="s">
        <v>370</v>
      </c>
      <c r="C119" s="239" t="s">
        <v>371</v>
      </c>
      <c r="D119" s="234" t="s">
        <v>223</v>
      </c>
      <c r="E119" s="235">
        <v>5</v>
      </c>
      <c r="F119" s="236"/>
      <c r="G119" s="237">
        <f>ROUND(E119*F119,2)</f>
        <v>0</v>
      </c>
      <c r="H119" s="216"/>
      <c r="I119" s="215">
        <f>ROUND(E119*H119,2)</f>
        <v>0</v>
      </c>
      <c r="J119" s="216"/>
      <c r="K119" s="215">
        <f>ROUND(E119*J119,2)</f>
        <v>0</v>
      </c>
      <c r="L119" s="215">
        <v>21</v>
      </c>
      <c r="M119" s="215">
        <f>G119*(1+L119/100)</f>
        <v>0</v>
      </c>
      <c r="N119" s="214">
        <v>5.8E-4</v>
      </c>
      <c r="O119" s="214">
        <f>ROUND(E119*N119,2)</f>
        <v>0</v>
      </c>
      <c r="P119" s="214">
        <v>0</v>
      </c>
      <c r="Q119" s="214">
        <f>ROUND(E119*P119,2)</f>
        <v>0</v>
      </c>
      <c r="R119" s="215"/>
      <c r="S119" s="215" t="s">
        <v>168</v>
      </c>
      <c r="T119" s="215" t="s">
        <v>169</v>
      </c>
      <c r="U119" s="215">
        <v>0</v>
      </c>
      <c r="V119" s="215">
        <f>ROUND(E119*U119,2)</f>
        <v>0</v>
      </c>
      <c r="W119" s="215"/>
      <c r="X119" s="215" t="s">
        <v>170</v>
      </c>
      <c r="Y119" s="215" t="s">
        <v>171</v>
      </c>
      <c r="Z119" s="195"/>
      <c r="AA119" s="195"/>
      <c r="AB119" s="195"/>
      <c r="AC119" s="195"/>
      <c r="AD119" s="195"/>
      <c r="AE119" s="195"/>
      <c r="AF119" s="195"/>
      <c r="AG119" s="195" t="s">
        <v>331</v>
      </c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</row>
    <row r="120" spans="1:60" ht="22.5" outlineLevel="1" x14ac:dyDescent="0.2">
      <c r="A120" s="232">
        <v>99</v>
      </c>
      <c r="B120" s="233" t="s">
        <v>372</v>
      </c>
      <c r="C120" s="239" t="s">
        <v>373</v>
      </c>
      <c r="D120" s="234" t="s">
        <v>194</v>
      </c>
      <c r="E120" s="235">
        <v>3.6</v>
      </c>
      <c r="F120" s="236"/>
      <c r="G120" s="237">
        <f>ROUND(E120*F120,2)</f>
        <v>0</v>
      </c>
      <c r="H120" s="216"/>
      <c r="I120" s="215">
        <f>ROUND(E120*H120,2)</f>
        <v>0</v>
      </c>
      <c r="J120" s="216"/>
      <c r="K120" s="215">
        <f>ROUND(E120*J120,2)</f>
        <v>0</v>
      </c>
      <c r="L120" s="215">
        <v>21</v>
      </c>
      <c r="M120" s="215">
        <f>G120*(1+L120/100)</f>
        <v>0</v>
      </c>
      <c r="N120" s="214">
        <v>0</v>
      </c>
      <c r="O120" s="214">
        <f>ROUND(E120*N120,2)</f>
        <v>0</v>
      </c>
      <c r="P120" s="214">
        <v>0</v>
      </c>
      <c r="Q120" s="214">
        <f>ROUND(E120*P120,2)</f>
        <v>0</v>
      </c>
      <c r="R120" s="215"/>
      <c r="S120" s="215" t="s">
        <v>168</v>
      </c>
      <c r="T120" s="215" t="s">
        <v>169</v>
      </c>
      <c r="U120" s="215">
        <v>0</v>
      </c>
      <c r="V120" s="215">
        <f>ROUND(E120*U120,2)</f>
        <v>0</v>
      </c>
      <c r="W120" s="215"/>
      <c r="X120" s="215" t="s">
        <v>281</v>
      </c>
      <c r="Y120" s="215" t="s">
        <v>171</v>
      </c>
      <c r="Z120" s="195"/>
      <c r="AA120" s="195"/>
      <c r="AB120" s="195"/>
      <c r="AC120" s="195"/>
      <c r="AD120" s="195"/>
      <c r="AE120" s="195"/>
      <c r="AF120" s="195"/>
      <c r="AG120" s="195" t="s">
        <v>282</v>
      </c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  <c r="BG120" s="195"/>
      <c r="BH120" s="195"/>
    </row>
    <row r="121" spans="1:60" ht="22.5" outlineLevel="1" x14ac:dyDescent="0.2">
      <c r="A121" s="232">
        <v>100</v>
      </c>
      <c r="B121" s="233" t="s">
        <v>374</v>
      </c>
      <c r="C121" s="239" t="s">
        <v>375</v>
      </c>
      <c r="D121" s="234" t="s">
        <v>231</v>
      </c>
      <c r="E121" s="235">
        <v>1</v>
      </c>
      <c r="F121" s="236"/>
      <c r="G121" s="237">
        <f>ROUND(E121*F121,2)</f>
        <v>0</v>
      </c>
      <c r="H121" s="216"/>
      <c r="I121" s="215">
        <f>ROUND(E121*H121,2)</f>
        <v>0</v>
      </c>
      <c r="J121" s="216"/>
      <c r="K121" s="215">
        <f>ROUND(E121*J121,2)</f>
        <v>0</v>
      </c>
      <c r="L121" s="215">
        <v>21</v>
      </c>
      <c r="M121" s="215">
        <f>G121*(1+L121/100)</f>
        <v>0</v>
      </c>
      <c r="N121" s="214">
        <v>0</v>
      </c>
      <c r="O121" s="214">
        <f>ROUND(E121*N121,2)</f>
        <v>0</v>
      </c>
      <c r="P121" s="214">
        <v>0</v>
      </c>
      <c r="Q121" s="214">
        <f>ROUND(E121*P121,2)</f>
        <v>0</v>
      </c>
      <c r="R121" s="215"/>
      <c r="S121" s="215" t="s">
        <v>168</v>
      </c>
      <c r="T121" s="215" t="s">
        <v>169</v>
      </c>
      <c r="U121" s="215">
        <v>0</v>
      </c>
      <c r="V121" s="215">
        <f>ROUND(E121*U121,2)</f>
        <v>0</v>
      </c>
      <c r="W121" s="215"/>
      <c r="X121" s="215" t="s">
        <v>281</v>
      </c>
      <c r="Y121" s="215" t="s">
        <v>171</v>
      </c>
      <c r="Z121" s="195"/>
      <c r="AA121" s="195"/>
      <c r="AB121" s="195"/>
      <c r="AC121" s="195"/>
      <c r="AD121" s="195"/>
      <c r="AE121" s="195"/>
      <c r="AF121" s="195"/>
      <c r="AG121" s="195" t="s">
        <v>282</v>
      </c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</row>
    <row r="122" spans="1:60" ht="22.5" outlineLevel="1" x14ac:dyDescent="0.2">
      <c r="A122" s="232">
        <v>101</v>
      </c>
      <c r="B122" s="233" t="s">
        <v>376</v>
      </c>
      <c r="C122" s="239" t="s">
        <v>377</v>
      </c>
      <c r="D122" s="234" t="s">
        <v>231</v>
      </c>
      <c r="E122" s="235">
        <v>1</v>
      </c>
      <c r="F122" s="236"/>
      <c r="G122" s="237">
        <f>ROUND(E122*F122,2)</f>
        <v>0</v>
      </c>
      <c r="H122" s="216"/>
      <c r="I122" s="215">
        <f>ROUND(E122*H122,2)</f>
        <v>0</v>
      </c>
      <c r="J122" s="216"/>
      <c r="K122" s="215">
        <f>ROUND(E122*J122,2)</f>
        <v>0</v>
      </c>
      <c r="L122" s="215">
        <v>21</v>
      </c>
      <c r="M122" s="215">
        <f>G122*(1+L122/100)</f>
        <v>0</v>
      </c>
      <c r="N122" s="214">
        <v>0</v>
      </c>
      <c r="O122" s="214">
        <f>ROUND(E122*N122,2)</f>
        <v>0</v>
      </c>
      <c r="P122" s="214">
        <v>0</v>
      </c>
      <c r="Q122" s="214">
        <f>ROUND(E122*P122,2)</f>
        <v>0</v>
      </c>
      <c r="R122" s="215"/>
      <c r="S122" s="215" t="s">
        <v>168</v>
      </c>
      <c r="T122" s="215" t="s">
        <v>169</v>
      </c>
      <c r="U122" s="215">
        <v>0</v>
      </c>
      <c r="V122" s="215">
        <f>ROUND(E122*U122,2)</f>
        <v>0</v>
      </c>
      <c r="W122" s="215"/>
      <c r="X122" s="215" t="s">
        <v>281</v>
      </c>
      <c r="Y122" s="215" t="s">
        <v>171</v>
      </c>
      <c r="Z122" s="195"/>
      <c r="AA122" s="195"/>
      <c r="AB122" s="195"/>
      <c r="AC122" s="195"/>
      <c r="AD122" s="195"/>
      <c r="AE122" s="195"/>
      <c r="AF122" s="195"/>
      <c r="AG122" s="195" t="s">
        <v>282</v>
      </c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</row>
    <row r="123" spans="1:60" x14ac:dyDescent="0.2">
      <c r="A123" s="219" t="s">
        <v>163</v>
      </c>
      <c r="B123" s="220" t="s">
        <v>131</v>
      </c>
      <c r="C123" s="238" t="s">
        <v>132</v>
      </c>
      <c r="D123" s="221"/>
      <c r="E123" s="222"/>
      <c r="F123" s="223"/>
      <c r="G123" s="224">
        <f>SUMIF(AG124:AG128,"&lt;&gt;NOR",G124:G128)</f>
        <v>0</v>
      </c>
      <c r="H123" s="218"/>
      <c r="I123" s="218">
        <f>SUM(I124:I128)</f>
        <v>0</v>
      </c>
      <c r="J123" s="218"/>
      <c r="K123" s="218">
        <f>SUM(K124:K128)</f>
        <v>0</v>
      </c>
      <c r="L123" s="218"/>
      <c r="M123" s="218">
        <f>SUM(M124:M128)</f>
        <v>0</v>
      </c>
      <c r="N123" s="217"/>
      <c r="O123" s="217">
        <f>SUM(O124:O128)</f>
        <v>0.69000000000000006</v>
      </c>
      <c r="P123" s="217"/>
      <c r="Q123" s="217">
        <f>SUM(Q124:Q128)</f>
        <v>0</v>
      </c>
      <c r="R123" s="218"/>
      <c r="S123" s="218"/>
      <c r="T123" s="218"/>
      <c r="U123" s="218"/>
      <c r="V123" s="218">
        <f>SUM(V124:V128)</f>
        <v>0</v>
      </c>
      <c r="W123" s="218"/>
      <c r="X123" s="218"/>
      <c r="Y123" s="218"/>
      <c r="AG123" t="s">
        <v>164</v>
      </c>
    </row>
    <row r="124" spans="1:60" outlineLevel="1" x14ac:dyDescent="0.2">
      <c r="A124" s="232">
        <v>102</v>
      </c>
      <c r="B124" s="233" t="s">
        <v>378</v>
      </c>
      <c r="C124" s="239" t="s">
        <v>379</v>
      </c>
      <c r="D124" s="234" t="s">
        <v>194</v>
      </c>
      <c r="E124" s="235">
        <v>116.4</v>
      </c>
      <c r="F124" s="236"/>
      <c r="G124" s="237">
        <f>ROUND(E124*F124,2)</f>
        <v>0</v>
      </c>
      <c r="H124" s="216"/>
      <c r="I124" s="215">
        <f>ROUND(E124*H124,2)</f>
        <v>0</v>
      </c>
      <c r="J124" s="216"/>
      <c r="K124" s="215">
        <f>ROUND(E124*J124,2)</f>
        <v>0</v>
      </c>
      <c r="L124" s="215">
        <v>21</v>
      </c>
      <c r="M124" s="215">
        <f>G124*(1+L124/100)</f>
        <v>0</v>
      </c>
      <c r="N124" s="214">
        <v>0</v>
      </c>
      <c r="O124" s="214">
        <f>ROUND(E124*N124,2)</f>
        <v>0</v>
      </c>
      <c r="P124" s="214">
        <v>0</v>
      </c>
      <c r="Q124" s="214">
        <f>ROUND(E124*P124,2)</f>
        <v>0</v>
      </c>
      <c r="R124" s="215"/>
      <c r="S124" s="215" t="s">
        <v>168</v>
      </c>
      <c r="T124" s="215" t="s">
        <v>169</v>
      </c>
      <c r="U124" s="215">
        <v>0</v>
      </c>
      <c r="V124" s="215">
        <f>ROUND(E124*U124,2)</f>
        <v>0</v>
      </c>
      <c r="W124" s="215"/>
      <c r="X124" s="215" t="s">
        <v>170</v>
      </c>
      <c r="Y124" s="215" t="s">
        <v>171</v>
      </c>
      <c r="Z124" s="195"/>
      <c r="AA124" s="195"/>
      <c r="AB124" s="195"/>
      <c r="AC124" s="195"/>
      <c r="AD124" s="195"/>
      <c r="AE124" s="195"/>
      <c r="AF124" s="195"/>
      <c r="AG124" s="195" t="s">
        <v>331</v>
      </c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195"/>
      <c r="BD124" s="195"/>
      <c r="BE124" s="195"/>
      <c r="BF124" s="195"/>
      <c r="BG124" s="195"/>
      <c r="BH124" s="195"/>
    </row>
    <row r="125" spans="1:60" ht="22.5" outlineLevel="1" x14ac:dyDescent="0.2">
      <c r="A125" s="232">
        <v>103</v>
      </c>
      <c r="B125" s="233" t="s">
        <v>380</v>
      </c>
      <c r="C125" s="239" t="s">
        <v>381</v>
      </c>
      <c r="D125" s="234" t="s">
        <v>194</v>
      </c>
      <c r="E125" s="235">
        <v>116.4</v>
      </c>
      <c r="F125" s="236"/>
      <c r="G125" s="237">
        <f>ROUND(E125*F125,2)</f>
        <v>0</v>
      </c>
      <c r="H125" s="216"/>
      <c r="I125" s="215">
        <f>ROUND(E125*H125,2)</f>
        <v>0</v>
      </c>
      <c r="J125" s="216"/>
      <c r="K125" s="215">
        <f>ROUND(E125*J125,2)</f>
        <v>0</v>
      </c>
      <c r="L125" s="215">
        <v>21</v>
      </c>
      <c r="M125" s="215">
        <f>G125*(1+L125/100)</f>
        <v>0</v>
      </c>
      <c r="N125" s="214">
        <v>4.7999999999999996E-3</v>
      </c>
      <c r="O125" s="214">
        <f>ROUND(E125*N125,2)</f>
        <v>0.56000000000000005</v>
      </c>
      <c r="P125" s="214">
        <v>0</v>
      </c>
      <c r="Q125" s="214">
        <f>ROUND(E125*P125,2)</f>
        <v>0</v>
      </c>
      <c r="R125" s="215"/>
      <c r="S125" s="215" t="s">
        <v>168</v>
      </c>
      <c r="T125" s="215" t="s">
        <v>169</v>
      </c>
      <c r="U125" s="215">
        <v>0</v>
      </c>
      <c r="V125" s="215">
        <f>ROUND(E125*U125,2)</f>
        <v>0</v>
      </c>
      <c r="W125" s="215"/>
      <c r="X125" s="215" t="s">
        <v>170</v>
      </c>
      <c r="Y125" s="215" t="s">
        <v>171</v>
      </c>
      <c r="Z125" s="195"/>
      <c r="AA125" s="195"/>
      <c r="AB125" s="195"/>
      <c r="AC125" s="195"/>
      <c r="AD125" s="195"/>
      <c r="AE125" s="195"/>
      <c r="AF125" s="195"/>
      <c r="AG125" s="195" t="s">
        <v>331</v>
      </c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5"/>
      <c r="BH125" s="195"/>
    </row>
    <row r="126" spans="1:60" ht="22.5" outlineLevel="1" x14ac:dyDescent="0.2">
      <c r="A126" s="232">
        <v>104</v>
      </c>
      <c r="B126" s="233" t="s">
        <v>382</v>
      </c>
      <c r="C126" s="239" t="s">
        <v>383</v>
      </c>
      <c r="D126" s="234" t="s">
        <v>228</v>
      </c>
      <c r="E126" s="235">
        <v>2</v>
      </c>
      <c r="F126" s="236"/>
      <c r="G126" s="237">
        <f>ROUND(E126*F126,2)</f>
        <v>0</v>
      </c>
      <c r="H126" s="216"/>
      <c r="I126" s="215">
        <f>ROUND(E126*H126,2)</f>
        <v>0</v>
      </c>
      <c r="J126" s="216"/>
      <c r="K126" s="215">
        <f>ROUND(E126*J126,2)</f>
        <v>0</v>
      </c>
      <c r="L126" s="215">
        <v>21</v>
      </c>
      <c r="M126" s="215">
        <f>G126*(1+L126/100)</f>
        <v>0</v>
      </c>
      <c r="N126" s="214">
        <v>0</v>
      </c>
      <c r="O126" s="214">
        <f>ROUND(E126*N126,2)</f>
        <v>0</v>
      </c>
      <c r="P126" s="214">
        <v>0</v>
      </c>
      <c r="Q126" s="214">
        <f>ROUND(E126*P126,2)</f>
        <v>0</v>
      </c>
      <c r="R126" s="215"/>
      <c r="S126" s="215" t="s">
        <v>168</v>
      </c>
      <c r="T126" s="215" t="s">
        <v>169</v>
      </c>
      <c r="U126" s="215">
        <v>0</v>
      </c>
      <c r="V126" s="215">
        <f>ROUND(E126*U126,2)</f>
        <v>0</v>
      </c>
      <c r="W126" s="215"/>
      <c r="X126" s="215" t="s">
        <v>281</v>
      </c>
      <c r="Y126" s="215" t="s">
        <v>171</v>
      </c>
      <c r="Z126" s="195"/>
      <c r="AA126" s="195"/>
      <c r="AB126" s="195"/>
      <c r="AC126" s="195"/>
      <c r="AD126" s="195"/>
      <c r="AE126" s="195"/>
      <c r="AF126" s="195"/>
      <c r="AG126" s="195" t="s">
        <v>282</v>
      </c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  <c r="BB126" s="195"/>
      <c r="BC126" s="195"/>
      <c r="BD126" s="195"/>
      <c r="BE126" s="195"/>
      <c r="BF126" s="195"/>
      <c r="BG126" s="195"/>
      <c r="BH126" s="195"/>
    </row>
    <row r="127" spans="1:60" ht="22.5" outlineLevel="1" x14ac:dyDescent="0.2">
      <c r="A127" s="232">
        <v>105</v>
      </c>
      <c r="B127" s="233" t="s">
        <v>384</v>
      </c>
      <c r="C127" s="239" t="s">
        <v>385</v>
      </c>
      <c r="D127" s="234" t="s">
        <v>194</v>
      </c>
      <c r="E127" s="235">
        <v>116.4</v>
      </c>
      <c r="F127" s="236"/>
      <c r="G127" s="237">
        <f>ROUND(E127*F127,2)</f>
        <v>0</v>
      </c>
      <c r="H127" s="216"/>
      <c r="I127" s="215">
        <f>ROUND(E127*H127,2)</f>
        <v>0</v>
      </c>
      <c r="J127" s="216"/>
      <c r="K127" s="215">
        <f>ROUND(E127*J127,2)</f>
        <v>0</v>
      </c>
      <c r="L127" s="215">
        <v>21</v>
      </c>
      <c r="M127" s="215">
        <f>G127*(1+L127/100)</f>
        <v>0</v>
      </c>
      <c r="N127" s="214">
        <v>4.2999999999999999E-4</v>
      </c>
      <c r="O127" s="214">
        <f>ROUND(E127*N127,2)</f>
        <v>0.05</v>
      </c>
      <c r="P127" s="214">
        <v>0</v>
      </c>
      <c r="Q127" s="214">
        <f>ROUND(E127*P127,2)</f>
        <v>0</v>
      </c>
      <c r="R127" s="215"/>
      <c r="S127" s="215" t="s">
        <v>168</v>
      </c>
      <c r="T127" s="215" t="s">
        <v>169</v>
      </c>
      <c r="U127" s="215">
        <v>0</v>
      </c>
      <c r="V127" s="215">
        <f>ROUND(E127*U127,2)</f>
        <v>0</v>
      </c>
      <c r="W127" s="215"/>
      <c r="X127" s="215" t="s">
        <v>170</v>
      </c>
      <c r="Y127" s="215" t="s">
        <v>171</v>
      </c>
      <c r="Z127" s="195"/>
      <c r="AA127" s="195"/>
      <c r="AB127" s="195"/>
      <c r="AC127" s="195"/>
      <c r="AD127" s="195"/>
      <c r="AE127" s="195"/>
      <c r="AF127" s="195"/>
      <c r="AG127" s="195" t="s">
        <v>331</v>
      </c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  <c r="AY127" s="195"/>
      <c r="AZ127" s="195"/>
      <c r="BA127" s="195"/>
      <c r="BB127" s="195"/>
      <c r="BC127" s="195"/>
      <c r="BD127" s="195"/>
      <c r="BE127" s="195"/>
      <c r="BF127" s="195"/>
      <c r="BG127" s="195"/>
      <c r="BH127" s="195"/>
    </row>
    <row r="128" spans="1:60" ht="22.5" outlineLevel="1" x14ac:dyDescent="0.2">
      <c r="A128" s="232">
        <v>106</v>
      </c>
      <c r="B128" s="233" t="s">
        <v>386</v>
      </c>
      <c r="C128" s="239" t="s">
        <v>387</v>
      </c>
      <c r="D128" s="234" t="s">
        <v>194</v>
      </c>
      <c r="E128" s="235">
        <v>116.4</v>
      </c>
      <c r="F128" s="236"/>
      <c r="G128" s="237">
        <f>ROUND(E128*F128,2)</f>
        <v>0</v>
      </c>
      <c r="H128" s="216"/>
      <c r="I128" s="215">
        <f>ROUND(E128*H128,2)</f>
        <v>0</v>
      </c>
      <c r="J128" s="216"/>
      <c r="K128" s="215">
        <f>ROUND(E128*J128,2)</f>
        <v>0</v>
      </c>
      <c r="L128" s="215">
        <v>21</v>
      </c>
      <c r="M128" s="215">
        <f>G128*(1+L128/100)</f>
        <v>0</v>
      </c>
      <c r="N128" s="214">
        <v>6.6E-4</v>
      </c>
      <c r="O128" s="214">
        <f>ROUND(E128*N128,2)</f>
        <v>0.08</v>
      </c>
      <c r="P128" s="214">
        <v>0</v>
      </c>
      <c r="Q128" s="214">
        <f>ROUND(E128*P128,2)</f>
        <v>0</v>
      </c>
      <c r="R128" s="215"/>
      <c r="S128" s="215" t="s">
        <v>168</v>
      </c>
      <c r="T128" s="215" t="s">
        <v>169</v>
      </c>
      <c r="U128" s="215">
        <v>0</v>
      </c>
      <c r="V128" s="215">
        <f>ROUND(E128*U128,2)</f>
        <v>0</v>
      </c>
      <c r="W128" s="215"/>
      <c r="X128" s="215" t="s">
        <v>170</v>
      </c>
      <c r="Y128" s="215" t="s">
        <v>171</v>
      </c>
      <c r="Z128" s="195"/>
      <c r="AA128" s="195"/>
      <c r="AB128" s="195"/>
      <c r="AC128" s="195"/>
      <c r="AD128" s="195"/>
      <c r="AE128" s="195"/>
      <c r="AF128" s="195"/>
      <c r="AG128" s="195" t="s">
        <v>331</v>
      </c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5"/>
      <c r="BD128" s="195"/>
      <c r="BE128" s="195"/>
      <c r="BF128" s="195"/>
      <c r="BG128" s="195"/>
      <c r="BH128" s="195"/>
    </row>
    <row r="129" spans="1:60" x14ac:dyDescent="0.2">
      <c r="A129" s="219" t="s">
        <v>163</v>
      </c>
      <c r="B129" s="220" t="s">
        <v>133</v>
      </c>
      <c r="C129" s="238" t="s">
        <v>134</v>
      </c>
      <c r="D129" s="221"/>
      <c r="E129" s="222"/>
      <c r="F129" s="223"/>
      <c r="G129" s="224">
        <f>SUMIF(AG130:AG133,"&lt;&gt;NOR",G130:G133)</f>
        <v>0</v>
      </c>
      <c r="H129" s="218"/>
      <c r="I129" s="218">
        <f>SUM(I130:I133)</f>
        <v>0</v>
      </c>
      <c r="J129" s="218"/>
      <c r="K129" s="218">
        <f>SUM(K130:K133)</f>
        <v>0</v>
      </c>
      <c r="L129" s="218"/>
      <c r="M129" s="218">
        <f>SUM(M130:M133)</f>
        <v>0</v>
      </c>
      <c r="N129" s="217"/>
      <c r="O129" s="217">
        <f>SUM(O130:O133)</f>
        <v>0.91999999999999993</v>
      </c>
      <c r="P129" s="217"/>
      <c r="Q129" s="217">
        <f>SUM(Q130:Q133)</f>
        <v>0.19</v>
      </c>
      <c r="R129" s="218"/>
      <c r="S129" s="218"/>
      <c r="T129" s="218"/>
      <c r="U129" s="218"/>
      <c r="V129" s="218">
        <f>SUM(V130:V133)</f>
        <v>0</v>
      </c>
      <c r="W129" s="218"/>
      <c r="X129" s="218"/>
      <c r="Y129" s="218"/>
      <c r="AG129" t="s">
        <v>164</v>
      </c>
    </row>
    <row r="130" spans="1:60" ht="22.5" outlineLevel="1" x14ac:dyDescent="0.2">
      <c r="A130" s="232">
        <v>107</v>
      </c>
      <c r="B130" s="233" t="s">
        <v>388</v>
      </c>
      <c r="C130" s="239" t="s">
        <v>389</v>
      </c>
      <c r="D130" s="234" t="s">
        <v>194</v>
      </c>
      <c r="E130" s="235">
        <v>609.90800000000002</v>
      </c>
      <c r="F130" s="236"/>
      <c r="G130" s="237">
        <f>ROUND(E130*F130,2)</f>
        <v>0</v>
      </c>
      <c r="H130" s="216"/>
      <c r="I130" s="215">
        <f>ROUND(E130*H130,2)</f>
        <v>0</v>
      </c>
      <c r="J130" s="216"/>
      <c r="K130" s="215">
        <f>ROUND(E130*J130,2)</f>
        <v>0</v>
      </c>
      <c r="L130" s="215">
        <v>21</v>
      </c>
      <c r="M130" s="215">
        <f>G130*(1+L130/100)</f>
        <v>0</v>
      </c>
      <c r="N130" s="214">
        <v>0</v>
      </c>
      <c r="O130" s="214">
        <f>ROUND(E130*N130,2)</f>
        <v>0</v>
      </c>
      <c r="P130" s="214">
        <v>0</v>
      </c>
      <c r="Q130" s="214">
        <f>ROUND(E130*P130,2)</f>
        <v>0</v>
      </c>
      <c r="R130" s="215"/>
      <c r="S130" s="215" t="s">
        <v>168</v>
      </c>
      <c r="T130" s="215" t="s">
        <v>169</v>
      </c>
      <c r="U130" s="215">
        <v>0</v>
      </c>
      <c r="V130" s="215">
        <f>ROUND(E130*U130,2)</f>
        <v>0</v>
      </c>
      <c r="W130" s="215"/>
      <c r="X130" s="215" t="s">
        <v>170</v>
      </c>
      <c r="Y130" s="215" t="s">
        <v>171</v>
      </c>
      <c r="Z130" s="195"/>
      <c r="AA130" s="195"/>
      <c r="AB130" s="195"/>
      <c r="AC130" s="195"/>
      <c r="AD130" s="195"/>
      <c r="AE130" s="195"/>
      <c r="AF130" s="195"/>
      <c r="AG130" s="195" t="s">
        <v>331</v>
      </c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  <c r="AY130" s="195"/>
      <c r="AZ130" s="195"/>
      <c r="BA130" s="195"/>
      <c r="BB130" s="195"/>
      <c r="BC130" s="195"/>
      <c r="BD130" s="195"/>
      <c r="BE130" s="195"/>
      <c r="BF130" s="195"/>
      <c r="BG130" s="195"/>
      <c r="BH130" s="195"/>
    </row>
    <row r="131" spans="1:60" outlineLevel="1" x14ac:dyDescent="0.2">
      <c r="A131" s="232">
        <v>108</v>
      </c>
      <c r="B131" s="233" t="s">
        <v>390</v>
      </c>
      <c r="C131" s="239" t="s">
        <v>391</v>
      </c>
      <c r="D131" s="234" t="s">
        <v>194</v>
      </c>
      <c r="E131" s="235">
        <v>609.90800000000002</v>
      </c>
      <c r="F131" s="236"/>
      <c r="G131" s="237">
        <f>ROUND(E131*F131,2)</f>
        <v>0</v>
      </c>
      <c r="H131" s="216"/>
      <c r="I131" s="215">
        <f>ROUND(E131*H131,2)</f>
        <v>0</v>
      </c>
      <c r="J131" s="216"/>
      <c r="K131" s="215">
        <f>ROUND(E131*J131,2)</f>
        <v>0</v>
      </c>
      <c r="L131" s="215">
        <v>21</v>
      </c>
      <c r="M131" s="215">
        <f>G131*(1+L131/100)</f>
        <v>0</v>
      </c>
      <c r="N131" s="214">
        <v>1E-3</v>
      </c>
      <c r="O131" s="214">
        <f>ROUND(E131*N131,2)</f>
        <v>0.61</v>
      </c>
      <c r="P131" s="214">
        <v>3.1E-4</v>
      </c>
      <c r="Q131" s="214">
        <f>ROUND(E131*P131,2)</f>
        <v>0.19</v>
      </c>
      <c r="R131" s="215"/>
      <c r="S131" s="215" t="s">
        <v>168</v>
      </c>
      <c r="T131" s="215" t="s">
        <v>169</v>
      </c>
      <c r="U131" s="215">
        <v>0</v>
      </c>
      <c r="V131" s="215">
        <f>ROUND(E131*U131,2)</f>
        <v>0</v>
      </c>
      <c r="W131" s="215"/>
      <c r="X131" s="215" t="s">
        <v>170</v>
      </c>
      <c r="Y131" s="215" t="s">
        <v>171</v>
      </c>
      <c r="Z131" s="195"/>
      <c r="AA131" s="195"/>
      <c r="AB131" s="195"/>
      <c r="AC131" s="195"/>
      <c r="AD131" s="195"/>
      <c r="AE131" s="195"/>
      <c r="AF131" s="195"/>
      <c r="AG131" s="195" t="s">
        <v>331</v>
      </c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  <c r="AY131" s="195"/>
      <c r="AZ131" s="195"/>
      <c r="BA131" s="195"/>
      <c r="BB131" s="195"/>
      <c r="BC131" s="195"/>
      <c r="BD131" s="195"/>
      <c r="BE131" s="195"/>
      <c r="BF131" s="195"/>
      <c r="BG131" s="195"/>
      <c r="BH131" s="195"/>
    </row>
    <row r="132" spans="1:60" ht="22.5" outlineLevel="1" x14ac:dyDescent="0.2">
      <c r="A132" s="232">
        <v>109</v>
      </c>
      <c r="B132" s="233" t="s">
        <v>392</v>
      </c>
      <c r="C132" s="239" t="s">
        <v>393</v>
      </c>
      <c r="D132" s="234" t="s">
        <v>194</v>
      </c>
      <c r="E132" s="235">
        <v>631.94799999999998</v>
      </c>
      <c r="F132" s="236"/>
      <c r="G132" s="237">
        <f>ROUND(E132*F132,2)</f>
        <v>0</v>
      </c>
      <c r="H132" s="216"/>
      <c r="I132" s="215">
        <f>ROUND(E132*H132,2)</f>
        <v>0</v>
      </c>
      <c r="J132" s="216"/>
      <c r="K132" s="215">
        <f>ROUND(E132*J132,2)</f>
        <v>0</v>
      </c>
      <c r="L132" s="215">
        <v>21</v>
      </c>
      <c r="M132" s="215">
        <f>G132*(1+L132/100)</f>
        <v>0</v>
      </c>
      <c r="N132" s="214">
        <v>2.0000000000000001E-4</v>
      </c>
      <c r="O132" s="214">
        <f>ROUND(E132*N132,2)</f>
        <v>0.13</v>
      </c>
      <c r="P132" s="214">
        <v>0</v>
      </c>
      <c r="Q132" s="214">
        <f>ROUND(E132*P132,2)</f>
        <v>0</v>
      </c>
      <c r="R132" s="215"/>
      <c r="S132" s="215" t="s">
        <v>168</v>
      </c>
      <c r="T132" s="215" t="s">
        <v>169</v>
      </c>
      <c r="U132" s="215">
        <v>0</v>
      </c>
      <c r="V132" s="215">
        <f>ROUND(E132*U132,2)</f>
        <v>0</v>
      </c>
      <c r="W132" s="215"/>
      <c r="X132" s="215" t="s">
        <v>170</v>
      </c>
      <c r="Y132" s="215" t="s">
        <v>171</v>
      </c>
      <c r="Z132" s="195"/>
      <c r="AA132" s="195"/>
      <c r="AB132" s="195"/>
      <c r="AC132" s="195"/>
      <c r="AD132" s="195"/>
      <c r="AE132" s="195"/>
      <c r="AF132" s="195"/>
      <c r="AG132" s="195" t="s">
        <v>331</v>
      </c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5"/>
      <c r="BG132" s="195"/>
      <c r="BH132" s="195"/>
    </row>
    <row r="133" spans="1:60" ht="22.5" outlineLevel="1" x14ac:dyDescent="0.2">
      <c r="A133" s="232">
        <v>110</v>
      </c>
      <c r="B133" s="233" t="s">
        <v>394</v>
      </c>
      <c r="C133" s="239" t="s">
        <v>395</v>
      </c>
      <c r="D133" s="234" t="s">
        <v>194</v>
      </c>
      <c r="E133" s="235">
        <v>631.94799999999998</v>
      </c>
      <c r="F133" s="236"/>
      <c r="G133" s="237">
        <f>ROUND(E133*F133,2)</f>
        <v>0</v>
      </c>
      <c r="H133" s="216"/>
      <c r="I133" s="215">
        <f>ROUND(E133*H133,2)</f>
        <v>0</v>
      </c>
      <c r="J133" s="216"/>
      <c r="K133" s="215">
        <f>ROUND(E133*J133,2)</f>
        <v>0</v>
      </c>
      <c r="L133" s="215">
        <v>21</v>
      </c>
      <c r="M133" s="215">
        <f>G133*(1+L133/100)</f>
        <v>0</v>
      </c>
      <c r="N133" s="214">
        <v>2.9E-4</v>
      </c>
      <c r="O133" s="214">
        <f>ROUND(E133*N133,2)</f>
        <v>0.18</v>
      </c>
      <c r="P133" s="214">
        <v>0</v>
      </c>
      <c r="Q133" s="214">
        <f>ROUND(E133*P133,2)</f>
        <v>0</v>
      </c>
      <c r="R133" s="215"/>
      <c r="S133" s="215" t="s">
        <v>168</v>
      </c>
      <c r="T133" s="215" t="s">
        <v>169</v>
      </c>
      <c r="U133" s="215">
        <v>0</v>
      </c>
      <c r="V133" s="215">
        <f>ROUND(E133*U133,2)</f>
        <v>0</v>
      </c>
      <c r="W133" s="215"/>
      <c r="X133" s="215" t="s">
        <v>170</v>
      </c>
      <c r="Y133" s="215" t="s">
        <v>171</v>
      </c>
      <c r="Z133" s="195"/>
      <c r="AA133" s="195"/>
      <c r="AB133" s="195"/>
      <c r="AC133" s="195"/>
      <c r="AD133" s="195"/>
      <c r="AE133" s="195"/>
      <c r="AF133" s="195"/>
      <c r="AG133" s="195" t="s">
        <v>331</v>
      </c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195"/>
      <c r="BD133" s="195"/>
      <c r="BE133" s="195"/>
      <c r="BF133" s="195"/>
      <c r="BG133" s="195"/>
      <c r="BH133" s="195"/>
    </row>
    <row r="134" spans="1:60" x14ac:dyDescent="0.2">
      <c r="A134" s="219" t="s">
        <v>163</v>
      </c>
      <c r="B134" s="220" t="s">
        <v>103</v>
      </c>
      <c r="C134" s="238" t="s">
        <v>104</v>
      </c>
      <c r="D134" s="221"/>
      <c r="E134" s="222"/>
      <c r="F134" s="223"/>
      <c r="G134" s="224">
        <f>SUMIF(AG135:AG135,"&lt;&gt;NOR",G135:G135)</f>
        <v>0</v>
      </c>
      <c r="H134" s="218"/>
      <c r="I134" s="218">
        <f>SUM(I135:I135)</f>
        <v>0</v>
      </c>
      <c r="J134" s="218"/>
      <c r="K134" s="218">
        <f>SUM(K135:K135)</f>
        <v>0</v>
      </c>
      <c r="L134" s="218"/>
      <c r="M134" s="218">
        <f>SUM(M135:M135)</f>
        <v>0</v>
      </c>
      <c r="N134" s="217"/>
      <c r="O134" s="217">
        <f>SUM(O135:O135)</f>
        <v>0</v>
      </c>
      <c r="P134" s="217"/>
      <c r="Q134" s="217">
        <f>SUM(Q135:Q135)</f>
        <v>0</v>
      </c>
      <c r="R134" s="218"/>
      <c r="S134" s="218"/>
      <c r="T134" s="218"/>
      <c r="U134" s="218"/>
      <c r="V134" s="218">
        <f>SUM(V135:V135)</f>
        <v>0</v>
      </c>
      <c r="W134" s="218"/>
      <c r="X134" s="218"/>
      <c r="Y134" s="218"/>
      <c r="AG134" t="s">
        <v>164</v>
      </c>
    </row>
    <row r="135" spans="1:60" outlineLevel="1" x14ac:dyDescent="0.2">
      <c r="A135" s="226">
        <v>111</v>
      </c>
      <c r="B135" s="227" t="s">
        <v>396</v>
      </c>
      <c r="C135" s="240" t="s">
        <v>397</v>
      </c>
      <c r="D135" s="228" t="s">
        <v>398</v>
      </c>
      <c r="E135" s="229">
        <v>40</v>
      </c>
      <c r="F135" s="230"/>
      <c r="G135" s="231">
        <f>ROUND(E135*F135,2)</f>
        <v>0</v>
      </c>
      <c r="H135" s="216"/>
      <c r="I135" s="215">
        <f>ROUND(E135*H135,2)</f>
        <v>0</v>
      </c>
      <c r="J135" s="216"/>
      <c r="K135" s="215">
        <f>ROUND(E135*J135,2)</f>
        <v>0</v>
      </c>
      <c r="L135" s="215">
        <v>21</v>
      </c>
      <c r="M135" s="215">
        <f>G135*(1+L135/100)</f>
        <v>0</v>
      </c>
      <c r="N135" s="214">
        <v>0</v>
      </c>
      <c r="O135" s="214">
        <f>ROUND(E135*N135,2)</f>
        <v>0</v>
      </c>
      <c r="P135" s="214">
        <v>0</v>
      </c>
      <c r="Q135" s="214">
        <f>ROUND(E135*P135,2)</f>
        <v>0</v>
      </c>
      <c r="R135" s="215"/>
      <c r="S135" s="215" t="s">
        <v>168</v>
      </c>
      <c r="T135" s="215" t="s">
        <v>169</v>
      </c>
      <c r="U135" s="215">
        <v>0</v>
      </c>
      <c r="V135" s="215">
        <f>ROUND(E135*U135,2)</f>
        <v>0</v>
      </c>
      <c r="W135" s="215"/>
      <c r="X135" s="215" t="s">
        <v>170</v>
      </c>
      <c r="Y135" s="215" t="s">
        <v>171</v>
      </c>
      <c r="Z135" s="195"/>
      <c r="AA135" s="195"/>
      <c r="AB135" s="195"/>
      <c r="AC135" s="195"/>
      <c r="AD135" s="195"/>
      <c r="AE135" s="195"/>
      <c r="AF135" s="195"/>
      <c r="AG135" s="195" t="s">
        <v>172</v>
      </c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5"/>
      <c r="BF135" s="195"/>
      <c r="BG135" s="195"/>
      <c r="BH135" s="195"/>
    </row>
    <row r="136" spans="1:60" x14ac:dyDescent="0.2">
      <c r="A136" s="3"/>
      <c r="B136" s="4"/>
      <c r="C136" s="241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149</v>
      </c>
    </row>
    <row r="137" spans="1:60" x14ac:dyDescent="0.2">
      <c r="A137" s="198"/>
      <c r="B137" s="199" t="s">
        <v>31</v>
      </c>
      <c r="C137" s="242"/>
      <c r="D137" s="200"/>
      <c r="E137" s="201"/>
      <c r="F137" s="201"/>
      <c r="G137" s="225">
        <f>G8+G18+G29+G37+G40+G43+G59+G86+G91+G93+G106+G108+G112+G116+G123+G129+G134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399</v>
      </c>
    </row>
    <row r="138" spans="1:60" x14ac:dyDescent="0.2">
      <c r="A138" s="3"/>
      <c r="B138" s="4"/>
      <c r="C138" s="241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"/>
      <c r="B139" s="4"/>
      <c r="C139" s="24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02" t="s">
        <v>400</v>
      </c>
      <c r="B140" s="202"/>
      <c r="C140" s="24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03"/>
      <c r="B141" s="204"/>
      <c r="C141" s="244"/>
      <c r="D141" s="204"/>
      <c r="E141" s="204"/>
      <c r="F141" s="204"/>
      <c r="G141" s="20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401</v>
      </c>
    </row>
    <row r="142" spans="1:60" x14ac:dyDescent="0.2">
      <c r="A142" s="206"/>
      <c r="B142" s="207"/>
      <c r="C142" s="245"/>
      <c r="D142" s="207"/>
      <c r="E142" s="207"/>
      <c r="F142" s="207"/>
      <c r="G142" s="20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06"/>
      <c r="B143" s="207"/>
      <c r="C143" s="245"/>
      <c r="D143" s="207"/>
      <c r="E143" s="207"/>
      <c r="F143" s="207"/>
      <c r="G143" s="20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06"/>
      <c r="B144" s="207"/>
      <c r="C144" s="245"/>
      <c r="D144" s="207"/>
      <c r="E144" s="207"/>
      <c r="F144" s="207"/>
      <c r="G144" s="20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09"/>
      <c r="B145" s="210"/>
      <c r="C145" s="246"/>
      <c r="D145" s="210"/>
      <c r="E145" s="210"/>
      <c r="F145" s="210"/>
      <c r="G145" s="2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24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C147" s="247"/>
      <c r="D147" s="10"/>
      <c r="AG147" t="s">
        <v>402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40:C140"/>
    <mergeCell ref="A141:G145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92D2-7BA9-448E-86D0-C4564703C8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59" customWidth="1"/>
    <col min="3" max="3" width="38.28515625" style="15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0" t="s">
        <v>7</v>
      </c>
      <c r="B1" s="180"/>
      <c r="C1" s="180"/>
      <c r="D1" s="180"/>
      <c r="E1" s="180"/>
      <c r="F1" s="180"/>
      <c r="G1" s="180"/>
      <c r="AG1" t="s">
        <v>137</v>
      </c>
    </row>
    <row r="2" spans="1:60" ht="24.95" customHeight="1" x14ac:dyDescent="0.2">
      <c r="A2" s="181" t="s">
        <v>8</v>
      </c>
      <c r="B2" s="41" t="s">
        <v>41</v>
      </c>
      <c r="C2" s="184" t="s">
        <v>42</v>
      </c>
      <c r="D2" s="182"/>
      <c r="E2" s="182"/>
      <c r="F2" s="182"/>
      <c r="G2" s="183"/>
      <c r="AG2" t="s">
        <v>138</v>
      </c>
    </row>
    <row r="3" spans="1:60" ht="24.95" customHeight="1" x14ac:dyDescent="0.2">
      <c r="A3" s="181" t="s">
        <v>9</v>
      </c>
      <c r="B3" s="41" t="s">
        <v>44</v>
      </c>
      <c r="C3" s="184" t="s">
        <v>45</v>
      </c>
      <c r="D3" s="182"/>
      <c r="E3" s="182"/>
      <c r="F3" s="182"/>
      <c r="G3" s="183"/>
      <c r="AC3" s="159" t="s">
        <v>138</v>
      </c>
      <c r="AG3" t="s">
        <v>139</v>
      </c>
    </row>
    <row r="4" spans="1:60" ht="24.95" customHeight="1" x14ac:dyDescent="0.2">
      <c r="A4" s="185" t="s">
        <v>10</v>
      </c>
      <c r="B4" s="186" t="s">
        <v>48</v>
      </c>
      <c r="C4" s="187" t="s">
        <v>49</v>
      </c>
      <c r="D4" s="188"/>
      <c r="E4" s="188"/>
      <c r="F4" s="188"/>
      <c r="G4" s="189"/>
      <c r="AG4" t="s">
        <v>140</v>
      </c>
    </row>
    <row r="5" spans="1:60" x14ac:dyDescent="0.2">
      <c r="D5" s="10"/>
    </row>
    <row r="6" spans="1:60" ht="38.25" x14ac:dyDescent="0.2">
      <c r="A6" s="191" t="s">
        <v>141</v>
      </c>
      <c r="B6" s="193" t="s">
        <v>142</v>
      </c>
      <c r="C6" s="193" t="s">
        <v>143</v>
      </c>
      <c r="D6" s="192" t="s">
        <v>144</v>
      </c>
      <c r="E6" s="191" t="s">
        <v>145</v>
      </c>
      <c r="F6" s="190" t="s">
        <v>146</v>
      </c>
      <c r="G6" s="191" t="s">
        <v>31</v>
      </c>
      <c r="H6" s="194" t="s">
        <v>32</v>
      </c>
      <c r="I6" s="194" t="s">
        <v>147</v>
      </c>
      <c r="J6" s="194" t="s">
        <v>33</v>
      </c>
      <c r="K6" s="194" t="s">
        <v>148</v>
      </c>
      <c r="L6" s="194" t="s">
        <v>149</v>
      </c>
      <c r="M6" s="194" t="s">
        <v>150</v>
      </c>
      <c r="N6" s="194" t="s">
        <v>151</v>
      </c>
      <c r="O6" s="194" t="s">
        <v>152</v>
      </c>
      <c r="P6" s="194" t="s">
        <v>153</v>
      </c>
      <c r="Q6" s="194" t="s">
        <v>154</v>
      </c>
      <c r="R6" s="194" t="s">
        <v>155</v>
      </c>
      <c r="S6" s="194" t="s">
        <v>156</v>
      </c>
      <c r="T6" s="194" t="s">
        <v>157</v>
      </c>
      <c r="U6" s="194" t="s">
        <v>158</v>
      </c>
      <c r="V6" s="194" t="s">
        <v>159</v>
      </c>
      <c r="W6" s="194" t="s">
        <v>160</v>
      </c>
      <c r="X6" s="194" t="s">
        <v>161</v>
      </c>
      <c r="Y6" s="194" t="s">
        <v>162</v>
      </c>
    </row>
    <row r="7" spans="1:60" hidden="1" x14ac:dyDescent="0.2">
      <c r="A7" s="3"/>
      <c r="B7" s="4"/>
      <c r="C7" s="4"/>
      <c r="D7" s="6"/>
      <c r="E7" s="196"/>
      <c r="F7" s="197"/>
      <c r="G7" s="197"/>
      <c r="H7" s="197"/>
      <c r="I7" s="197"/>
      <c r="J7" s="197"/>
      <c r="K7" s="197"/>
      <c r="L7" s="197"/>
      <c r="M7" s="197"/>
      <c r="N7" s="196"/>
      <c r="O7" s="196"/>
      <c r="P7" s="196"/>
      <c r="Q7" s="196"/>
      <c r="R7" s="197"/>
      <c r="S7" s="197"/>
      <c r="T7" s="197"/>
      <c r="U7" s="197"/>
      <c r="V7" s="197"/>
      <c r="W7" s="197"/>
      <c r="X7" s="197"/>
      <c r="Y7" s="197"/>
    </row>
    <row r="8" spans="1:60" x14ac:dyDescent="0.2">
      <c r="A8" s="219" t="s">
        <v>163</v>
      </c>
      <c r="B8" s="220" t="s">
        <v>113</v>
      </c>
      <c r="C8" s="238" t="s">
        <v>114</v>
      </c>
      <c r="D8" s="221"/>
      <c r="E8" s="222"/>
      <c r="F8" s="223"/>
      <c r="G8" s="224">
        <f>SUMIF(AG9:AG29,"&lt;&gt;NOR",G9:G29)</f>
        <v>0</v>
      </c>
      <c r="H8" s="218"/>
      <c r="I8" s="218">
        <f>SUM(I9:I29)</f>
        <v>0</v>
      </c>
      <c r="J8" s="218"/>
      <c r="K8" s="218">
        <f>SUM(K9:K29)</f>
        <v>0</v>
      </c>
      <c r="L8" s="218"/>
      <c r="M8" s="218">
        <f>SUM(M9:M29)</f>
        <v>0</v>
      </c>
      <c r="N8" s="217"/>
      <c r="O8" s="217">
        <f>SUM(O9:O29)</f>
        <v>0.3</v>
      </c>
      <c r="P8" s="217"/>
      <c r="Q8" s="217">
        <f>SUM(Q9:Q29)</f>
        <v>0</v>
      </c>
      <c r="R8" s="218"/>
      <c r="S8" s="218"/>
      <c r="T8" s="218"/>
      <c r="U8" s="218"/>
      <c r="V8" s="218">
        <f>SUM(V9:V29)</f>
        <v>75.8</v>
      </c>
      <c r="W8" s="218"/>
      <c r="X8" s="218"/>
      <c r="Y8" s="218"/>
      <c r="AG8" t="s">
        <v>164</v>
      </c>
    </row>
    <row r="9" spans="1:60" ht="22.5" outlineLevel="1" x14ac:dyDescent="0.2">
      <c r="A9" s="226">
        <v>1</v>
      </c>
      <c r="B9" s="227" t="s">
        <v>403</v>
      </c>
      <c r="C9" s="240" t="s">
        <v>404</v>
      </c>
      <c r="D9" s="228" t="s">
        <v>223</v>
      </c>
      <c r="E9" s="229">
        <v>366</v>
      </c>
      <c r="F9" s="230"/>
      <c r="G9" s="231">
        <f>ROUND(E9*F9,2)</f>
        <v>0</v>
      </c>
      <c r="H9" s="216"/>
      <c r="I9" s="215">
        <f>ROUND(E9*H9,2)</f>
        <v>0</v>
      </c>
      <c r="J9" s="216"/>
      <c r="K9" s="215">
        <f>ROUND(E9*J9,2)</f>
        <v>0</v>
      </c>
      <c r="L9" s="215">
        <v>21</v>
      </c>
      <c r="M9" s="215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5"/>
      <c r="S9" s="215" t="s">
        <v>405</v>
      </c>
      <c r="T9" s="215" t="s">
        <v>169</v>
      </c>
      <c r="U9" s="215">
        <v>0.2</v>
      </c>
      <c r="V9" s="215">
        <f>ROUND(E9*U9,2)</f>
        <v>73.2</v>
      </c>
      <c r="W9" s="215"/>
      <c r="X9" s="215" t="s">
        <v>170</v>
      </c>
      <c r="Y9" s="215" t="s">
        <v>171</v>
      </c>
      <c r="Z9" s="195"/>
      <c r="AA9" s="195"/>
      <c r="AB9" s="195"/>
      <c r="AC9" s="195"/>
      <c r="AD9" s="195"/>
      <c r="AE9" s="195"/>
      <c r="AF9" s="195"/>
      <c r="AG9" s="195" t="s">
        <v>406</v>
      </c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</row>
    <row r="10" spans="1:60" outlineLevel="2" x14ac:dyDescent="0.2">
      <c r="A10" s="212"/>
      <c r="B10" s="213"/>
      <c r="C10" s="255" t="s">
        <v>407</v>
      </c>
      <c r="D10" s="248"/>
      <c r="E10" s="249">
        <v>60</v>
      </c>
      <c r="F10" s="215"/>
      <c r="G10" s="215"/>
      <c r="H10" s="215"/>
      <c r="I10" s="215"/>
      <c r="J10" s="215"/>
      <c r="K10" s="215"/>
      <c r="L10" s="215"/>
      <c r="M10" s="215"/>
      <c r="N10" s="214"/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  <c r="Z10" s="195"/>
      <c r="AA10" s="195"/>
      <c r="AB10" s="195"/>
      <c r="AC10" s="195"/>
      <c r="AD10" s="195"/>
      <c r="AE10" s="195"/>
      <c r="AF10" s="195"/>
      <c r="AG10" s="195" t="s">
        <v>408</v>
      </c>
      <c r="AH10" s="195">
        <v>5</v>
      </c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</row>
    <row r="11" spans="1:60" outlineLevel="3" x14ac:dyDescent="0.2">
      <c r="A11" s="212"/>
      <c r="B11" s="213"/>
      <c r="C11" s="255" t="s">
        <v>409</v>
      </c>
      <c r="D11" s="248"/>
      <c r="E11" s="249">
        <v>126</v>
      </c>
      <c r="F11" s="215"/>
      <c r="G11" s="215"/>
      <c r="H11" s="215"/>
      <c r="I11" s="215"/>
      <c r="J11" s="215"/>
      <c r="K11" s="215"/>
      <c r="L11" s="215"/>
      <c r="M11" s="215"/>
      <c r="N11" s="214"/>
      <c r="O11" s="214"/>
      <c r="P11" s="214"/>
      <c r="Q11" s="214"/>
      <c r="R11" s="215"/>
      <c r="S11" s="215"/>
      <c r="T11" s="215"/>
      <c r="U11" s="215"/>
      <c r="V11" s="215"/>
      <c r="W11" s="215"/>
      <c r="X11" s="215"/>
      <c r="Y11" s="215"/>
      <c r="Z11" s="195"/>
      <c r="AA11" s="195"/>
      <c r="AB11" s="195"/>
      <c r="AC11" s="195"/>
      <c r="AD11" s="195"/>
      <c r="AE11" s="195"/>
      <c r="AF11" s="195"/>
      <c r="AG11" s="195" t="s">
        <v>408</v>
      </c>
      <c r="AH11" s="195">
        <v>5</v>
      </c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</row>
    <row r="12" spans="1:60" outlineLevel="3" x14ac:dyDescent="0.2">
      <c r="A12" s="212"/>
      <c r="B12" s="213"/>
      <c r="C12" s="255" t="s">
        <v>410</v>
      </c>
      <c r="D12" s="248"/>
      <c r="E12" s="249">
        <v>60</v>
      </c>
      <c r="F12" s="215"/>
      <c r="G12" s="215"/>
      <c r="H12" s="215"/>
      <c r="I12" s="215"/>
      <c r="J12" s="215"/>
      <c r="K12" s="215"/>
      <c r="L12" s="215"/>
      <c r="M12" s="215"/>
      <c r="N12" s="214"/>
      <c r="O12" s="214"/>
      <c r="P12" s="214"/>
      <c r="Q12" s="214"/>
      <c r="R12" s="215"/>
      <c r="S12" s="215"/>
      <c r="T12" s="215"/>
      <c r="U12" s="215"/>
      <c r="V12" s="215"/>
      <c r="W12" s="215"/>
      <c r="X12" s="215"/>
      <c r="Y12" s="215"/>
      <c r="Z12" s="195"/>
      <c r="AA12" s="195"/>
      <c r="AB12" s="195"/>
      <c r="AC12" s="195"/>
      <c r="AD12" s="195"/>
      <c r="AE12" s="195"/>
      <c r="AF12" s="195"/>
      <c r="AG12" s="195" t="s">
        <v>408</v>
      </c>
      <c r="AH12" s="195">
        <v>5</v>
      </c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</row>
    <row r="13" spans="1:60" outlineLevel="3" x14ac:dyDescent="0.2">
      <c r="A13" s="212"/>
      <c r="B13" s="213"/>
      <c r="C13" s="255" t="s">
        <v>411</v>
      </c>
      <c r="D13" s="248"/>
      <c r="E13" s="249">
        <v>36</v>
      </c>
      <c r="F13" s="215"/>
      <c r="G13" s="215"/>
      <c r="H13" s="215"/>
      <c r="I13" s="215"/>
      <c r="J13" s="215"/>
      <c r="K13" s="215"/>
      <c r="L13" s="215"/>
      <c r="M13" s="215"/>
      <c r="N13" s="214"/>
      <c r="O13" s="214"/>
      <c r="P13" s="214"/>
      <c r="Q13" s="214"/>
      <c r="R13" s="215"/>
      <c r="S13" s="215"/>
      <c r="T13" s="215"/>
      <c r="U13" s="215"/>
      <c r="V13" s="215"/>
      <c r="W13" s="215"/>
      <c r="X13" s="215"/>
      <c r="Y13" s="215"/>
      <c r="Z13" s="195"/>
      <c r="AA13" s="195"/>
      <c r="AB13" s="195"/>
      <c r="AC13" s="195"/>
      <c r="AD13" s="195"/>
      <c r="AE13" s="195"/>
      <c r="AF13" s="195"/>
      <c r="AG13" s="195" t="s">
        <v>408</v>
      </c>
      <c r="AH13" s="195">
        <v>5</v>
      </c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</row>
    <row r="14" spans="1:60" outlineLevel="3" x14ac:dyDescent="0.2">
      <c r="A14" s="212"/>
      <c r="B14" s="213"/>
      <c r="C14" s="255" t="s">
        <v>412</v>
      </c>
      <c r="D14" s="248"/>
      <c r="E14" s="249">
        <v>48</v>
      </c>
      <c r="F14" s="215"/>
      <c r="G14" s="215"/>
      <c r="H14" s="215"/>
      <c r="I14" s="215"/>
      <c r="J14" s="215"/>
      <c r="K14" s="215"/>
      <c r="L14" s="215"/>
      <c r="M14" s="215"/>
      <c r="N14" s="214"/>
      <c r="O14" s="214"/>
      <c r="P14" s="214"/>
      <c r="Q14" s="214"/>
      <c r="R14" s="215"/>
      <c r="S14" s="215"/>
      <c r="T14" s="215"/>
      <c r="U14" s="215"/>
      <c r="V14" s="215"/>
      <c r="W14" s="215"/>
      <c r="X14" s="215"/>
      <c r="Y14" s="215"/>
      <c r="Z14" s="195"/>
      <c r="AA14" s="195"/>
      <c r="AB14" s="195"/>
      <c r="AC14" s="195"/>
      <c r="AD14" s="195"/>
      <c r="AE14" s="195"/>
      <c r="AF14" s="195"/>
      <c r="AG14" s="195" t="s">
        <v>408</v>
      </c>
      <c r="AH14" s="195">
        <v>5</v>
      </c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</row>
    <row r="15" spans="1:60" outlineLevel="3" x14ac:dyDescent="0.2">
      <c r="A15" s="212"/>
      <c r="B15" s="213"/>
      <c r="C15" s="255" t="s">
        <v>413</v>
      </c>
      <c r="D15" s="248"/>
      <c r="E15" s="249">
        <v>36</v>
      </c>
      <c r="F15" s="215"/>
      <c r="G15" s="215"/>
      <c r="H15" s="215"/>
      <c r="I15" s="215"/>
      <c r="J15" s="215"/>
      <c r="K15" s="215"/>
      <c r="L15" s="215"/>
      <c r="M15" s="215"/>
      <c r="N15" s="214"/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  <c r="Z15" s="195"/>
      <c r="AA15" s="195"/>
      <c r="AB15" s="195"/>
      <c r="AC15" s="195"/>
      <c r="AD15" s="195"/>
      <c r="AE15" s="195"/>
      <c r="AF15" s="195"/>
      <c r="AG15" s="195" t="s">
        <v>408</v>
      </c>
      <c r="AH15" s="195">
        <v>5</v>
      </c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</row>
    <row r="16" spans="1:60" outlineLevel="1" x14ac:dyDescent="0.2">
      <c r="A16" s="232">
        <v>2</v>
      </c>
      <c r="B16" s="233" t="s">
        <v>414</v>
      </c>
      <c r="C16" s="239" t="s">
        <v>415</v>
      </c>
      <c r="D16" s="234" t="s">
        <v>228</v>
      </c>
      <c r="E16" s="235">
        <v>1</v>
      </c>
      <c r="F16" s="236"/>
      <c r="G16" s="237">
        <f>ROUND(E16*F16,2)</f>
        <v>0</v>
      </c>
      <c r="H16" s="216"/>
      <c r="I16" s="215">
        <f>ROUND(E16*H16,2)</f>
        <v>0</v>
      </c>
      <c r="J16" s="216"/>
      <c r="K16" s="215">
        <f>ROUND(E16*J16,2)</f>
        <v>0</v>
      </c>
      <c r="L16" s="215">
        <v>21</v>
      </c>
      <c r="M16" s="215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5"/>
      <c r="S16" s="215" t="s">
        <v>168</v>
      </c>
      <c r="T16" s="215" t="s">
        <v>169</v>
      </c>
      <c r="U16" s="215">
        <v>0</v>
      </c>
      <c r="V16" s="215">
        <f>ROUND(E16*U16,2)</f>
        <v>0</v>
      </c>
      <c r="W16" s="215"/>
      <c r="X16" s="215" t="s">
        <v>170</v>
      </c>
      <c r="Y16" s="215" t="s">
        <v>171</v>
      </c>
      <c r="Z16" s="195"/>
      <c r="AA16" s="195"/>
      <c r="AB16" s="195"/>
      <c r="AC16" s="195"/>
      <c r="AD16" s="195"/>
      <c r="AE16" s="195"/>
      <c r="AF16" s="195"/>
      <c r="AG16" s="195" t="s">
        <v>406</v>
      </c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</row>
    <row r="17" spans="1:60" ht="22.5" outlineLevel="1" x14ac:dyDescent="0.2">
      <c r="A17" s="232">
        <v>3</v>
      </c>
      <c r="B17" s="233" t="s">
        <v>416</v>
      </c>
      <c r="C17" s="239" t="s">
        <v>417</v>
      </c>
      <c r="D17" s="234" t="s">
        <v>228</v>
      </c>
      <c r="E17" s="235">
        <v>1</v>
      </c>
      <c r="F17" s="236"/>
      <c r="G17" s="237">
        <f>ROUND(E17*F17,2)</f>
        <v>0</v>
      </c>
      <c r="H17" s="216"/>
      <c r="I17" s="215">
        <f>ROUND(E17*H17,2)</f>
        <v>0</v>
      </c>
      <c r="J17" s="216"/>
      <c r="K17" s="215">
        <f>ROUND(E17*J17,2)</f>
        <v>0</v>
      </c>
      <c r="L17" s="215">
        <v>21</v>
      </c>
      <c r="M17" s="215">
        <f>G17*(1+L17/100)</f>
        <v>0</v>
      </c>
      <c r="N17" s="214">
        <v>0</v>
      </c>
      <c r="O17" s="214">
        <f>ROUND(E17*N17,2)</f>
        <v>0</v>
      </c>
      <c r="P17" s="214">
        <v>0</v>
      </c>
      <c r="Q17" s="214">
        <f>ROUND(E17*P17,2)</f>
        <v>0</v>
      </c>
      <c r="R17" s="215"/>
      <c r="S17" s="215" t="s">
        <v>168</v>
      </c>
      <c r="T17" s="215" t="s">
        <v>169</v>
      </c>
      <c r="U17" s="215">
        <v>0</v>
      </c>
      <c r="V17" s="215">
        <f>ROUND(E17*U17,2)</f>
        <v>0</v>
      </c>
      <c r="W17" s="215"/>
      <c r="X17" s="215" t="s">
        <v>170</v>
      </c>
      <c r="Y17" s="215" t="s">
        <v>171</v>
      </c>
      <c r="Z17" s="195"/>
      <c r="AA17" s="195"/>
      <c r="AB17" s="195"/>
      <c r="AC17" s="195"/>
      <c r="AD17" s="195"/>
      <c r="AE17" s="195"/>
      <c r="AF17" s="195"/>
      <c r="AG17" s="195" t="s">
        <v>406</v>
      </c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</row>
    <row r="18" spans="1:60" outlineLevel="1" x14ac:dyDescent="0.2">
      <c r="A18" s="232">
        <v>4</v>
      </c>
      <c r="B18" s="233" t="s">
        <v>418</v>
      </c>
      <c r="C18" s="239" t="s">
        <v>419</v>
      </c>
      <c r="D18" s="234" t="s">
        <v>420</v>
      </c>
      <c r="E18" s="235">
        <v>13</v>
      </c>
      <c r="F18" s="236"/>
      <c r="G18" s="237">
        <f>ROUND(E18*F18,2)</f>
        <v>0</v>
      </c>
      <c r="H18" s="216"/>
      <c r="I18" s="215">
        <f>ROUND(E18*H18,2)</f>
        <v>0</v>
      </c>
      <c r="J18" s="216"/>
      <c r="K18" s="215">
        <f>ROUND(E18*J18,2)</f>
        <v>0</v>
      </c>
      <c r="L18" s="215">
        <v>21</v>
      </c>
      <c r="M18" s="215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5"/>
      <c r="S18" s="215" t="s">
        <v>168</v>
      </c>
      <c r="T18" s="215" t="s">
        <v>169</v>
      </c>
      <c r="U18" s="215">
        <v>0.2</v>
      </c>
      <c r="V18" s="215">
        <f>ROUND(E18*U18,2)</f>
        <v>2.6</v>
      </c>
      <c r="W18" s="215"/>
      <c r="X18" s="215" t="s">
        <v>170</v>
      </c>
      <c r="Y18" s="215" t="s">
        <v>171</v>
      </c>
      <c r="Z18" s="195"/>
      <c r="AA18" s="195"/>
      <c r="AB18" s="195"/>
      <c r="AC18" s="195"/>
      <c r="AD18" s="195"/>
      <c r="AE18" s="195"/>
      <c r="AF18" s="195"/>
      <c r="AG18" s="195" t="s">
        <v>406</v>
      </c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</row>
    <row r="19" spans="1:60" ht="22.5" outlineLevel="1" x14ac:dyDescent="0.2">
      <c r="A19" s="232">
        <v>5</v>
      </c>
      <c r="B19" s="233" t="s">
        <v>421</v>
      </c>
      <c r="C19" s="239" t="s">
        <v>422</v>
      </c>
      <c r="D19" s="234" t="s">
        <v>223</v>
      </c>
      <c r="E19" s="235">
        <v>60</v>
      </c>
      <c r="F19" s="236"/>
      <c r="G19" s="237">
        <f>ROUND(E19*F19,2)</f>
        <v>0</v>
      </c>
      <c r="H19" s="216"/>
      <c r="I19" s="215">
        <f>ROUND(E19*H19,2)</f>
        <v>0</v>
      </c>
      <c r="J19" s="216"/>
      <c r="K19" s="215">
        <f>ROUND(E19*J19,2)</f>
        <v>0</v>
      </c>
      <c r="L19" s="215">
        <v>21</v>
      </c>
      <c r="M19" s="215">
        <f>G19*(1+L19/100)</f>
        <v>0</v>
      </c>
      <c r="N19" s="214">
        <v>3.1E-4</v>
      </c>
      <c r="O19" s="214">
        <f>ROUND(E19*N19,2)</f>
        <v>0.02</v>
      </c>
      <c r="P19" s="214">
        <v>0</v>
      </c>
      <c r="Q19" s="214">
        <f>ROUND(E19*P19,2)</f>
        <v>0</v>
      </c>
      <c r="R19" s="215" t="s">
        <v>423</v>
      </c>
      <c r="S19" s="215" t="s">
        <v>405</v>
      </c>
      <c r="T19" s="215" t="s">
        <v>424</v>
      </c>
      <c r="U19" s="215">
        <v>0</v>
      </c>
      <c r="V19" s="215">
        <f>ROUND(E19*U19,2)</f>
        <v>0</v>
      </c>
      <c r="W19" s="215"/>
      <c r="X19" s="215" t="s">
        <v>334</v>
      </c>
      <c r="Y19" s="215" t="s">
        <v>171</v>
      </c>
      <c r="Z19" s="195"/>
      <c r="AA19" s="195"/>
      <c r="AB19" s="195"/>
      <c r="AC19" s="195"/>
      <c r="AD19" s="195"/>
      <c r="AE19" s="195"/>
      <c r="AF19" s="195"/>
      <c r="AG19" s="195" t="s">
        <v>425</v>
      </c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ht="22.5" outlineLevel="1" x14ac:dyDescent="0.2">
      <c r="A20" s="232">
        <v>6</v>
      </c>
      <c r="B20" s="233" t="s">
        <v>426</v>
      </c>
      <c r="C20" s="239" t="s">
        <v>427</v>
      </c>
      <c r="D20" s="234" t="s">
        <v>223</v>
      </c>
      <c r="E20" s="235">
        <v>36</v>
      </c>
      <c r="F20" s="236"/>
      <c r="G20" s="237">
        <f>ROUND(E20*F20,2)</f>
        <v>0</v>
      </c>
      <c r="H20" s="216"/>
      <c r="I20" s="215">
        <f>ROUND(E20*H20,2)</f>
        <v>0</v>
      </c>
      <c r="J20" s="216"/>
      <c r="K20" s="215">
        <f>ROUND(E20*J20,2)</f>
        <v>0</v>
      </c>
      <c r="L20" s="215">
        <v>21</v>
      </c>
      <c r="M20" s="215">
        <f>G20*(1+L20/100)</f>
        <v>0</v>
      </c>
      <c r="N20" s="214">
        <v>3.4000000000000002E-4</v>
      </c>
      <c r="O20" s="214">
        <f>ROUND(E20*N20,2)</f>
        <v>0.01</v>
      </c>
      <c r="P20" s="214">
        <v>0</v>
      </c>
      <c r="Q20" s="214">
        <f>ROUND(E20*P20,2)</f>
        <v>0</v>
      </c>
      <c r="R20" s="215" t="s">
        <v>423</v>
      </c>
      <c r="S20" s="215" t="s">
        <v>405</v>
      </c>
      <c r="T20" s="215" t="s">
        <v>428</v>
      </c>
      <c r="U20" s="215">
        <v>0</v>
      </c>
      <c r="V20" s="215">
        <f>ROUND(E20*U20,2)</f>
        <v>0</v>
      </c>
      <c r="W20" s="215"/>
      <c r="X20" s="215" t="s">
        <v>334</v>
      </c>
      <c r="Y20" s="215" t="s">
        <v>171</v>
      </c>
      <c r="Z20" s="195"/>
      <c r="AA20" s="195"/>
      <c r="AB20" s="195"/>
      <c r="AC20" s="195"/>
      <c r="AD20" s="195"/>
      <c r="AE20" s="195"/>
      <c r="AF20" s="195"/>
      <c r="AG20" s="195" t="s">
        <v>425</v>
      </c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</row>
    <row r="21" spans="1:60" ht="22.5" outlineLevel="1" x14ac:dyDescent="0.2">
      <c r="A21" s="232">
        <v>7</v>
      </c>
      <c r="B21" s="233" t="s">
        <v>429</v>
      </c>
      <c r="C21" s="239" t="s">
        <v>430</v>
      </c>
      <c r="D21" s="234" t="s">
        <v>223</v>
      </c>
      <c r="E21" s="235">
        <v>126</v>
      </c>
      <c r="F21" s="236"/>
      <c r="G21" s="237">
        <f>ROUND(E21*F21,2)</f>
        <v>0</v>
      </c>
      <c r="H21" s="216"/>
      <c r="I21" s="215">
        <f>ROUND(E21*H21,2)</f>
        <v>0</v>
      </c>
      <c r="J21" s="216"/>
      <c r="K21" s="215">
        <f>ROUND(E21*J21,2)</f>
        <v>0</v>
      </c>
      <c r="L21" s="215">
        <v>21</v>
      </c>
      <c r="M21" s="215">
        <f>G21*(1+L21/100)</f>
        <v>0</v>
      </c>
      <c r="N21" s="214">
        <v>8.0000000000000004E-4</v>
      </c>
      <c r="O21" s="214">
        <f>ROUND(E21*N21,2)</f>
        <v>0.1</v>
      </c>
      <c r="P21" s="214">
        <v>0</v>
      </c>
      <c r="Q21" s="214">
        <f>ROUND(E21*P21,2)</f>
        <v>0</v>
      </c>
      <c r="R21" s="215" t="s">
        <v>423</v>
      </c>
      <c r="S21" s="215" t="s">
        <v>405</v>
      </c>
      <c r="T21" s="215" t="s">
        <v>424</v>
      </c>
      <c r="U21" s="215">
        <v>0</v>
      </c>
      <c r="V21" s="215">
        <f>ROUND(E21*U21,2)</f>
        <v>0</v>
      </c>
      <c r="W21" s="215"/>
      <c r="X21" s="215" t="s">
        <v>334</v>
      </c>
      <c r="Y21" s="215" t="s">
        <v>171</v>
      </c>
      <c r="Z21" s="195"/>
      <c r="AA21" s="195"/>
      <c r="AB21" s="195"/>
      <c r="AC21" s="195"/>
      <c r="AD21" s="195"/>
      <c r="AE21" s="195"/>
      <c r="AF21" s="195"/>
      <c r="AG21" s="195" t="s">
        <v>425</v>
      </c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</row>
    <row r="22" spans="1:60" ht="22.5" outlineLevel="1" x14ac:dyDescent="0.2">
      <c r="A22" s="232">
        <v>8</v>
      </c>
      <c r="B22" s="233" t="s">
        <v>431</v>
      </c>
      <c r="C22" s="239" t="s">
        <v>432</v>
      </c>
      <c r="D22" s="234" t="s">
        <v>223</v>
      </c>
      <c r="E22" s="235">
        <v>60</v>
      </c>
      <c r="F22" s="236"/>
      <c r="G22" s="237">
        <f>ROUND(E22*F22,2)</f>
        <v>0</v>
      </c>
      <c r="H22" s="216"/>
      <c r="I22" s="215">
        <f>ROUND(E22*H22,2)</f>
        <v>0</v>
      </c>
      <c r="J22" s="216"/>
      <c r="K22" s="215">
        <f>ROUND(E22*J22,2)</f>
        <v>0</v>
      </c>
      <c r="L22" s="215">
        <v>21</v>
      </c>
      <c r="M22" s="215">
        <f>G22*(1+L22/100)</f>
        <v>0</v>
      </c>
      <c r="N22" s="214">
        <v>8.9999999999999998E-4</v>
      </c>
      <c r="O22" s="214">
        <f>ROUND(E22*N22,2)</f>
        <v>0.05</v>
      </c>
      <c r="P22" s="214">
        <v>0</v>
      </c>
      <c r="Q22" s="214">
        <f>ROUND(E22*P22,2)</f>
        <v>0</v>
      </c>
      <c r="R22" s="215" t="s">
        <v>423</v>
      </c>
      <c r="S22" s="215" t="s">
        <v>405</v>
      </c>
      <c r="T22" s="215" t="s">
        <v>424</v>
      </c>
      <c r="U22" s="215">
        <v>0</v>
      </c>
      <c r="V22" s="215">
        <f>ROUND(E22*U22,2)</f>
        <v>0</v>
      </c>
      <c r="W22" s="215"/>
      <c r="X22" s="215" t="s">
        <v>334</v>
      </c>
      <c r="Y22" s="215" t="s">
        <v>171</v>
      </c>
      <c r="Z22" s="195"/>
      <c r="AA22" s="195"/>
      <c r="AB22" s="195"/>
      <c r="AC22" s="195"/>
      <c r="AD22" s="195"/>
      <c r="AE22" s="195"/>
      <c r="AF22" s="195"/>
      <c r="AG22" s="195" t="s">
        <v>425</v>
      </c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</row>
    <row r="23" spans="1:60" ht="22.5" outlineLevel="1" x14ac:dyDescent="0.2">
      <c r="A23" s="232">
        <v>9</v>
      </c>
      <c r="B23" s="233" t="s">
        <v>433</v>
      </c>
      <c r="C23" s="239" t="s">
        <v>434</v>
      </c>
      <c r="D23" s="234" t="s">
        <v>223</v>
      </c>
      <c r="E23" s="235">
        <v>36</v>
      </c>
      <c r="F23" s="236"/>
      <c r="G23" s="237">
        <f>ROUND(E23*F23,2)</f>
        <v>0</v>
      </c>
      <c r="H23" s="216"/>
      <c r="I23" s="215">
        <f>ROUND(E23*H23,2)</f>
        <v>0</v>
      </c>
      <c r="J23" s="216"/>
      <c r="K23" s="215">
        <f>ROUND(E23*J23,2)</f>
        <v>0</v>
      </c>
      <c r="L23" s="215">
        <v>21</v>
      </c>
      <c r="M23" s="215">
        <f>G23*(1+L23/100)</f>
        <v>0</v>
      </c>
      <c r="N23" s="214">
        <v>1.41E-3</v>
      </c>
      <c r="O23" s="214">
        <f>ROUND(E23*N23,2)</f>
        <v>0.05</v>
      </c>
      <c r="P23" s="214">
        <v>0</v>
      </c>
      <c r="Q23" s="214">
        <f>ROUND(E23*P23,2)</f>
        <v>0</v>
      </c>
      <c r="R23" s="215" t="s">
        <v>423</v>
      </c>
      <c r="S23" s="215" t="s">
        <v>405</v>
      </c>
      <c r="T23" s="215" t="s">
        <v>169</v>
      </c>
      <c r="U23" s="215">
        <v>0</v>
      </c>
      <c r="V23" s="215">
        <f>ROUND(E23*U23,2)</f>
        <v>0</v>
      </c>
      <c r="W23" s="215"/>
      <c r="X23" s="215" t="s">
        <v>334</v>
      </c>
      <c r="Y23" s="215" t="s">
        <v>171</v>
      </c>
      <c r="Z23" s="195"/>
      <c r="AA23" s="195"/>
      <c r="AB23" s="195"/>
      <c r="AC23" s="195"/>
      <c r="AD23" s="195"/>
      <c r="AE23" s="195"/>
      <c r="AF23" s="195"/>
      <c r="AG23" s="195" t="s">
        <v>425</v>
      </c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</row>
    <row r="24" spans="1:60" ht="22.5" outlineLevel="1" x14ac:dyDescent="0.2">
      <c r="A24" s="232">
        <v>10</v>
      </c>
      <c r="B24" s="233" t="s">
        <v>435</v>
      </c>
      <c r="C24" s="239" t="s">
        <v>436</v>
      </c>
      <c r="D24" s="234" t="s">
        <v>223</v>
      </c>
      <c r="E24" s="235">
        <v>48</v>
      </c>
      <c r="F24" s="236"/>
      <c r="G24" s="237">
        <f>ROUND(E24*F24,2)</f>
        <v>0</v>
      </c>
      <c r="H24" s="216"/>
      <c r="I24" s="215">
        <f>ROUND(E24*H24,2)</f>
        <v>0</v>
      </c>
      <c r="J24" s="216"/>
      <c r="K24" s="215">
        <f>ROUND(E24*J24,2)</f>
        <v>0</v>
      </c>
      <c r="L24" s="215">
        <v>21</v>
      </c>
      <c r="M24" s="215">
        <f>G24*(1+L24/100)</f>
        <v>0</v>
      </c>
      <c r="N24" s="214">
        <v>1.5299999999999999E-3</v>
      </c>
      <c r="O24" s="214">
        <f>ROUND(E24*N24,2)</f>
        <v>7.0000000000000007E-2</v>
      </c>
      <c r="P24" s="214">
        <v>0</v>
      </c>
      <c r="Q24" s="214">
        <f>ROUND(E24*P24,2)</f>
        <v>0</v>
      </c>
      <c r="R24" s="215" t="s">
        <v>423</v>
      </c>
      <c r="S24" s="215" t="s">
        <v>405</v>
      </c>
      <c r="T24" s="215" t="s">
        <v>169</v>
      </c>
      <c r="U24" s="215">
        <v>0</v>
      </c>
      <c r="V24" s="215">
        <f>ROUND(E24*U24,2)</f>
        <v>0</v>
      </c>
      <c r="W24" s="215"/>
      <c r="X24" s="215" t="s">
        <v>334</v>
      </c>
      <c r="Y24" s="215" t="s">
        <v>171</v>
      </c>
      <c r="Z24" s="195"/>
      <c r="AA24" s="195"/>
      <c r="AB24" s="195"/>
      <c r="AC24" s="195"/>
      <c r="AD24" s="195"/>
      <c r="AE24" s="195"/>
      <c r="AF24" s="195"/>
      <c r="AG24" s="195" t="s">
        <v>425</v>
      </c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</row>
    <row r="25" spans="1:60" outlineLevel="1" x14ac:dyDescent="0.2">
      <c r="A25" s="232">
        <v>11</v>
      </c>
      <c r="B25" s="233" t="s">
        <v>437</v>
      </c>
      <c r="C25" s="239" t="s">
        <v>438</v>
      </c>
      <c r="D25" s="234" t="s">
        <v>439</v>
      </c>
      <c r="E25" s="235">
        <v>0.4</v>
      </c>
      <c r="F25" s="236"/>
      <c r="G25" s="237">
        <f>ROUND(E25*F25,2)</f>
        <v>0</v>
      </c>
      <c r="H25" s="216"/>
      <c r="I25" s="215">
        <f>ROUND(E25*H25,2)</f>
        <v>0</v>
      </c>
      <c r="J25" s="216"/>
      <c r="K25" s="215">
        <f>ROUND(E25*J25,2)</f>
        <v>0</v>
      </c>
      <c r="L25" s="215">
        <v>21</v>
      </c>
      <c r="M25" s="215">
        <f>G25*(1+L25/100)</f>
        <v>0</v>
      </c>
      <c r="N25" s="214">
        <v>0</v>
      </c>
      <c r="O25" s="214">
        <f>ROUND(E25*N25,2)</f>
        <v>0</v>
      </c>
      <c r="P25" s="214">
        <v>0</v>
      </c>
      <c r="Q25" s="214">
        <f>ROUND(E25*P25,2)</f>
        <v>0</v>
      </c>
      <c r="R25" s="215"/>
      <c r="S25" s="215" t="s">
        <v>168</v>
      </c>
      <c r="T25" s="215" t="s">
        <v>169</v>
      </c>
      <c r="U25" s="215">
        <v>0</v>
      </c>
      <c r="V25" s="215">
        <f>ROUND(E25*U25,2)</f>
        <v>0</v>
      </c>
      <c r="W25" s="215"/>
      <c r="X25" s="215" t="s">
        <v>334</v>
      </c>
      <c r="Y25" s="215" t="s">
        <v>171</v>
      </c>
      <c r="Z25" s="195"/>
      <c r="AA25" s="195"/>
      <c r="AB25" s="195"/>
      <c r="AC25" s="195"/>
      <c r="AD25" s="195"/>
      <c r="AE25" s="195"/>
      <c r="AF25" s="195"/>
      <c r="AG25" s="195" t="s">
        <v>425</v>
      </c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</row>
    <row r="26" spans="1:60" ht="22.5" outlineLevel="1" x14ac:dyDescent="0.2">
      <c r="A26" s="232">
        <v>12</v>
      </c>
      <c r="B26" s="233" t="s">
        <v>440</v>
      </c>
      <c r="C26" s="239" t="s">
        <v>441</v>
      </c>
      <c r="D26" s="234" t="s">
        <v>420</v>
      </c>
      <c r="E26" s="235">
        <v>1</v>
      </c>
      <c r="F26" s="236"/>
      <c r="G26" s="237">
        <f>ROUND(E26*F26,2)</f>
        <v>0</v>
      </c>
      <c r="H26" s="216"/>
      <c r="I26" s="215">
        <f>ROUND(E26*H26,2)</f>
        <v>0</v>
      </c>
      <c r="J26" s="216"/>
      <c r="K26" s="215">
        <f>ROUND(E26*J26,2)</f>
        <v>0</v>
      </c>
      <c r="L26" s="215">
        <v>21</v>
      </c>
      <c r="M26" s="215">
        <f>G26*(1+L26/100)</f>
        <v>0</v>
      </c>
      <c r="N26" s="214">
        <v>0</v>
      </c>
      <c r="O26" s="214">
        <f>ROUND(E26*N26,2)</f>
        <v>0</v>
      </c>
      <c r="P26" s="214">
        <v>0</v>
      </c>
      <c r="Q26" s="214">
        <f>ROUND(E26*P26,2)</f>
        <v>0</v>
      </c>
      <c r="R26" s="215"/>
      <c r="S26" s="215" t="s">
        <v>168</v>
      </c>
      <c r="T26" s="215" t="s">
        <v>169</v>
      </c>
      <c r="U26" s="215">
        <v>0</v>
      </c>
      <c r="V26" s="215">
        <f>ROUND(E26*U26,2)</f>
        <v>0</v>
      </c>
      <c r="W26" s="215"/>
      <c r="X26" s="215" t="s">
        <v>334</v>
      </c>
      <c r="Y26" s="215" t="s">
        <v>171</v>
      </c>
      <c r="Z26" s="195"/>
      <c r="AA26" s="195"/>
      <c r="AB26" s="195"/>
      <c r="AC26" s="195"/>
      <c r="AD26" s="195"/>
      <c r="AE26" s="195"/>
      <c r="AF26" s="195"/>
      <c r="AG26" s="195" t="s">
        <v>425</v>
      </c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</row>
    <row r="27" spans="1:60" outlineLevel="1" x14ac:dyDescent="0.2">
      <c r="A27" s="232">
        <v>13</v>
      </c>
      <c r="B27" s="233" t="s">
        <v>442</v>
      </c>
      <c r="C27" s="239" t="s">
        <v>443</v>
      </c>
      <c r="D27" s="234" t="s">
        <v>420</v>
      </c>
      <c r="E27" s="235">
        <v>1</v>
      </c>
      <c r="F27" s="236"/>
      <c r="G27" s="237">
        <f>ROUND(E27*F27,2)</f>
        <v>0</v>
      </c>
      <c r="H27" s="216"/>
      <c r="I27" s="215">
        <f>ROUND(E27*H27,2)</f>
        <v>0</v>
      </c>
      <c r="J27" s="216"/>
      <c r="K27" s="215">
        <f>ROUND(E27*J27,2)</f>
        <v>0</v>
      </c>
      <c r="L27" s="215">
        <v>21</v>
      </c>
      <c r="M27" s="215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5"/>
      <c r="S27" s="215" t="s">
        <v>168</v>
      </c>
      <c r="T27" s="215" t="s">
        <v>169</v>
      </c>
      <c r="U27" s="215">
        <v>0</v>
      </c>
      <c r="V27" s="215">
        <f>ROUND(E27*U27,2)</f>
        <v>0</v>
      </c>
      <c r="W27" s="215"/>
      <c r="X27" s="215" t="s">
        <v>334</v>
      </c>
      <c r="Y27" s="215" t="s">
        <v>171</v>
      </c>
      <c r="Z27" s="195"/>
      <c r="AA27" s="195"/>
      <c r="AB27" s="195"/>
      <c r="AC27" s="195"/>
      <c r="AD27" s="195"/>
      <c r="AE27" s="195"/>
      <c r="AF27" s="195"/>
      <c r="AG27" s="195" t="s">
        <v>425</v>
      </c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</row>
    <row r="28" spans="1:60" ht="22.5" outlineLevel="1" x14ac:dyDescent="0.2">
      <c r="A28" s="232">
        <v>14</v>
      </c>
      <c r="B28" s="233" t="s">
        <v>444</v>
      </c>
      <c r="C28" s="239" t="s">
        <v>445</v>
      </c>
      <c r="D28" s="234" t="s">
        <v>420</v>
      </c>
      <c r="E28" s="235">
        <v>4</v>
      </c>
      <c r="F28" s="236"/>
      <c r="G28" s="237">
        <f>ROUND(E28*F28,2)</f>
        <v>0</v>
      </c>
      <c r="H28" s="216"/>
      <c r="I28" s="215">
        <f>ROUND(E28*H28,2)</f>
        <v>0</v>
      </c>
      <c r="J28" s="216"/>
      <c r="K28" s="215">
        <f>ROUND(E28*J28,2)</f>
        <v>0</v>
      </c>
      <c r="L28" s="215">
        <v>21</v>
      </c>
      <c r="M28" s="215">
        <f>G28*(1+L28/100)</f>
        <v>0</v>
      </c>
      <c r="N28" s="214">
        <v>0</v>
      </c>
      <c r="O28" s="214">
        <f>ROUND(E28*N28,2)</f>
        <v>0</v>
      </c>
      <c r="P28" s="214">
        <v>0</v>
      </c>
      <c r="Q28" s="214">
        <f>ROUND(E28*P28,2)</f>
        <v>0</v>
      </c>
      <c r="R28" s="215"/>
      <c r="S28" s="215" t="s">
        <v>168</v>
      </c>
      <c r="T28" s="215" t="s">
        <v>169</v>
      </c>
      <c r="U28" s="215">
        <v>0</v>
      </c>
      <c r="V28" s="215">
        <f>ROUND(E28*U28,2)</f>
        <v>0</v>
      </c>
      <c r="W28" s="215"/>
      <c r="X28" s="215" t="s">
        <v>334</v>
      </c>
      <c r="Y28" s="215" t="s">
        <v>171</v>
      </c>
      <c r="Z28" s="195"/>
      <c r="AA28" s="195"/>
      <c r="AB28" s="195"/>
      <c r="AC28" s="195"/>
      <c r="AD28" s="195"/>
      <c r="AE28" s="195"/>
      <c r="AF28" s="195"/>
      <c r="AG28" s="195" t="s">
        <v>425</v>
      </c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</row>
    <row r="29" spans="1:60" ht="22.5" outlineLevel="1" x14ac:dyDescent="0.2">
      <c r="A29" s="232">
        <v>15</v>
      </c>
      <c r="B29" s="233" t="s">
        <v>446</v>
      </c>
      <c r="C29" s="239" t="s">
        <v>447</v>
      </c>
      <c r="D29" s="234" t="s">
        <v>420</v>
      </c>
      <c r="E29" s="235">
        <v>7</v>
      </c>
      <c r="F29" s="236"/>
      <c r="G29" s="237">
        <f>ROUND(E29*F29,2)</f>
        <v>0</v>
      </c>
      <c r="H29" s="216"/>
      <c r="I29" s="215">
        <f>ROUND(E29*H29,2)</f>
        <v>0</v>
      </c>
      <c r="J29" s="216"/>
      <c r="K29" s="215">
        <f>ROUND(E29*J29,2)</f>
        <v>0</v>
      </c>
      <c r="L29" s="215">
        <v>21</v>
      </c>
      <c r="M29" s="215">
        <f>G29*(1+L29/100)</f>
        <v>0</v>
      </c>
      <c r="N29" s="214">
        <v>0</v>
      </c>
      <c r="O29" s="214">
        <f>ROUND(E29*N29,2)</f>
        <v>0</v>
      </c>
      <c r="P29" s="214">
        <v>0</v>
      </c>
      <c r="Q29" s="214">
        <f>ROUND(E29*P29,2)</f>
        <v>0</v>
      </c>
      <c r="R29" s="215"/>
      <c r="S29" s="215" t="s">
        <v>168</v>
      </c>
      <c r="T29" s="215" t="s">
        <v>169</v>
      </c>
      <c r="U29" s="215">
        <v>0</v>
      </c>
      <c r="V29" s="215">
        <f>ROUND(E29*U29,2)</f>
        <v>0</v>
      </c>
      <c r="W29" s="215"/>
      <c r="X29" s="215" t="s">
        <v>334</v>
      </c>
      <c r="Y29" s="215" t="s">
        <v>171</v>
      </c>
      <c r="Z29" s="195"/>
      <c r="AA29" s="195"/>
      <c r="AB29" s="195"/>
      <c r="AC29" s="195"/>
      <c r="AD29" s="195"/>
      <c r="AE29" s="195"/>
      <c r="AF29" s="195"/>
      <c r="AG29" s="195" t="s">
        <v>425</v>
      </c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</row>
    <row r="30" spans="1:60" x14ac:dyDescent="0.2">
      <c r="A30" s="219" t="s">
        <v>163</v>
      </c>
      <c r="B30" s="220" t="s">
        <v>115</v>
      </c>
      <c r="C30" s="238" t="s">
        <v>116</v>
      </c>
      <c r="D30" s="221"/>
      <c r="E30" s="222"/>
      <c r="F30" s="223"/>
      <c r="G30" s="224">
        <f>SUMIF(AG31:AG36,"&lt;&gt;NOR",G31:G36)</f>
        <v>0</v>
      </c>
      <c r="H30" s="218"/>
      <c r="I30" s="218">
        <f>SUM(I31:I36)</f>
        <v>0</v>
      </c>
      <c r="J30" s="218"/>
      <c r="K30" s="218">
        <f>SUM(K31:K36)</f>
        <v>0</v>
      </c>
      <c r="L30" s="218"/>
      <c r="M30" s="218">
        <f>SUM(M31:M36)</f>
        <v>0</v>
      </c>
      <c r="N30" s="217"/>
      <c r="O30" s="217">
        <f>SUM(O31:O36)</f>
        <v>0</v>
      </c>
      <c r="P30" s="217"/>
      <c r="Q30" s="217">
        <f>SUM(Q31:Q36)</f>
        <v>0</v>
      </c>
      <c r="R30" s="218"/>
      <c r="S30" s="218"/>
      <c r="T30" s="218"/>
      <c r="U30" s="218"/>
      <c r="V30" s="218">
        <f>SUM(V31:V36)</f>
        <v>0</v>
      </c>
      <c r="W30" s="218"/>
      <c r="X30" s="218"/>
      <c r="Y30" s="218"/>
      <c r="AG30" t="s">
        <v>164</v>
      </c>
    </row>
    <row r="31" spans="1:60" ht="33.75" outlineLevel="1" x14ac:dyDescent="0.2">
      <c r="A31" s="232">
        <v>16</v>
      </c>
      <c r="B31" s="233" t="s">
        <v>448</v>
      </c>
      <c r="C31" s="239" t="s">
        <v>449</v>
      </c>
      <c r="D31" s="234" t="s">
        <v>228</v>
      </c>
      <c r="E31" s="235">
        <v>1</v>
      </c>
      <c r="F31" s="236"/>
      <c r="G31" s="237">
        <f>ROUND(E31*F31,2)</f>
        <v>0</v>
      </c>
      <c r="H31" s="216"/>
      <c r="I31" s="215">
        <f>ROUND(E31*H31,2)</f>
        <v>0</v>
      </c>
      <c r="J31" s="216"/>
      <c r="K31" s="215">
        <f>ROUND(E31*J31,2)</f>
        <v>0</v>
      </c>
      <c r="L31" s="215">
        <v>21</v>
      </c>
      <c r="M31" s="215">
        <f>G31*(1+L31/100)</f>
        <v>0</v>
      </c>
      <c r="N31" s="214">
        <v>0</v>
      </c>
      <c r="O31" s="214">
        <f>ROUND(E31*N31,2)</f>
        <v>0</v>
      </c>
      <c r="P31" s="214">
        <v>0</v>
      </c>
      <c r="Q31" s="214">
        <f>ROUND(E31*P31,2)</f>
        <v>0</v>
      </c>
      <c r="R31" s="215"/>
      <c r="S31" s="215" t="s">
        <v>168</v>
      </c>
      <c r="T31" s="215" t="s">
        <v>169</v>
      </c>
      <c r="U31" s="215">
        <v>0</v>
      </c>
      <c r="V31" s="215">
        <f>ROUND(E31*U31,2)</f>
        <v>0</v>
      </c>
      <c r="W31" s="215"/>
      <c r="X31" s="215" t="s">
        <v>334</v>
      </c>
      <c r="Y31" s="215" t="s">
        <v>171</v>
      </c>
      <c r="Z31" s="195"/>
      <c r="AA31" s="195"/>
      <c r="AB31" s="195"/>
      <c r="AC31" s="195"/>
      <c r="AD31" s="195"/>
      <c r="AE31" s="195"/>
      <c r="AF31" s="195"/>
      <c r="AG31" s="195" t="s">
        <v>425</v>
      </c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</row>
    <row r="32" spans="1:60" ht="33.75" outlineLevel="1" x14ac:dyDescent="0.2">
      <c r="A32" s="232">
        <v>17</v>
      </c>
      <c r="B32" s="233" t="s">
        <v>450</v>
      </c>
      <c r="C32" s="239" t="s">
        <v>451</v>
      </c>
      <c r="D32" s="234" t="s">
        <v>228</v>
      </c>
      <c r="E32" s="235">
        <v>1</v>
      </c>
      <c r="F32" s="236"/>
      <c r="G32" s="237">
        <f>ROUND(E32*F32,2)</f>
        <v>0</v>
      </c>
      <c r="H32" s="216"/>
      <c r="I32" s="215">
        <f>ROUND(E32*H32,2)</f>
        <v>0</v>
      </c>
      <c r="J32" s="216"/>
      <c r="K32" s="215">
        <f>ROUND(E32*J32,2)</f>
        <v>0</v>
      </c>
      <c r="L32" s="215">
        <v>21</v>
      </c>
      <c r="M32" s="215">
        <f>G32*(1+L32/100)</f>
        <v>0</v>
      </c>
      <c r="N32" s="214">
        <v>0</v>
      </c>
      <c r="O32" s="214">
        <f>ROUND(E32*N32,2)</f>
        <v>0</v>
      </c>
      <c r="P32" s="214">
        <v>0</v>
      </c>
      <c r="Q32" s="214">
        <f>ROUND(E32*P32,2)</f>
        <v>0</v>
      </c>
      <c r="R32" s="215"/>
      <c r="S32" s="215" t="s">
        <v>168</v>
      </c>
      <c r="T32" s="215" t="s">
        <v>169</v>
      </c>
      <c r="U32" s="215">
        <v>0</v>
      </c>
      <c r="V32" s="215">
        <f>ROUND(E32*U32,2)</f>
        <v>0</v>
      </c>
      <c r="W32" s="215"/>
      <c r="X32" s="215" t="s">
        <v>334</v>
      </c>
      <c r="Y32" s="215" t="s">
        <v>171</v>
      </c>
      <c r="Z32" s="195"/>
      <c r="AA32" s="195"/>
      <c r="AB32" s="195"/>
      <c r="AC32" s="195"/>
      <c r="AD32" s="195"/>
      <c r="AE32" s="195"/>
      <c r="AF32" s="195"/>
      <c r="AG32" s="195" t="s">
        <v>425</v>
      </c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</row>
    <row r="33" spans="1:60" ht="33.75" outlineLevel="1" x14ac:dyDescent="0.2">
      <c r="A33" s="232">
        <v>18</v>
      </c>
      <c r="B33" s="233" t="s">
        <v>452</v>
      </c>
      <c r="C33" s="239" t="s">
        <v>453</v>
      </c>
      <c r="D33" s="234" t="s">
        <v>228</v>
      </c>
      <c r="E33" s="235">
        <v>2</v>
      </c>
      <c r="F33" s="236"/>
      <c r="G33" s="237">
        <f>ROUND(E33*F33,2)</f>
        <v>0</v>
      </c>
      <c r="H33" s="216"/>
      <c r="I33" s="215">
        <f>ROUND(E33*H33,2)</f>
        <v>0</v>
      </c>
      <c r="J33" s="216"/>
      <c r="K33" s="215">
        <f>ROUND(E33*J33,2)</f>
        <v>0</v>
      </c>
      <c r="L33" s="215">
        <v>21</v>
      </c>
      <c r="M33" s="215">
        <f>G33*(1+L33/100)</f>
        <v>0</v>
      </c>
      <c r="N33" s="214">
        <v>0</v>
      </c>
      <c r="O33" s="214">
        <f>ROUND(E33*N33,2)</f>
        <v>0</v>
      </c>
      <c r="P33" s="214">
        <v>0</v>
      </c>
      <c r="Q33" s="214">
        <f>ROUND(E33*P33,2)</f>
        <v>0</v>
      </c>
      <c r="R33" s="215"/>
      <c r="S33" s="215" t="s">
        <v>168</v>
      </c>
      <c r="T33" s="215" t="s">
        <v>169</v>
      </c>
      <c r="U33" s="215">
        <v>0</v>
      </c>
      <c r="V33" s="215">
        <f>ROUND(E33*U33,2)</f>
        <v>0</v>
      </c>
      <c r="W33" s="215"/>
      <c r="X33" s="215" t="s">
        <v>334</v>
      </c>
      <c r="Y33" s="215" t="s">
        <v>171</v>
      </c>
      <c r="Z33" s="195"/>
      <c r="AA33" s="195"/>
      <c r="AB33" s="195"/>
      <c r="AC33" s="195"/>
      <c r="AD33" s="195"/>
      <c r="AE33" s="195"/>
      <c r="AF33" s="195"/>
      <c r="AG33" s="195" t="s">
        <v>425</v>
      </c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</row>
    <row r="34" spans="1:60" ht="33.75" outlineLevel="1" x14ac:dyDescent="0.2">
      <c r="A34" s="232">
        <v>19</v>
      </c>
      <c r="B34" s="233" t="s">
        <v>454</v>
      </c>
      <c r="C34" s="239" t="s">
        <v>455</v>
      </c>
      <c r="D34" s="234" t="s">
        <v>228</v>
      </c>
      <c r="E34" s="235">
        <v>1</v>
      </c>
      <c r="F34" s="236"/>
      <c r="G34" s="237">
        <f>ROUND(E34*F34,2)</f>
        <v>0</v>
      </c>
      <c r="H34" s="216"/>
      <c r="I34" s="215">
        <f>ROUND(E34*H34,2)</f>
        <v>0</v>
      </c>
      <c r="J34" s="216"/>
      <c r="K34" s="215">
        <f>ROUND(E34*J34,2)</f>
        <v>0</v>
      </c>
      <c r="L34" s="215">
        <v>21</v>
      </c>
      <c r="M34" s="215">
        <f>G34*(1+L34/100)</f>
        <v>0</v>
      </c>
      <c r="N34" s="214">
        <v>0</v>
      </c>
      <c r="O34" s="214">
        <f>ROUND(E34*N34,2)</f>
        <v>0</v>
      </c>
      <c r="P34" s="214">
        <v>0</v>
      </c>
      <c r="Q34" s="214">
        <f>ROUND(E34*P34,2)</f>
        <v>0</v>
      </c>
      <c r="R34" s="215"/>
      <c r="S34" s="215" t="s">
        <v>168</v>
      </c>
      <c r="T34" s="215" t="s">
        <v>169</v>
      </c>
      <c r="U34" s="215">
        <v>0</v>
      </c>
      <c r="V34" s="215">
        <f>ROUND(E34*U34,2)</f>
        <v>0</v>
      </c>
      <c r="W34" s="215"/>
      <c r="X34" s="215" t="s">
        <v>334</v>
      </c>
      <c r="Y34" s="215" t="s">
        <v>171</v>
      </c>
      <c r="Z34" s="195"/>
      <c r="AA34" s="195"/>
      <c r="AB34" s="195"/>
      <c r="AC34" s="195"/>
      <c r="AD34" s="195"/>
      <c r="AE34" s="195"/>
      <c r="AF34" s="195"/>
      <c r="AG34" s="195" t="s">
        <v>425</v>
      </c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</row>
    <row r="35" spans="1:60" outlineLevel="1" x14ac:dyDescent="0.2">
      <c r="A35" s="232">
        <v>20</v>
      </c>
      <c r="B35" s="233" t="s">
        <v>456</v>
      </c>
      <c r="C35" s="239" t="s">
        <v>457</v>
      </c>
      <c r="D35" s="234" t="s">
        <v>228</v>
      </c>
      <c r="E35" s="235">
        <v>2</v>
      </c>
      <c r="F35" s="236"/>
      <c r="G35" s="237">
        <f>ROUND(E35*F35,2)</f>
        <v>0</v>
      </c>
      <c r="H35" s="216"/>
      <c r="I35" s="215">
        <f>ROUND(E35*H35,2)</f>
        <v>0</v>
      </c>
      <c r="J35" s="216"/>
      <c r="K35" s="215">
        <f>ROUND(E35*J35,2)</f>
        <v>0</v>
      </c>
      <c r="L35" s="215">
        <v>21</v>
      </c>
      <c r="M35" s="215">
        <f>G35*(1+L35/100)</f>
        <v>0</v>
      </c>
      <c r="N35" s="214">
        <v>0</v>
      </c>
      <c r="O35" s="214">
        <f>ROUND(E35*N35,2)</f>
        <v>0</v>
      </c>
      <c r="P35" s="214">
        <v>0</v>
      </c>
      <c r="Q35" s="214">
        <f>ROUND(E35*P35,2)</f>
        <v>0</v>
      </c>
      <c r="R35" s="215"/>
      <c r="S35" s="215" t="s">
        <v>168</v>
      </c>
      <c r="T35" s="215" t="s">
        <v>169</v>
      </c>
      <c r="U35" s="215">
        <v>0</v>
      </c>
      <c r="V35" s="215">
        <f>ROUND(E35*U35,2)</f>
        <v>0</v>
      </c>
      <c r="W35" s="215"/>
      <c r="X35" s="215" t="s">
        <v>334</v>
      </c>
      <c r="Y35" s="215" t="s">
        <v>171</v>
      </c>
      <c r="Z35" s="195"/>
      <c r="AA35" s="195"/>
      <c r="AB35" s="195"/>
      <c r="AC35" s="195"/>
      <c r="AD35" s="195"/>
      <c r="AE35" s="195"/>
      <c r="AF35" s="195"/>
      <c r="AG35" s="195" t="s">
        <v>425</v>
      </c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</row>
    <row r="36" spans="1:60" outlineLevel="1" x14ac:dyDescent="0.2">
      <c r="A36" s="232">
        <v>21</v>
      </c>
      <c r="B36" s="233" t="s">
        <v>458</v>
      </c>
      <c r="C36" s="239" t="s">
        <v>459</v>
      </c>
      <c r="D36" s="234" t="s">
        <v>228</v>
      </c>
      <c r="E36" s="235">
        <v>1</v>
      </c>
      <c r="F36" s="236"/>
      <c r="G36" s="237">
        <f>ROUND(E36*F36,2)</f>
        <v>0</v>
      </c>
      <c r="H36" s="216"/>
      <c r="I36" s="215">
        <f>ROUND(E36*H36,2)</f>
        <v>0</v>
      </c>
      <c r="J36" s="216"/>
      <c r="K36" s="215">
        <f>ROUND(E36*J36,2)</f>
        <v>0</v>
      </c>
      <c r="L36" s="215">
        <v>21</v>
      </c>
      <c r="M36" s="215">
        <f>G36*(1+L36/100)</f>
        <v>0</v>
      </c>
      <c r="N36" s="214">
        <v>0</v>
      </c>
      <c r="O36" s="214">
        <f>ROUND(E36*N36,2)</f>
        <v>0</v>
      </c>
      <c r="P36" s="214">
        <v>0</v>
      </c>
      <c r="Q36" s="214">
        <f>ROUND(E36*P36,2)</f>
        <v>0</v>
      </c>
      <c r="R36" s="215"/>
      <c r="S36" s="215" t="s">
        <v>168</v>
      </c>
      <c r="T36" s="215" t="s">
        <v>169</v>
      </c>
      <c r="U36" s="215">
        <v>0</v>
      </c>
      <c r="V36" s="215">
        <f>ROUND(E36*U36,2)</f>
        <v>0</v>
      </c>
      <c r="W36" s="215"/>
      <c r="X36" s="215" t="s">
        <v>334</v>
      </c>
      <c r="Y36" s="215" t="s">
        <v>171</v>
      </c>
      <c r="Z36" s="195"/>
      <c r="AA36" s="195"/>
      <c r="AB36" s="195"/>
      <c r="AC36" s="195"/>
      <c r="AD36" s="195"/>
      <c r="AE36" s="195"/>
      <c r="AF36" s="195"/>
      <c r="AG36" s="195" t="s">
        <v>425</v>
      </c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</row>
    <row r="37" spans="1:60" x14ac:dyDescent="0.2">
      <c r="A37" s="219" t="s">
        <v>163</v>
      </c>
      <c r="B37" s="220" t="s">
        <v>117</v>
      </c>
      <c r="C37" s="238" t="s">
        <v>118</v>
      </c>
      <c r="D37" s="221"/>
      <c r="E37" s="222"/>
      <c r="F37" s="223"/>
      <c r="G37" s="224">
        <f>SUMIF(AG38:AG63,"&lt;&gt;NOR",G38:G63)</f>
        <v>0</v>
      </c>
      <c r="H37" s="218"/>
      <c r="I37" s="218">
        <f>SUM(I38:I63)</f>
        <v>0</v>
      </c>
      <c r="J37" s="218"/>
      <c r="K37" s="218">
        <f>SUM(K38:K63)</f>
        <v>0</v>
      </c>
      <c r="L37" s="218"/>
      <c r="M37" s="218">
        <f>SUM(M38:M63)</f>
        <v>0</v>
      </c>
      <c r="N37" s="217"/>
      <c r="O37" s="217">
        <f>SUM(O38:O63)</f>
        <v>0</v>
      </c>
      <c r="P37" s="217"/>
      <c r="Q37" s="217">
        <f>SUM(Q38:Q63)</f>
        <v>0</v>
      </c>
      <c r="R37" s="218"/>
      <c r="S37" s="218"/>
      <c r="T37" s="218"/>
      <c r="U37" s="218"/>
      <c r="V37" s="218">
        <f>SUM(V38:V63)</f>
        <v>0</v>
      </c>
      <c r="W37" s="218"/>
      <c r="X37" s="218"/>
      <c r="Y37" s="218"/>
      <c r="AG37" t="s">
        <v>164</v>
      </c>
    </row>
    <row r="38" spans="1:60" outlineLevel="1" x14ac:dyDescent="0.2">
      <c r="A38" s="226">
        <v>22</v>
      </c>
      <c r="B38" s="227" t="s">
        <v>460</v>
      </c>
      <c r="C38" s="240" t="s">
        <v>461</v>
      </c>
      <c r="D38" s="228" t="s">
        <v>228</v>
      </c>
      <c r="E38" s="229">
        <v>1</v>
      </c>
      <c r="F38" s="230"/>
      <c r="G38" s="231">
        <f>ROUND(E38*F38,2)</f>
        <v>0</v>
      </c>
      <c r="H38" s="216"/>
      <c r="I38" s="215">
        <f>ROUND(E38*H38,2)</f>
        <v>0</v>
      </c>
      <c r="J38" s="216"/>
      <c r="K38" s="215">
        <f>ROUND(E38*J38,2)</f>
        <v>0</v>
      </c>
      <c r="L38" s="215">
        <v>21</v>
      </c>
      <c r="M38" s="215">
        <f>G38*(1+L38/100)</f>
        <v>0</v>
      </c>
      <c r="N38" s="214">
        <v>0</v>
      </c>
      <c r="O38" s="214">
        <f>ROUND(E38*N38,2)</f>
        <v>0</v>
      </c>
      <c r="P38" s="214">
        <v>0</v>
      </c>
      <c r="Q38" s="214">
        <f>ROUND(E38*P38,2)</f>
        <v>0</v>
      </c>
      <c r="R38" s="215"/>
      <c r="S38" s="215" t="s">
        <v>168</v>
      </c>
      <c r="T38" s="215" t="s">
        <v>169</v>
      </c>
      <c r="U38" s="215">
        <v>0</v>
      </c>
      <c r="V38" s="215">
        <f>ROUND(E38*U38,2)</f>
        <v>0</v>
      </c>
      <c r="W38" s="215"/>
      <c r="X38" s="215" t="s">
        <v>334</v>
      </c>
      <c r="Y38" s="215" t="s">
        <v>171</v>
      </c>
      <c r="Z38" s="195"/>
      <c r="AA38" s="195"/>
      <c r="AB38" s="195"/>
      <c r="AC38" s="195"/>
      <c r="AD38" s="195"/>
      <c r="AE38" s="195"/>
      <c r="AF38" s="195"/>
      <c r="AG38" s="195" t="s">
        <v>425</v>
      </c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</row>
    <row r="39" spans="1:60" outlineLevel="2" x14ac:dyDescent="0.2">
      <c r="A39" s="212"/>
      <c r="B39" s="213"/>
      <c r="C39" s="256" t="s">
        <v>462</v>
      </c>
      <c r="D39" s="253"/>
      <c r="E39" s="253"/>
      <c r="F39" s="253"/>
      <c r="G39" s="253"/>
      <c r="H39" s="215"/>
      <c r="I39" s="215"/>
      <c r="J39" s="215"/>
      <c r="K39" s="215"/>
      <c r="L39" s="215"/>
      <c r="M39" s="215"/>
      <c r="N39" s="214"/>
      <c r="O39" s="214"/>
      <c r="P39" s="214"/>
      <c r="Q39" s="214"/>
      <c r="R39" s="215"/>
      <c r="S39" s="215"/>
      <c r="T39" s="215"/>
      <c r="U39" s="215"/>
      <c r="V39" s="215"/>
      <c r="W39" s="215"/>
      <c r="X39" s="215"/>
      <c r="Y39" s="215"/>
      <c r="Z39" s="195"/>
      <c r="AA39" s="195"/>
      <c r="AB39" s="195"/>
      <c r="AC39" s="195"/>
      <c r="AD39" s="195"/>
      <c r="AE39" s="195"/>
      <c r="AF39" s="195"/>
      <c r="AG39" s="195" t="s">
        <v>463</v>
      </c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</row>
    <row r="40" spans="1:60" outlineLevel="3" x14ac:dyDescent="0.2">
      <c r="A40" s="212"/>
      <c r="B40" s="213"/>
      <c r="C40" s="257" t="s">
        <v>464</v>
      </c>
      <c r="D40" s="254"/>
      <c r="E40" s="254"/>
      <c r="F40" s="254"/>
      <c r="G40" s="254"/>
      <c r="H40" s="215"/>
      <c r="I40" s="215"/>
      <c r="J40" s="215"/>
      <c r="K40" s="215"/>
      <c r="L40" s="215"/>
      <c r="M40" s="215"/>
      <c r="N40" s="214"/>
      <c r="O40" s="214"/>
      <c r="P40" s="214"/>
      <c r="Q40" s="214"/>
      <c r="R40" s="215"/>
      <c r="S40" s="215"/>
      <c r="T40" s="215"/>
      <c r="U40" s="215"/>
      <c r="V40" s="215"/>
      <c r="W40" s="215"/>
      <c r="X40" s="215"/>
      <c r="Y40" s="215"/>
      <c r="Z40" s="195"/>
      <c r="AA40" s="195"/>
      <c r="AB40" s="195"/>
      <c r="AC40" s="195"/>
      <c r="AD40" s="195"/>
      <c r="AE40" s="195"/>
      <c r="AF40" s="195"/>
      <c r="AG40" s="195" t="s">
        <v>463</v>
      </c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</row>
    <row r="41" spans="1:60" outlineLevel="3" x14ac:dyDescent="0.2">
      <c r="A41" s="212"/>
      <c r="B41" s="213"/>
      <c r="C41" s="257" t="s">
        <v>465</v>
      </c>
      <c r="D41" s="254"/>
      <c r="E41" s="254"/>
      <c r="F41" s="254"/>
      <c r="G41" s="254"/>
      <c r="H41" s="215"/>
      <c r="I41" s="215"/>
      <c r="J41" s="215"/>
      <c r="K41" s="215"/>
      <c r="L41" s="215"/>
      <c r="M41" s="215"/>
      <c r="N41" s="214"/>
      <c r="O41" s="214"/>
      <c r="P41" s="214"/>
      <c r="Q41" s="214"/>
      <c r="R41" s="215"/>
      <c r="S41" s="215"/>
      <c r="T41" s="215"/>
      <c r="U41" s="215"/>
      <c r="V41" s="215"/>
      <c r="W41" s="215"/>
      <c r="X41" s="215"/>
      <c r="Y41" s="215"/>
      <c r="Z41" s="195"/>
      <c r="AA41" s="195"/>
      <c r="AB41" s="195"/>
      <c r="AC41" s="195"/>
      <c r="AD41" s="195"/>
      <c r="AE41" s="195"/>
      <c r="AF41" s="195"/>
      <c r="AG41" s="195" t="s">
        <v>463</v>
      </c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</row>
    <row r="42" spans="1:60" outlineLevel="3" x14ac:dyDescent="0.2">
      <c r="A42" s="212"/>
      <c r="B42" s="213"/>
      <c r="C42" s="257" t="s">
        <v>466</v>
      </c>
      <c r="D42" s="254"/>
      <c r="E42" s="254"/>
      <c r="F42" s="254"/>
      <c r="G42" s="254"/>
      <c r="H42" s="215"/>
      <c r="I42" s="215"/>
      <c r="J42" s="215"/>
      <c r="K42" s="215"/>
      <c r="L42" s="215"/>
      <c r="M42" s="215"/>
      <c r="N42" s="214"/>
      <c r="O42" s="214"/>
      <c r="P42" s="214"/>
      <c r="Q42" s="214"/>
      <c r="R42" s="215"/>
      <c r="S42" s="215"/>
      <c r="T42" s="215"/>
      <c r="U42" s="215"/>
      <c r="V42" s="215"/>
      <c r="W42" s="215"/>
      <c r="X42" s="215"/>
      <c r="Y42" s="215"/>
      <c r="Z42" s="195"/>
      <c r="AA42" s="195"/>
      <c r="AB42" s="195"/>
      <c r="AC42" s="195"/>
      <c r="AD42" s="195"/>
      <c r="AE42" s="195"/>
      <c r="AF42" s="195"/>
      <c r="AG42" s="195" t="s">
        <v>463</v>
      </c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</row>
    <row r="43" spans="1:60" outlineLevel="3" x14ac:dyDescent="0.2">
      <c r="A43" s="212"/>
      <c r="B43" s="213"/>
      <c r="C43" s="257" t="s">
        <v>467</v>
      </c>
      <c r="D43" s="254"/>
      <c r="E43" s="254"/>
      <c r="F43" s="254"/>
      <c r="G43" s="254"/>
      <c r="H43" s="215"/>
      <c r="I43" s="215"/>
      <c r="J43" s="215"/>
      <c r="K43" s="215"/>
      <c r="L43" s="215"/>
      <c r="M43" s="215"/>
      <c r="N43" s="214"/>
      <c r="O43" s="214"/>
      <c r="P43" s="214"/>
      <c r="Q43" s="214"/>
      <c r="R43" s="215"/>
      <c r="S43" s="215"/>
      <c r="T43" s="215"/>
      <c r="U43" s="215"/>
      <c r="V43" s="215"/>
      <c r="W43" s="215"/>
      <c r="X43" s="215"/>
      <c r="Y43" s="215"/>
      <c r="Z43" s="195"/>
      <c r="AA43" s="195"/>
      <c r="AB43" s="195"/>
      <c r="AC43" s="195"/>
      <c r="AD43" s="195"/>
      <c r="AE43" s="195"/>
      <c r="AF43" s="195"/>
      <c r="AG43" s="195" t="s">
        <v>463</v>
      </c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</row>
    <row r="44" spans="1:60" outlineLevel="3" x14ac:dyDescent="0.2">
      <c r="A44" s="212"/>
      <c r="B44" s="213"/>
      <c r="C44" s="257" t="s">
        <v>468</v>
      </c>
      <c r="D44" s="254"/>
      <c r="E44" s="254"/>
      <c r="F44" s="254"/>
      <c r="G44" s="254"/>
      <c r="H44" s="215"/>
      <c r="I44" s="215"/>
      <c r="J44" s="215"/>
      <c r="K44" s="215"/>
      <c r="L44" s="215"/>
      <c r="M44" s="215"/>
      <c r="N44" s="214"/>
      <c r="O44" s="214"/>
      <c r="P44" s="214"/>
      <c r="Q44" s="214"/>
      <c r="R44" s="215"/>
      <c r="S44" s="215"/>
      <c r="T44" s="215"/>
      <c r="U44" s="215"/>
      <c r="V44" s="215"/>
      <c r="W44" s="215"/>
      <c r="X44" s="215"/>
      <c r="Y44" s="215"/>
      <c r="Z44" s="195"/>
      <c r="AA44" s="195"/>
      <c r="AB44" s="195"/>
      <c r="AC44" s="195"/>
      <c r="AD44" s="195"/>
      <c r="AE44" s="195"/>
      <c r="AF44" s="195"/>
      <c r="AG44" s="195" t="s">
        <v>463</v>
      </c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</row>
    <row r="45" spans="1:60" outlineLevel="3" x14ac:dyDescent="0.2">
      <c r="A45" s="212"/>
      <c r="B45" s="213"/>
      <c r="C45" s="257" t="s">
        <v>469</v>
      </c>
      <c r="D45" s="254"/>
      <c r="E45" s="254"/>
      <c r="F45" s="254"/>
      <c r="G45" s="254"/>
      <c r="H45" s="215"/>
      <c r="I45" s="215"/>
      <c r="J45" s="215"/>
      <c r="K45" s="215"/>
      <c r="L45" s="215"/>
      <c r="M45" s="215"/>
      <c r="N45" s="214"/>
      <c r="O45" s="214"/>
      <c r="P45" s="214"/>
      <c r="Q45" s="214"/>
      <c r="R45" s="215"/>
      <c r="S45" s="215"/>
      <c r="T45" s="215"/>
      <c r="U45" s="215"/>
      <c r="V45" s="215"/>
      <c r="W45" s="215"/>
      <c r="X45" s="215"/>
      <c r="Y45" s="215"/>
      <c r="Z45" s="195"/>
      <c r="AA45" s="195"/>
      <c r="AB45" s="195"/>
      <c r="AC45" s="195"/>
      <c r="AD45" s="195"/>
      <c r="AE45" s="195"/>
      <c r="AF45" s="195"/>
      <c r="AG45" s="195" t="s">
        <v>463</v>
      </c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</row>
    <row r="46" spans="1:60" outlineLevel="3" x14ac:dyDescent="0.2">
      <c r="A46" s="212"/>
      <c r="B46" s="213"/>
      <c r="C46" s="257" t="s">
        <v>470</v>
      </c>
      <c r="D46" s="254"/>
      <c r="E46" s="254"/>
      <c r="F46" s="254"/>
      <c r="G46" s="254"/>
      <c r="H46" s="215"/>
      <c r="I46" s="215"/>
      <c r="J46" s="215"/>
      <c r="K46" s="215"/>
      <c r="L46" s="215"/>
      <c r="M46" s="215"/>
      <c r="N46" s="214"/>
      <c r="O46" s="214"/>
      <c r="P46" s="214"/>
      <c r="Q46" s="214"/>
      <c r="R46" s="215"/>
      <c r="S46" s="215"/>
      <c r="T46" s="215"/>
      <c r="U46" s="215"/>
      <c r="V46" s="215"/>
      <c r="W46" s="215"/>
      <c r="X46" s="215"/>
      <c r="Y46" s="215"/>
      <c r="Z46" s="195"/>
      <c r="AA46" s="195"/>
      <c r="AB46" s="195"/>
      <c r="AC46" s="195"/>
      <c r="AD46" s="195"/>
      <c r="AE46" s="195"/>
      <c r="AF46" s="195"/>
      <c r="AG46" s="195" t="s">
        <v>463</v>
      </c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</row>
    <row r="47" spans="1:60" outlineLevel="3" x14ac:dyDescent="0.2">
      <c r="A47" s="212"/>
      <c r="B47" s="213"/>
      <c r="C47" s="257" t="s">
        <v>471</v>
      </c>
      <c r="D47" s="254"/>
      <c r="E47" s="254"/>
      <c r="F47" s="254"/>
      <c r="G47" s="254"/>
      <c r="H47" s="215"/>
      <c r="I47" s="215"/>
      <c r="J47" s="215"/>
      <c r="K47" s="215"/>
      <c r="L47" s="215"/>
      <c r="M47" s="215"/>
      <c r="N47" s="214"/>
      <c r="O47" s="214"/>
      <c r="P47" s="214"/>
      <c r="Q47" s="214"/>
      <c r="R47" s="215"/>
      <c r="S47" s="215"/>
      <c r="T47" s="215"/>
      <c r="U47" s="215"/>
      <c r="V47" s="215"/>
      <c r="W47" s="215"/>
      <c r="X47" s="215"/>
      <c r="Y47" s="215"/>
      <c r="Z47" s="195"/>
      <c r="AA47" s="195"/>
      <c r="AB47" s="195"/>
      <c r="AC47" s="195"/>
      <c r="AD47" s="195"/>
      <c r="AE47" s="195"/>
      <c r="AF47" s="195"/>
      <c r="AG47" s="195" t="s">
        <v>463</v>
      </c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</row>
    <row r="48" spans="1:60" outlineLevel="3" x14ac:dyDescent="0.2">
      <c r="A48" s="212"/>
      <c r="B48" s="213"/>
      <c r="C48" s="257" t="s">
        <v>472</v>
      </c>
      <c r="D48" s="254"/>
      <c r="E48" s="254"/>
      <c r="F48" s="254"/>
      <c r="G48" s="254"/>
      <c r="H48" s="215"/>
      <c r="I48" s="215"/>
      <c r="J48" s="215"/>
      <c r="K48" s="215"/>
      <c r="L48" s="215"/>
      <c r="M48" s="215"/>
      <c r="N48" s="214"/>
      <c r="O48" s="214"/>
      <c r="P48" s="214"/>
      <c r="Q48" s="214"/>
      <c r="R48" s="215"/>
      <c r="S48" s="215"/>
      <c r="T48" s="215"/>
      <c r="U48" s="215"/>
      <c r="V48" s="215"/>
      <c r="W48" s="215"/>
      <c r="X48" s="215"/>
      <c r="Y48" s="215"/>
      <c r="Z48" s="195"/>
      <c r="AA48" s="195"/>
      <c r="AB48" s="195"/>
      <c r="AC48" s="195"/>
      <c r="AD48" s="195"/>
      <c r="AE48" s="195"/>
      <c r="AF48" s="195"/>
      <c r="AG48" s="195" t="s">
        <v>463</v>
      </c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</row>
    <row r="49" spans="1:60" outlineLevel="3" x14ac:dyDescent="0.2">
      <c r="A49" s="212"/>
      <c r="B49" s="213"/>
      <c r="C49" s="257" t="s">
        <v>473</v>
      </c>
      <c r="D49" s="254"/>
      <c r="E49" s="254"/>
      <c r="F49" s="254"/>
      <c r="G49" s="254"/>
      <c r="H49" s="215"/>
      <c r="I49" s="215"/>
      <c r="J49" s="215"/>
      <c r="K49" s="215"/>
      <c r="L49" s="215"/>
      <c r="M49" s="215"/>
      <c r="N49" s="214"/>
      <c r="O49" s="214"/>
      <c r="P49" s="214"/>
      <c r="Q49" s="214"/>
      <c r="R49" s="215"/>
      <c r="S49" s="215"/>
      <c r="T49" s="215"/>
      <c r="U49" s="215"/>
      <c r="V49" s="215"/>
      <c r="W49" s="215"/>
      <c r="X49" s="215"/>
      <c r="Y49" s="215"/>
      <c r="Z49" s="195"/>
      <c r="AA49" s="195"/>
      <c r="AB49" s="195"/>
      <c r="AC49" s="195"/>
      <c r="AD49" s="195"/>
      <c r="AE49" s="195"/>
      <c r="AF49" s="195"/>
      <c r="AG49" s="195" t="s">
        <v>463</v>
      </c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</row>
    <row r="50" spans="1:60" outlineLevel="3" x14ac:dyDescent="0.2">
      <c r="A50" s="212"/>
      <c r="B50" s="213"/>
      <c r="C50" s="257" t="s">
        <v>474</v>
      </c>
      <c r="D50" s="254"/>
      <c r="E50" s="254"/>
      <c r="F50" s="254"/>
      <c r="G50" s="254"/>
      <c r="H50" s="215"/>
      <c r="I50" s="215"/>
      <c r="J50" s="215"/>
      <c r="K50" s="215"/>
      <c r="L50" s="215"/>
      <c r="M50" s="215"/>
      <c r="N50" s="214"/>
      <c r="O50" s="214"/>
      <c r="P50" s="214"/>
      <c r="Q50" s="214"/>
      <c r="R50" s="215"/>
      <c r="S50" s="215"/>
      <c r="T50" s="215"/>
      <c r="U50" s="215"/>
      <c r="V50" s="215"/>
      <c r="W50" s="215"/>
      <c r="X50" s="215"/>
      <c r="Y50" s="215"/>
      <c r="Z50" s="195"/>
      <c r="AA50" s="195"/>
      <c r="AB50" s="195"/>
      <c r="AC50" s="195"/>
      <c r="AD50" s="195"/>
      <c r="AE50" s="195"/>
      <c r="AF50" s="195"/>
      <c r="AG50" s="195" t="s">
        <v>463</v>
      </c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</row>
    <row r="51" spans="1:60" outlineLevel="3" x14ac:dyDescent="0.2">
      <c r="A51" s="212"/>
      <c r="B51" s="213"/>
      <c r="C51" s="257" t="s">
        <v>475</v>
      </c>
      <c r="D51" s="254"/>
      <c r="E51" s="254"/>
      <c r="F51" s="254"/>
      <c r="G51" s="254"/>
      <c r="H51" s="215"/>
      <c r="I51" s="215"/>
      <c r="J51" s="215"/>
      <c r="K51" s="215"/>
      <c r="L51" s="215"/>
      <c r="M51" s="215"/>
      <c r="N51" s="214"/>
      <c r="O51" s="214"/>
      <c r="P51" s="214"/>
      <c r="Q51" s="214"/>
      <c r="R51" s="215"/>
      <c r="S51" s="215"/>
      <c r="T51" s="215"/>
      <c r="U51" s="215"/>
      <c r="V51" s="215"/>
      <c r="W51" s="215"/>
      <c r="X51" s="215"/>
      <c r="Y51" s="215"/>
      <c r="Z51" s="195"/>
      <c r="AA51" s="195"/>
      <c r="AB51" s="195"/>
      <c r="AC51" s="195"/>
      <c r="AD51" s="195"/>
      <c r="AE51" s="195"/>
      <c r="AF51" s="195"/>
      <c r="AG51" s="195" t="s">
        <v>463</v>
      </c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</row>
    <row r="52" spans="1:60" outlineLevel="3" x14ac:dyDescent="0.2">
      <c r="A52" s="212"/>
      <c r="B52" s="213"/>
      <c r="C52" s="257" t="s">
        <v>476</v>
      </c>
      <c r="D52" s="254"/>
      <c r="E52" s="254"/>
      <c r="F52" s="254"/>
      <c r="G52" s="254"/>
      <c r="H52" s="215"/>
      <c r="I52" s="215"/>
      <c r="J52" s="215"/>
      <c r="K52" s="215"/>
      <c r="L52" s="215"/>
      <c r="M52" s="215"/>
      <c r="N52" s="214"/>
      <c r="O52" s="214"/>
      <c r="P52" s="214"/>
      <c r="Q52" s="214"/>
      <c r="R52" s="215"/>
      <c r="S52" s="215"/>
      <c r="T52" s="215"/>
      <c r="U52" s="215"/>
      <c r="V52" s="215"/>
      <c r="W52" s="215"/>
      <c r="X52" s="215"/>
      <c r="Y52" s="215"/>
      <c r="Z52" s="195"/>
      <c r="AA52" s="195"/>
      <c r="AB52" s="195"/>
      <c r="AC52" s="195"/>
      <c r="AD52" s="195"/>
      <c r="AE52" s="195"/>
      <c r="AF52" s="195"/>
      <c r="AG52" s="195" t="s">
        <v>463</v>
      </c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</row>
    <row r="53" spans="1:60" outlineLevel="3" x14ac:dyDescent="0.2">
      <c r="A53" s="212"/>
      <c r="B53" s="213"/>
      <c r="C53" s="257" t="s">
        <v>477</v>
      </c>
      <c r="D53" s="254"/>
      <c r="E53" s="254"/>
      <c r="F53" s="254"/>
      <c r="G53" s="254"/>
      <c r="H53" s="215"/>
      <c r="I53" s="215"/>
      <c r="J53" s="215"/>
      <c r="K53" s="215"/>
      <c r="L53" s="215"/>
      <c r="M53" s="215"/>
      <c r="N53" s="214"/>
      <c r="O53" s="214"/>
      <c r="P53" s="214"/>
      <c r="Q53" s="214"/>
      <c r="R53" s="215"/>
      <c r="S53" s="215"/>
      <c r="T53" s="215"/>
      <c r="U53" s="215"/>
      <c r="V53" s="215"/>
      <c r="W53" s="215"/>
      <c r="X53" s="215"/>
      <c r="Y53" s="215"/>
      <c r="Z53" s="195"/>
      <c r="AA53" s="195"/>
      <c r="AB53" s="195"/>
      <c r="AC53" s="195"/>
      <c r="AD53" s="195"/>
      <c r="AE53" s="195"/>
      <c r="AF53" s="195"/>
      <c r="AG53" s="195" t="s">
        <v>463</v>
      </c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</row>
    <row r="54" spans="1:60" outlineLevel="3" x14ac:dyDescent="0.2">
      <c r="A54" s="212"/>
      <c r="B54" s="213"/>
      <c r="C54" s="257" t="s">
        <v>478</v>
      </c>
      <c r="D54" s="254"/>
      <c r="E54" s="254"/>
      <c r="F54" s="254"/>
      <c r="G54" s="254"/>
      <c r="H54" s="215"/>
      <c r="I54" s="215"/>
      <c r="J54" s="215"/>
      <c r="K54" s="215"/>
      <c r="L54" s="215"/>
      <c r="M54" s="215"/>
      <c r="N54" s="214"/>
      <c r="O54" s="214"/>
      <c r="P54" s="214"/>
      <c r="Q54" s="214"/>
      <c r="R54" s="215"/>
      <c r="S54" s="215"/>
      <c r="T54" s="215"/>
      <c r="U54" s="215"/>
      <c r="V54" s="215"/>
      <c r="W54" s="215"/>
      <c r="X54" s="215"/>
      <c r="Y54" s="215"/>
      <c r="Z54" s="195"/>
      <c r="AA54" s="195"/>
      <c r="AB54" s="195"/>
      <c r="AC54" s="195"/>
      <c r="AD54" s="195"/>
      <c r="AE54" s="195"/>
      <c r="AF54" s="195"/>
      <c r="AG54" s="195" t="s">
        <v>463</v>
      </c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</row>
    <row r="55" spans="1:60" outlineLevel="3" x14ac:dyDescent="0.2">
      <c r="A55" s="212"/>
      <c r="B55" s="213"/>
      <c r="C55" s="257" t="s">
        <v>479</v>
      </c>
      <c r="D55" s="254"/>
      <c r="E55" s="254"/>
      <c r="F55" s="254"/>
      <c r="G55" s="254"/>
      <c r="H55" s="215"/>
      <c r="I55" s="215"/>
      <c r="J55" s="215"/>
      <c r="K55" s="215"/>
      <c r="L55" s="215"/>
      <c r="M55" s="215"/>
      <c r="N55" s="214"/>
      <c r="O55" s="214"/>
      <c r="P55" s="214"/>
      <c r="Q55" s="214"/>
      <c r="R55" s="215"/>
      <c r="S55" s="215"/>
      <c r="T55" s="215"/>
      <c r="U55" s="215"/>
      <c r="V55" s="215"/>
      <c r="W55" s="215"/>
      <c r="X55" s="215"/>
      <c r="Y55" s="215"/>
      <c r="Z55" s="195"/>
      <c r="AA55" s="195"/>
      <c r="AB55" s="195"/>
      <c r="AC55" s="195"/>
      <c r="AD55" s="195"/>
      <c r="AE55" s="195"/>
      <c r="AF55" s="195"/>
      <c r="AG55" s="195" t="s">
        <v>463</v>
      </c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</row>
    <row r="56" spans="1:60" outlineLevel="3" x14ac:dyDescent="0.2">
      <c r="A56" s="212"/>
      <c r="B56" s="213"/>
      <c r="C56" s="257" t="s">
        <v>480</v>
      </c>
      <c r="D56" s="254"/>
      <c r="E56" s="254"/>
      <c r="F56" s="254"/>
      <c r="G56" s="254"/>
      <c r="H56" s="215"/>
      <c r="I56" s="215"/>
      <c r="J56" s="215"/>
      <c r="K56" s="215"/>
      <c r="L56" s="215"/>
      <c r="M56" s="215"/>
      <c r="N56" s="214"/>
      <c r="O56" s="214"/>
      <c r="P56" s="214"/>
      <c r="Q56" s="214"/>
      <c r="R56" s="215"/>
      <c r="S56" s="215"/>
      <c r="T56" s="215"/>
      <c r="U56" s="215"/>
      <c r="V56" s="215"/>
      <c r="W56" s="215"/>
      <c r="X56" s="215"/>
      <c r="Y56" s="215"/>
      <c r="Z56" s="195"/>
      <c r="AA56" s="195"/>
      <c r="AB56" s="195"/>
      <c r="AC56" s="195"/>
      <c r="AD56" s="195"/>
      <c r="AE56" s="195"/>
      <c r="AF56" s="195"/>
      <c r="AG56" s="195" t="s">
        <v>463</v>
      </c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</row>
    <row r="57" spans="1:60" outlineLevel="3" x14ac:dyDescent="0.2">
      <c r="A57" s="212"/>
      <c r="B57" s="213"/>
      <c r="C57" s="257" t="s">
        <v>481</v>
      </c>
      <c r="D57" s="254"/>
      <c r="E57" s="254"/>
      <c r="F57" s="254"/>
      <c r="G57" s="254"/>
      <c r="H57" s="215"/>
      <c r="I57" s="215"/>
      <c r="J57" s="215"/>
      <c r="K57" s="215"/>
      <c r="L57" s="215"/>
      <c r="M57" s="215"/>
      <c r="N57" s="214"/>
      <c r="O57" s="214"/>
      <c r="P57" s="214"/>
      <c r="Q57" s="214"/>
      <c r="R57" s="215"/>
      <c r="S57" s="215"/>
      <c r="T57" s="215"/>
      <c r="U57" s="215"/>
      <c r="V57" s="215"/>
      <c r="W57" s="215"/>
      <c r="X57" s="215"/>
      <c r="Y57" s="215"/>
      <c r="Z57" s="195"/>
      <c r="AA57" s="195"/>
      <c r="AB57" s="195"/>
      <c r="AC57" s="195"/>
      <c r="AD57" s="195"/>
      <c r="AE57" s="195"/>
      <c r="AF57" s="195"/>
      <c r="AG57" s="195" t="s">
        <v>463</v>
      </c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</row>
    <row r="58" spans="1:60" outlineLevel="3" x14ac:dyDescent="0.2">
      <c r="A58" s="212"/>
      <c r="B58" s="213"/>
      <c r="C58" s="257" t="s">
        <v>482</v>
      </c>
      <c r="D58" s="254"/>
      <c r="E58" s="254"/>
      <c r="F58" s="254"/>
      <c r="G58" s="254"/>
      <c r="H58" s="215"/>
      <c r="I58" s="215"/>
      <c r="J58" s="215"/>
      <c r="K58" s="215"/>
      <c r="L58" s="215"/>
      <c r="M58" s="215"/>
      <c r="N58" s="214"/>
      <c r="O58" s="214"/>
      <c r="P58" s="214"/>
      <c r="Q58" s="214"/>
      <c r="R58" s="215"/>
      <c r="S58" s="215"/>
      <c r="T58" s="215"/>
      <c r="U58" s="215"/>
      <c r="V58" s="215"/>
      <c r="W58" s="215"/>
      <c r="X58" s="215"/>
      <c r="Y58" s="215"/>
      <c r="Z58" s="195"/>
      <c r="AA58" s="195"/>
      <c r="AB58" s="195"/>
      <c r="AC58" s="195"/>
      <c r="AD58" s="195"/>
      <c r="AE58" s="195"/>
      <c r="AF58" s="195"/>
      <c r="AG58" s="195" t="s">
        <v>463</v>
      </c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</row>
    <row r="59" spans="1:60" outlineLevel="3" x14ac:dyDescent="0.2">
      <c r="A59" s="212"/>
      <c r="B59" s="213"/>
      <c r="C59" s="257" t="s">
        <v>483</v>
      </c>
      <c r="D59" s="254"/>
      <c r="E59" s="254"/>
      <c r="F59" s="254"/>
      <c r="G59" s="254"/>
      <c r="H59" s="215"/>
      <c r="I59" s="215"/>
      <c r="J59" s="215"/>
      <c r="K59" s="215"/>
      <c r="L59" s="215"/>
      <c r="M59" s="215"/>
      <c r="N59" s="214"/>
      <c r="O59" s="214"/>
      <c r="P59" s="214"/>
      <c r="Q59" s="214"/>
      <c r="R59" s="215"/>
      <c r="S59" s="215"/>
      <c r="T59" s="215"/>
      <c r="U59" s="215"/>
      <c r="V59" s="215"/>
      <c r="W59" s="215"/>
      <c r="X59" s="215"/>
      <c r="Y59" s="215"/>
      <c r="Z59" s="195"/>
      <c r="AA59" s="195"/>
      <c r="AB59" s="195"/>
      <c r="AC59" s="195"/>
      <c r="AD59" s="195"/>
      <c r="AE59" s="195"/>
      <c r="AF59" s="195"/>
      <c r="AG59" s="195" t="s">
        <v>463</v>
      </c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</row>
    <row r="60" spans="1:60" outlineLevel="3" x14ac:dyDescent="0.2">
      <c r="A60" s="212"/>
      <c r="B60" s="213"/>
      <c r="C60" s="257" t="s">
        <v>484</v>
      </c>
      <c r="D60" s="254"/>
      <c r="E60" s="254"/>
      <c r="F60" s="254"/>
      <c r="G60" s="254"/>
      <c r="H60" s="215"/>
      <c r="I60" s="215"/>
      <c r="J60" s="215"/>
      <c r="K60" s="215"/>
      <c r="L60" s="215"/>
      <c r="M60" s="215"/>
      <c r="N60" s="214"/>
      <c r="O60" s="214"/>
      <c r="P60" s="214"/>
      <c r="Q60" s="214"/>
      <c r="R60" s="215"/>
      <c r="S60" s="215"/>
      <c r="T60" s="215"/>
      <c r="U60" s="215"/>
      <c r="V60" s="215"/>
      <c r="W60" s="215"/>
      <c r="X60" s="215"/>
      <c r="Y60" s="215"/>
      <c r="Z60" s="195"/>
      <c r="AA60" s="195"/>
      <c r="AB60" s="195"/>
      <c r="AC60" s="195"/>
      <c r="AD60" s="195"/>
      <c r="AE60" s="195"/>
      <c r="AF60" s="195"/>
      <c r="AG60" s="195" t="s">
        <v>463</v>
      </c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</row>
    <row r="61" spans="1:60" ht="22.5" outlineLevel="1" x14ac:dyDescent="0.2">
      <c r="A61" s="232">
        <v>23</v>
      </c>
      <c r="B61" s="233" t="s">
        <v>485</v>
      </c>
      <c r="C61" s="239" t="s">
        <v>486</v>
      </c>
      <c r="D61" s="234" t="s">
        <v>228</v>
      </c>
      <c r="E61" s="235">
        <v>1</v>
      </c>
      <c r="F61" s="236"/>
      <c r="G61" s="237">
        <f>ROUND(E61*F61,2)</f>
        <v>0</v>
      </c>
      <c r="H61" s="216"/>
      <c r="I61" s="215">
        <f>ROUND(E61*H61,2)</f>
        <v>0</v>
      </c>
      <c r="J61" s="216"/>
      <c r="K61" s="215">
        <f>ROUND(E61*J61,2)</f>
        <v>0</v>
      </c>
      <c r="L61" s="215">
        <v>21</v>
      </c>
      <c r="M61" s="215">
        <f>G61*(1+L61/100)</f>
        <v>0</v>
      </c>
      <c r="N61" s="214">
        <v>0</v>
      </c>
      <c r="O61" s="214">
        <f>ROUND(E61*N61,2)</f>
        <v>0</v>
      </c>
      <c r="P61" s="214">
        <v>0</v>
      </c>
      <c r="Q61" s="214">
        <f>ROUND(E61*P61,2)</f>
        <v>0</v>
      </c>
      <c r="R61" s="215"/>
      <c r="S61" s="215" t="s">
        <v>168</v>
      </c>
      <c r="T61" s="215" t="s">
        <v>169</v>
      </c>
      <c r="U61" s="215">
        <v>0</v>
      </c>
      <c r="V61" s="215">
        <f>ROUND(E61*U61,2)</f>
        <v>0</v>
      </c>
      <c r="W61" s="215"/>
      <c r="X61" s="215" t="s">
        <v>334</v>
      </c>
      <c r="Y61" s="215" t="s">
        <v>171</v>
      </c>
      <c r="Z61" s="195"/>
      <c r="AA61" s="195"/>
      <c r="AB61" s="195"/>
      <c r="AC61" s="195"/>
      <c r="AD61" s="195"/>
      <c r="AE61" s="195"/>
      <c r="AF61" s="195"/>
      <c r="AG61" s="195" t="s">
        <v>425</v>
      </c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</row>
    <row r="62" spans="1:60" ht="22.5" outlineLevel="1" x14ac:dyDescent="0.2">
      <c r="A62" s="232">
        <v>24</v>
      </c>
      <c r="B62" s="233" t="s">
        <v>487</v>
      </c>
      <c r="C62" s="239" t="s">
        <v>488</v>
      </c>
      <c r="D62" s="234" t="s">
        <v>489</v>
      </c>
      <c r="E62" s="235">
        <v>20</v>
      </c>
      <c r="F62" s="236"/>
      <c r="G62" s="237">
        <f>ROUND(E62*F62,2)</f>
        <v>0</v>
      </c>
      <c r="H62" s="216"/>
      <c r="I62" s="215">
        <f>ROUND(E62*H62,2)</f>
        <v>0</v>
      </c>
      <c r="J62" s="216"/>
      <c r="K62" s="215">
        <f>ROUND(E62*J62,2)</f>
        <v>0</v>
      </c>
      <c r="L62" s="215">
        <v>21</v>
      </c>
      <c r="M62" s="215">
        <f>G62*(1+L62/100)</f>
        <v>0</v>
      </c>
      <c r="N62" s="214">
        <v>0</v>
      </c>
      <c r="O62" s="214">
        <f>ROUND(E62*N62,2)</f>
        <v>0</v>
      </c>
      <c r="P62" s="214">
        <v>0</v>
      </c>
      <c r="Q62" s="214">
        <f>ROUND(E62*P62,2)</f>
        <v>0</v>
      </c>
      <c r="R62" s="215"/>
      <c r="S62" s="215" t="s">
        <v>168</v>
      </c>
      <c r="T62" s="215" t="s">
        <v>169</v>
      </c>
      <c r="U62" s="215">
        <v>0</v>
      </c>
      <c r="V62" s="215">
        <f>ROUND(E62*U62,2)</f>
        <v>0</v>
      </c>
      <c r="W62" s="215"/>
      <c r="X62" s="215" t="s">
        <v>334</v>
      </c>
      <c r="Y62" s="215" t="s">
        <v>171</v>
      </c>
      <c r="Z62" s="195"/>
      <c r="AA62" s="195"/>
      <c r="AB62" s="195"/>
      <c r="AC62" s="195"/>
      <c r="AD62" s="195"/>
      <c r="AE62" s="195"/>
      <c r="AF62" s="195"/>
      <c r="AG62" s="195" t="s">
        <v>425</v>
      </c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</row>
    <row r="63" spans="1:60" ht="22.5" outlineLevel="1" x14ac:dyDescent="0.2">
      <c r="A63" s="232">
        <v>25</v>
      </c>
      <c r="B63" s="233" t="s">
        <v>490</v>
      </c>
      <c r="C63" s="239" t="s">
        <v>491</v>
      </c>
      <c r="D63" s="234" t="s">
        <v>228</v>
      </c>
      <c r="E63" s="235">
        <v>1</v>
      </c>
      <c r="F63" s="236"/>
      <c r="G63" s="237">
        <f>ROUND(E63*F63,2)</f>
        <v>0</v>
      </c>
      <c r="H63" s="216"/>
      <c r="I63" s="215">
        <f>ROUND(E63*H63,2)</f>
        <v>0</v>
      </c>
      <c r="J63" s="216"/>
      <c r="K63" s="215">
        <f>ROUND(E63*J63,2)</f>
        <v>0</v>
      </c>
      <c r="L63" s="215">
        <v>21</v>
      </c>
      <c r="M63" s="215">
        <f>G63*(1+L63/100)</f>
        <v>0</v>
      </c>
      <c r="N63" s="214">
        <v>0</v>
      </c>
      <c r="O63" s="214">
        <f>ROUND(E63*N63,2)</f>
        <v>0</v>
      </c>
      <c r="P63" s="214">
        <v>0</v>
      </c>
      <c r="Q63" s="214">
        <f>ROUND(E63*P63,2)</f>
        <v>0</v>
      </c>
      <c r="R63" s="215"/>
      <c r="S63" s="215" t="s">
        <v>168</v>
      </c>
      <c r="T63" s="215" t="s">
        <v>169</v>
      </c>
      <c r="U63" s="215">
        <v>0</v>
      </c>
      <c r="V63" s="215">
        <f>ROUND(E63*U63,2)</f>
        <v>0</v>
      </c>
      <c r="W63" s="215"/>
      <c r="X63" s="215" t="s">
        <v>334</v>
      </c>
      <c r="Y63" s="215" t="s">
        <v>171</v>
      </c>
      <c r="Z63" s="195"/>
      <c r="AA63" s="195"/>
      <c r="AB63" s="195"/>
      <c r="AC63" s="195"/>
      <c r="AD63" s="195"/>
      <c r="AE63" s="195"/>
      <c r="AF63" s="195"/>
      <c r="AG63" s="195" t="s">
        <v>425</v>
      </c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</row>
    <row r="64" spans="1:60" x14ac:dyDescent="0.2">
      <c r="A64" s="219" t="s">
        <v>163</v>
      </c>
      <c r="B64" s="220" t="s">
        <v>119</v>
      </c>
      <c r="C64" s="238" t="s">
        <v>120</v>
      </c>
      <c r="D64" s="221"/>
      <c r="E64" s="222"/>
      <c r="F64" s="223"/>
      <c r="G64" s="224">
        <f>SUMIF(AG65:AG143,"&lt;&gt;NOR",G65:G143)</f>
        <v>0</v>
      </c>
      <c r="H64" s="218"/>
      <c r="I64" s="218">
        <f>SUM(I65:I143)</f>
        <v>0</v>
      </c>
      <c r="J64" s="218"/>
      <c r="K64" s="218">
        <f>SUM(K65:K143)</f>
        <v>0</v>
      </c>
      <c r="L64" s="218"/>
      <c r="M64" s="218">
        <f>SUM(M65:M143)</f>
        <v>0</v>
      </c>
      <c r="N64" s="217"/>
      <c r="O64" s="217">
        <f>SUM(O65:O143)</f>
        <v>0</v>
      </c>
      <c r="P64" s="217"/>
      <c r="Q64" s="217">
        <f>SUM(Q65:Q143)</f>
        <v>0</v>
      </c>
      <c r="R64" s="218"/>
      <c r="S64" s="218"/>
      <c r="T64" s="218"/>
      <c r="U64" s="218"/>
      <c r="V64" s="218">
        <f>SUM(V65:V143)</f>
        <v>0</v>
      </c>
      <c r="W64" s="218"/>
      <c r="X64" s="218"/>
      <c r="Y64" s="218"/>
      <c r="AG64" t="s">
        <v>164</v>
      </c>
    </row>
    <row r="65" spans="1:60" outlineLevel="1" x14ac:dyDescent="0.2">
      <c r="A65" s="232">
        <v>26</v>
      </c>
      <c r="B65" s="233" t="s">
        <v>492</v>
      </c>
      <c r="C65" s="239" t="s">
        <v>493</v>
      </c>
      <c r="D65" s="234" t="s">
        <v>228</v>
      </c>
      <c r="E65" s="235">
        <v>1</v>
      </c>
      <c r="F65" s="236"/>
      <c r="G65" s="237">
        <f>ROUND(E65*F65,2)</f>
        <v>0</v>
      </c>
      <c r="H65" s="216"/>
      <c r="I65" s="215">
        <f>ROUND(E65*H65,2)</f>
        <v>0</v>
      </c>
      <c r="J65" s="216"/>
      <c r="K65" s="215">
        <f>ROUND(E65*J65,2)</f>
        <v>0</v>
      </c>
      <c r="L65" s="215">
        <v>21</v>
      </c>
      <c r="M65" s="215">
        <f>G65*(1+L65/100)</f>
        <v>0</v>
      </c>
      <c r="N65" s="214">
        <v>0</v>
      </c>
      <c r="O65" s="214">
        <f>ROUND(E65*N65,2)</f>
        <v>0</v>
      </c>
      <c r="P65" s="214">
        <v>0</v>
      </c>
      <c r="Q65" s="214">
        <f>ROUND(E65*P65,2)</f>
        <v>0</v>
      </c>
      <c r="R65" s="215"/>
      <c r="S65" s="215" t="s">
        <v>168</v>
      </c>
      <c r="T65" s="215" t="s">
        <v>169</v>
      </c>
      <c r="U65" s="215">
        <v>0</v>
      </c>
      <c r="V65" s="215">
        <f>ROUND(E65*U65,2)</f>
        <v>0</v>
      </c>
      <c r="W65" s="215"/>
      <c r="X65" s="215" t="s">
        <v>334</v>
      </c>
      <c r="Y65" s="215" t="s">
        <v>171</v>
      </c>
      <c r="Z65" s="195"/>
      <c r="AA65" s="195"/>
      <c r="AB65" s="195"/>
      <c r="AC65" s="195"/>
      <c r="AD65" s="195"/>
      <c r="AE65" s="195"/>
      <c r="AF65" s="195"/>
      <c r="AG65" s="195" t="s">
        <v>425</v>
      </c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</row>
    <row r="66" spans="1:60" ht="22.5" outlineLevel="1" x14ac:dyDescent="0.2">
      <c r="A66" s="232">
        <v>27</v>
      </c>
      <c r="B66" s="233" t="s">
        <v>494</v>
      </c>
      <c r="C66" s="239" t="s">
        <v>495</v>
      </c>
      <c r="D66" s="234" t="s">
        <v>228</v>
      </c>
      <c r="E66" s="235">
        <v>3</v>
      </c>
      <c r="F66" s="236"/>
      <c r="G66" s="237">
        <f>ROUND(E66*F66,2)</f>
        <v>0</v>
      </c>
      <c r="H66" s="216"/>
      <c r="I66" s="215">
        <f>ROUND(E66*H66,2)</f>
        <v>0</v>
      </c>
      <c r="J66" s="216"/>
      <c r="K66" s="215">
        <f>ROUND(E66*J66,2)</f>
        <v>0</v>
      </c>
      <c r="L66" s="215">
        <v>21</v>
      </c>
      <c r="M66" s="215">
        <f>G66*(1+L66/100)</f>
        <v>0</v>
      </c>
      <c r="N66" s="214">
        <v>0</v>
      </c>
      <c r="O66" s="214">
        <f>ROUND(E66*N66,2)</f>
        <v>0</v>
      </c>
      <c r="P66" s="214">
        <v>0</v>
      </c>
      <c r="Q66" s="214">
        <f>ROUND(E66*P66,2)</f>
        <v>0</v>
      </c>
      <c r="R66" s="215"/>
      <c r="S66" s="215" t="s">
        <v>168</v>
      </c>
      <c r="T66" s="215" t="s">
        <v>169</v>
      </c>
      <c r="U66" s="215">
        <v>0</v>
      </c>
      <c r="V66" s="215">
        <f>ROUND(E66*U66,2)</f>
        <v>0</v>
      </c>
      <c r="W66" s="215"/>
      <c r="X66" s="215" t="s">
        <v>334</v>
      </c>
      <c r="Y66" s="215" t="s">
        <v>171</v>
      </c>
      <c r="Z66" s="195"/>
      <c r="AA66" s="195"/>
      <c r="AB66" s="195"/>
      <c r="AC66" s="195"/>
      <c r="AD66" s="195"/>
      <c r="AE66" s="195"/>
      <c r="AF66" s="195"/>
      <c r="AG66" s="195" t="s">
        <v>425</v>
      </c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</row>
    <row r="67" spans="1:60" outlineLevel="1" x14ac:dyDescent="0.2">
      <c r="A67" s="232">
        <v>28</v>
      </c>
      <c r="B67" s="233" t="s">
        <v>496</v>
      </c>
      <c r="C67" s="239" t="s">
        <v>497</v>
      </c>
      <c r="D67" s="234" t="s">
        <v>228</v>
      </c>
      <c r="E67" s="235">
        <v>3</v>
      </c>
      <c r="F67" s="236"/>
      <c r="G67" s="237">
        <f>ROUND(E67*F67,2)</f>
        <v>0</v>
      </c>
      <c r="H67" s="216"/>
      <c r="I67" s="215">
        <f>ROUND(E67*H67,2)</f>
        <v>0</v>
      </c>
      <c r="J67" s="216"/>
      <c r="K67" s="215">
        <f>ROUND(E67*J67,2)</f>
        <v>0</v>
      </c>
      <c r="L67" s="215">
        <v>21</v>
      </c>
      <c r="M67" s="215">
        <f>G67*(1+L67/100)</f>
        <v>0</v>
      </c>
      <c r="N67" s="214">
        <v>0</v>
      </c>
      <c r="O67" s="214">
        <f>ROUND(E67*N67,2)</f>
        <v>0</v>
      </c>
      <c r="P67" s="214">
        <v>0</v>
      </c>
      <c r="Q67" s="214">
        <f>ROUND(E67*P67,2)</f>
        <v>0</v>
      </c>
      <c r="R67" s="215"/>
      <c r="S67" s="215" t="s">
        <v>168</v>
      </c>
      <c r="T67" s="215" t="s">
        <v>169</v>
      </c>
      <c r="U67" s="215">
        <v>0</v>
      </c>
      <c r="V67" s="215">
        <f>ROUND(E67*U67,2)</f>
        <v>0</v>
      </c>
      <c r="W67" s="215"/>
      <c r="X67" s="215" t="s">
        <v>334</v>
      </c>
      <c r="Y67" s="215" t="s">
        <v>171</v>
      </c>
      <c r="Z67" s="195"/>
      <c r="AA67" s="195"/>
      <c r="AB67" s="195"/>
      <c r="AC67" s="195"/>
      <c r="AD67" s="195"/>
      <c r="AE67" s="195"/>
      <c r="AF67" s="195"/>
      <c r="AG67" s="195" t="s">
        <v>425</v>
      </c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</row>
    <row r="68" spans="1:60" ht="22.5" outlineLevel="1" x14ac:dyDescent="0.2">
      <c r="A68" s="232">
        <v>29</v>
      </c>
      <c r="B68" s="233" t="s">
        <v>498</v>
      </c>
      <c r="C68" s="239" t="s">
        <v>499</v>
      </c>
      <c r="D68" s="234" t="s">
        <v>228</v>
      </c>
      <c r="E68" s="235">
        <v>1</v>
      </c>
      <c r="F68" s="236"/>
      <c r="G68" s="237">
        <f>ROUND(E68*F68,2)</f>
        <v>0</v>
      </c>
      <c r="H68" s="216"/>
      <c r="I68" s="215">
        <f>ROUND(E68*H68,2)</f>
        <v>0</v>
      </c>
      <c r="J68" s="216"/>
      <c r="K68" s="215">
        <f>ROUND(E68*J68,2)</f>
        <v>0</v>
      </c>
      <c r="L68" s="215">
        <v>21</v>
      </c>
      <c r="M68" s="215">
        <f>G68*(1+L68/100)</f>
        <v>0</v>
      </c>
      <c r="N68" s="214">
        <v>0</v>
      </c>
      <c r="O68" s="214">
        <f>ROUND(E68*N68,2)</f>
        <v>0</v>
      </c>
      <c r="P68" s="214">
        <v>0</v>
      </c>
      <c r="Q68" s="214">
        <f>ROUND(E68*P68,2)</f>
        <v>0</v>
      </c>
      <c r="R68" s="215"/>
      <c r="S68" s="215" t="s">
        <v>168</v>
      </c>
      <c r="T68" s="215" t="s">
        <v>169</v>
      </c>
      <c r="U68" s="215">
        <v>0</v>
      </c>
      <c r="V68" s="215">
        <f>ROUND(E68*U68,2)</f>
        <v>0</v>
      </c>
      <c r="W68" s="215"/>
      <c r="X68" s="215" t="s">
        <v>334</v>
      </c>
      <c r="Y68" s="215" t="s">
        <v>171</v>
      </c>
      <c r="Z68" s="195"/>
      <c r="AA68" s="195"/>
      <c r="AB68" s="195"/>
      <c r="AC68" s="195"/>
      <c r="AD68" s="195"/>
      <c r="AE68" s="195"/>
      <c r="AF68" s="195"/>
      <c r="AG68" s="195" t="s">
        <v>425</v>
      </c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</row>
    <row r="69" spans="1:60" ht="22.5" outlineLevel="1" x14ac:dyDescent="0.2">
      <c r="A69" s="226">
        <v>30</v>
      </c>
      <c r="B69" s="227" t="s">
        <v>500</v>
      </c>
      <c r="C69" s="240" t="s">
        <v>501</v>
      </c>
      <c r="D69" s="228" t="s">
        <v>228</v>
      </c>
      <c r="E69" s="229">
        <v>1</v>
      </c>
      <c r="F69" s="230"/>
      <c r="G69" s="231">
        <f>ROUND(E69*F69,2)</f>
        <v>0</v>
      </c>
      <c r="H69" s="216"/>
      <c r="I69" s="215">
        <f>ROUND(E69*H69,2)</f>
        <v>0</v>
      </c>
      <c r="J69" s="216"/>
      <c r="K69" s="215">
        <f>ROUND(E69*J69,2)</f>
        <v>0</v>
      </c>
      <c r="L69" s="215">
        <v>21</v>
      </c>
      <c r="M69" s="215">
        <f>G69*(1+L69/100)</f>
        <v>0</v>
      </c>
      <c r="N69" s="214">
        <v>0</v>
      </c>
      <c r="O69" s="214">
        <f>ROUND(E69*N69,2)</f>
        <v>0</v>
      </c>
      <c r="P69" s="214">
        <v>0</v>
      </c>
      <c r="Q69" s="214">
        <f>ROUND(E69*P69,2)</f>
        <v>0</v>
      </c>
      <c r="R69" s="215"/>
      <c r="S69" s="215" t="s">
        <v>168</v>
      </c>
      <c r="T69" s="215" t="s">
        <v>169</v>
      </c>
      <c r="U69" s="215">
        <v>0</v>
      </c>
      <c r="V69" s="215">
        <f>ROUND(E69*U69,2)</f>
        <v>0</v>
      </c>
      <c r="W69" s="215"/>
      <c r="X69" s="215" t="s">
        <v>334</v>
      </c>
      <c r="Y69" s="215" t="s">
        <v>171</v>
      </c>
      <c r="Z69" s="195"/>
      <c r="AA69" s="195"/>
      <c r="AB69" s="195"/>
      <c r="AC69" s="195"/>
      <c r="AD69" s="195"/>
      <c r="AE69" s="195"/>
      <c r="AF69" s="195"/>
      <c r="AG69" s="195" t="s">
        <v>425</v>
      </c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</row>
    <row r="70" spans="1:60" outlineLevel="2" x14ac:dyDescent="0.2">
      <c r="A70" s="212"/>
      <c r="B70" s="213"/>
      <c r="C70" s="256" t="s">
        <v>502</v>
      </c>
      <c r="D70" s="253"/>
      <c r="E70" s="253"/>
      <c r="F70" s="253"/>
      <c r="G70" s="253"/>
      <c r="H70" s="215"/>
      <c r="I70" s="215"/>
      <c r="J70" s="215"/>
      <c r="K70" s="215"/>
      <c r="L70" s="215"/>
      <c r="M70" s="215"/>
      <c r="N70" s="214"/>
      <c r="O70" s="214"/>
      <c r="P70" s="214"/>
      <c r="Q70" s="214"/>
      <c r="R70" s="215"/>
      <c r="S70" s="215"/>
      <c r="T70" s="215"/>
      <c r="U70" s="215"/>
      <c r="V70" s="215"/>
      <c r="W70" s="215"/>
      <c r="X70" s="215"/>
      <c r="Y70" s="215"/>
      <c r="Z70" s="195"/>
      <c r="AA70" s="195"/>
      <c r="AB70" s="195"/>
      <c r="AC70" s="195"/>
      <c r="AD70" s="195"/>
      <c r="AE70" s="195"/>
      <c r="AF70" s="195"/>
      <c r="AG70" s="195" t="s">
        <v>463</v>
      </c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</row>
    <row r="71" spans="1:60" outlineLevel="3" x14ac:dyDescent="0.2">
      <c r="A71" s="212"/>
      <c r="B71" s="213"/>
      <c r="C71" s="258" t="s">
        <v>503</v>
      </c>
      <c r="D71" s="250"/>
      <c r="E71" s="251"/>
      <c r="F71" s="252"/>
      <c r="G71" s="252"/>
      <c r="H71" s="215"/>
      <c r="I71" s="215"/>
      <c r="J71" s="215"/>
      <c r="K71" s="215"/>
      <c r="L71" s="215"/>
      <c r="M71" s="215"/>
      <c r="N71" s="214"/>
      <c r="O71" s="214"/>
      <c r="P71" s="214"/>
      <c r="Q71" s="214"/>
      <c r="R71" s="215"/>
      <c r="S71" s="215"/>
      <c r="T71" s="215"/>
      <c r="U71" s="215"/>
      <c r="V71" s="215"/>
      <c r="W71" s="215"/>
      <c r="X71" s="215"/>
      <c r="Y71" s="215"/>
      <c r="Z71" s="195"/>
      <c r="AA71" s="195"/>
      <c r="AB71" s="195"/>
      <c r="AC71" s="195"/>
      <c r="AD71" s="195"/>
      <c r="AE71" s="195"/>
      <c r="AF71" s="195"/>
      <c r="AG71" s="195" t="s">
        <v>463</v>
      </c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</row>
    <row r="72" spans="1:60" outlineLevel="3" x14ac:dyDescent="0.2">
      <c r="A72" s="212"/>
      <c r="B72" s="213"/>
      <c r="C72" s="257" t="s">
        <v>504</v>
      </c>
      <c r="D72" s="254"/>
      <c r="E72" s="254"/>
      <c r="F72" s="254"/>
      <c r="G72" s="254"/>
      <c r="H72" s="215"/>
      <c r="I72" s="215"/>
      <c r="J72" s="215"/>
      <c r="K72" s="215"/>
      <c r="L72" s="215"/>
      <c r="M72" s="215"/>
      <c r="N72" s="214"/>
      <c r="O72" s="214"/>
      <c r="P72" s="214"/>
      <c r="Q72" s="214"/>
      <c r="R72" s="215"/>
      <c r="S72" s="215"/>
      <c r="T72" s="215"/>
      <c r="U72" s="215"/>
      <c r="V72" s="215"/>
      <c r="W72" s="215"/>
      <c r="X72" s="215"/>
      <c r="Y72" s="215"/>
      <c r="Z72" s="195"/>
      <c r="AA72" s="195"/>
      <c r="AB72" s="195"/>
      <c r="AC72" s="195"/>
      <c r="AD72" s="195"/>
      <c r="AE72" s="195"/>
      <c r="AF72" s="195"/>
      <c r="AG72" s="195" t="s">
        <v>463</v>
      </c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</row>
    <row r="73" spans="1:60" outlineLevel="3" x14ac:dyDescent="0.2">
      <c r="A73" s="212"/>
      <c r="B73" s="213"/>
      <c r="C73" s="257" t="s">
        <v>505</v>
      </c>
      <c r="D73" s="254"/>
      <c r="E73" s="254"/>
      <c r="F73" s="254"/>
      <c r="G73" s="254"/>
      <c r="H73" s="215"/>
      <c r="I73" s="215"/>
      <c r="J73" s="215"/>
      <c r="K73" s="215"/>
      <c r="L73" s="215"/>
      <c r="M73" s="215"/>
      <c r="N73" s="214"/>
      <c r="O73" s="214"/>
      <c r="P73" s="214"/>
      <c r="Q73" s="214"/>
      <c r="R73" s="215"/>
      <c r="S73" s="215"/>
      <c r="T73" s="215"/>
      <c r="U73" s="215"/>
      <c r="V73" s="215"/>
      <c r="W73" s="215"/>
      <c r="X73" s="215"/>
      <c r="Y73" s="215"/>
      <c r="Z73" s="195"/>
      <c r="AA73" s="195"/>
      <c r="AB73" s="195"/>
      <c r="AC73" s="195"/>
      <c r="AD73" s="195"/>
      <c r="AE73" s="195"/>
      <c r="AF73" s="195"/>
      <c r="AG73" s="195" t="s">
        <v>463</v>
      </c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</row>
    <row r="74" spans="1:60" outlineLevel="3" x14ac:dyDescent="0.2">
      <c r="A74" s="212"/>
      <c r="B74" s="213"/>
      <c r="C74" s="257" t="s">
        <v>506</v>
      </c>
      <c r="D74" s="254"/>
      <c r="E74" s="254"/>
      <c r="F74" s="254"/>
      <c r="G74" s="254"/>
      <c r="H74" s="215"/>
      <c r="I74" s="215"/>
      <c r="J74" s="215"/>
      <c r="K74" s="215"/>
      <c r="L74" s="215"/>
      <c r="M74" s="215"/>
      <c r="N74" s="214"/>
      <c r="O74" s="214"/>
      <c r="P74" s="214"/>
      <c r="Q74" s="214"/>
      <c r="R74" s="215"/>
      <c r="S74" s="215"/>
      <c r="T74" s="215"/>
      <c r="U74" s="215"/>
      <c r="V74" s="215"/>
      <c r="W74" s="215"/>
      <c r="X74" s="215"/>
      <c r="Y74" s="215"/>
      <c r="Z74" s="195"/>
      <c r="AA74" s="195"/>
      <c r="AB74" s="195"/>
      <c r="AC74" s="195"/>
      <c r="AD74" s="195"/>
      <c r="AE74" s="195"/>
      <c r="AF74" s="195"/>
      <c r="AG74" s="195" t="s">
        <v>463</v>
      </c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</row>
    <row r="75" spans="1:60" outlineLevel="3" x14ac:dyDescent="0.2">
      <c r="A75" s="212"/>
      <c r="B75" s="213"/>
      <c r="C75" s="257" t="s">
        <v>507</v>
      </c>
      <c r="D75" s="254"/>
      <c r="E75" s="254"/>
      <c r="F75" s="254"/>
      <c r="G75" s="254"/>
      <c r="H75" s="215"/>
      <c r="I75" s="215"/>
      <c r="J75" s="215"/>
      <c r="K75" s="215"/>
      <c r="L75" s="215"/>
      <c r="M75" s="215"/>
      <c r="N75" s="214"/>
      <c r="O75" s="214"/>
      <c r="P75" s="214"/>
      <c r="Q75" s="214"/>
      <c r="R75" s="215"/>
      <c r="S75" s="215"/>
      <c r="T75" s="215"/>
      <c r="U75" s="215"/>
      <c r="V75" s="215"/>
      <c r="W75" s="215"/>
      <c r="X75" s="215"/>
      <c r="Y75" s="215"/>
      <c r="Z75" s="195"/>
      <c r="AA75" s="195"/>
      <c r="AB75" s="195"/>
      <c r="AC75" s="195"/>
      <c r="AD75" s="195"/>
      <c r="AE75" s="195"/>
      <c r="AF75" s="195"/>
      <c r="AG75" s="195" t="s">
        <v>463</v>
      </c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</row>
    <row r="76" spans="1:60" outlineLevel="3" x14ac:dyDescent="0.2">
      <c r="A76" s="212"/>
      <c r="B76" s="213"/>
      <c r="C76" s="257" t="s">
        <v>508</v>
      </c>
      <c r="D76" s="254"/>
      <c r="E76" s="254"/>
      <c r="F76" s="254"/>
      <c r="G76" s="254"/>
      <c r="H76" s="215"/>
      <c r="I76" s="215"/>
      <c r="J76" s="215"/>
      <c r="K76" s="215"/>
      <c r="L76" s="215"/>
      <c r="M76" s="215"/>
      <c r="N76" s="214"/>
      <c r="O76" s="214"/>
      <c r="P76" s="214"/>
      <c r="Q76" s="214"/>
      <c r="R76" s="215"/>
      <c r="S76" s="215"/>
      <c r="T76" s="215"/>
      <c r="U76" s="215"/>
      <c r="V76" s="215"/>
      <c r="W76" s="215"/>
      <c r="X76" s="215"/>
      <c r="Y76" s="215"/>
      <c r="Z76" s="195"/>
      <c r="AA76" s="195"/>
      <c r="AB76" s="195"/>
      <c r="AC76" s="195"/>
      <c r="AD76" s="195"/>
      <c r="AE76" s="195"/>
      <c r="AF76" s="195"/>
      <c r="AG76" s="195" t="s">
        <v>463</v>
      </c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</row>
    <row r="77" spans="1:60" outlineLevel="3" x14ac:dyDescent="0.2">
      <c r="A77" s="212"/>
      <c r="B77" s="213"/>
      <c r="C77" s="257" t="s">
        <v>509</v>
      </c>
      <c r="D77" s="254"/>
      <c r="E77" s="254"/>
      <c r="F77" s="254"/>
      <c r="G77" s="254"/>
      <c r="H77" s="215"/>
      <c r="I77" s="215"/>
      <c r="J77" s="215"/>
      <c r="K77" s="215"/>
      <c r="L77" s="215"/>
      <c r="M77" s="215"/>
      <c r="N77" s="214"/>
      <c r="O77" s="214"/>
      <c r="P77" s="214"/>
      <c r="Q77" s="214"/>
      <c r="R77" s="215"/>
      <c r="S77" s="215"/>
      <c r="T77" s="215"/>
      <c r="U77" s="215"/>
      <c r="V77" s="215"/>
      <c r="W77" s="215"/>
      <c r="X77" s="215"/>
      <c r="Y77" s="215"/>
      <c r="Z77" s="195"/>
      <c r="AA77" s="195"/>
      <c r="AB77" s="195"/>
      <c r="AC77" s="195"/>
      <c r="AD77" s="195"/>
      <c r="AE77" s="195"/>
      <c r="AF77" s="195"/>
      <c r="AG77" s="195" t="s">
        <v>463</v>
      </c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</row>
    <row r="78" spans="1:60" outlineLevel="3" x14ac:dyDescent="0.2">
      <c r="A78" s="212"/>
      <c r="B78" s="213"/>
      <c r="C78" s="257" t="s">
        <v>510</v>
      </c>
      <c r="D78" s="254"/>
      <c r="E78" s="254"/>
      <c r="F78" s="254"/>
      <c r="G78" s="254"/>
      <c r="H78" s="215"/>
      <c r="I78" s="215"/>
      <c r="J78" s="215"/>
      <c r="K78" s="215"/>
      <c r="L78" s="215"/>
      <c r="M78" s="215"/>
      <c r="N78" s="214"/>
      <c r="O78" s="214"/>
      <c r="P78" s="214"/>
      <c r="Q78" s="214"/>
      <c r="R78" s="215"/>
      <c r="S78" s="215"/>
      <c r="T78" s="215"/>
      <c r="U78" s="215"/>
      <c r="V78" s="215"/>
      <c r="W78" s="215"/>
      <c r="X78" s="215"/>
      <c r="Y78" s="215"/>
      <c r="Z78" s="195"/>
      <c r="AA78" s="195"/>
      <c r="AB78" s="195"/>
      <c r="AC78" s="195"/>
      <c r="AD78" s="195"/>
      <c r="AE78" s="195"/>
      <c r="AF78" s="195"/>
      <c r="AG78" s="195" t="s">
        <v>463</v>
      </c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</row>
    <row r="79" spans="1:60" outlineLevel="3" x14ac:dyDescent="0.2">
      <c r="A79" s="212"/>
      <c r="B79" s="213"/>
      <c r="C79" s="257" t="s">
        <v>511</v>
      </c>
      <c r="D79" s="254"/>
      <c r="E79" s="254"/>
      <c r="F79" s="254"/>
      <c r="G79" s="254"/>
      <c r="H79" s="215"/>
      <c r="I79" s="215"/>
      <c r="J79" s="215"/>
      <c r="K79" s="215"/>
      <c r="L79" s="215"/>
      <c r="M79" s="215"/>
      <c r="N79" s="214"/>
      <c r="O79" s="214"/>
      <c r="P79" s="214"/>
      <c r="Q79" s="214"/>
      <c r="R79" s="215"/>
      <c r="S79" s="215"/>
      <c r="T79" s="215"/>
      <c r="U79" s="215"/>
      <c r="V79" s="215"/>
      <c r="W79" s="215"/>
      <c r="X79" s="215"/>
      <c r="Y79" s="215"/>
      <c r="Z79" s="195"/>
      <c r="AA79" s="195"/>
      <c r="AB79" s="195"/>
      <c r="AC79" s="195"/>
      <c r="AD79" s="195"/>
      <c r="AE79" s="195"/>
      <c r="AF79" s="195"/>
      <c r="AG79" s="195" t="s">
        <v>463</v>
      </c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</row>
    <row r="80" spans="1:60" outlineLevel="3" x14ac:dyDescent="0.2">
      <c r="A80" s="212"/>
      <c r="B80" s="213"/>
      <c r="C80" s="258" t="s">
        <v>503</v>
      </c>
      <c r="D80" s="250"/>
      <c r="E80" s="251"/>
      <c r="F80" s="252"/>
      <c r="G80" s="252"/>
      <c r="H80" s="215"/>
      <c r="I80" s="215"/>
      <c r="J80" s="215"/>
      <c r="K80" s="215"/>
      <c r="L80" s="215"/>
      <c r="M80" s="215"/>
      <c r="N80" s="214"/>
      <c r="O80" s="214"/>
      <c r="P80" s="214"/>
      <c r="Q80" s="214"/>
      <c r="R80" s="215"/>
      <c r="S80" s="215"/>
      <c r="T80" s="215"/>
      <c r="U80" s="215"/>
      <c r="V80" s="215"/>
      <c r="W80" s="215"/>
      <c r="X80" s="215"/>
      <c r="Y80" s="215"/>
      <c r="Z80" s="195"/>
      <c r="AA80" s="195"/>
      <c r="AB80" s="195"/>
      <c r="AC80" s="195"/>
      <c r="AD80" s="195"/>
      <c r="AE80" s="195"/>
      <c r="AF80" s="195"/>
      <c r="AG80" s="195" t="s">
        <v>463</v>
      </c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</row>
    <row r="81" spans="1:60" outlineLevel="3" x14ac:dyDescent="0.2">
      <c r="A81" s="212"/>
      <c r="B81" s="213"/>
      <c r="C81" s="257" t="s">
        <v>512</v>
      </c>
      <c r="D81" s="254"/>
      <c r="E81" s="254"/>
      <c r="F81" s="254"/>
      <c r="G81" s="254"/>
      <c r="H81" s="215"/>
      <c r="I81" s="215"/>
      <c r="J81" s="215"/>
      <c r="K81" s="215"/>
      <c r="L81" s="215"/>
      <c r="M81" s="215"/>
      <c r="N81" s="214"/>
      <c r="O81" s="214"/>
      <c r="P81" s="214"/>
      <c r="Q81" s="214"/>
      <c r="R81" s="215"/>
      <c r="S81" s="215"/>
      <c r="T81" s="215"/>
      <c r="U81" s="215"/>
      <c r="V81" s="215"/>
      <c r="W81" s="215"/>
      <c r="X81" s="215"/>
      <c r="Y81" s="215"/>
      <c r="Z81" s="195"/>
      <c r="AA81" s="195"/>
      <c r="AB81" s="195"/>
      <c r="AC81" s="195"/>
      <c r="AD81" s="195"/>
      <c r="AE81" s="195"/>
      <c r="AF81" s="195"/>
      <c r="AG81" s="195" t="s">
        <v>463</v>
      </c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</row>
    <row r="82" spans="1:60" outlineLevel="3" x14ac:dyDescent="0.2">
      <c r="A82" s="212"/>
      <c r="B82" s="213"/>
      <c r="C82" s="258" t="s">
        <v>503</v>
      </c>
      <c r="D82" s="250"/>
      <c r="E82" s="251"/>
      <c r="F82" s="252"/>
      <c r="G82" s="252"/>
      <c r="H82" s="215"/>
      <c r="I82" s="215"/>
      <c r="J82" s="215"/>
      <c r="K82" s="215"/>
      <c r="L82" s="215"/>
      <c r="M82" s="215"/>
      <c r="N82" s="214"/>
      <c r="O82" s="214"/>
      <c r="P82" s="214"/>
      <c r="Q82" s="214"/>
      <c r="R82" s="215"/>
      <c r="S82" s="215"/>
      <c r="T82" s="215"/>
      <c r="U82" s="215"/>
      <c r="V82" s="215"/>
      <c r="W82" s="215"/>
      <c r="X82" s="215"/>
      <c r="Y82" s="215"/>
      <c r="Z82" s="195"/>
      <c r="AA82" s="195"/>
      <c r="AB82" s="195"/>
      <c r="AC82" s="195"/>
      <c r="AD82" s="195"/>
      <c r="AE82" s="195"/>
      <c r="AF82" s="195"/>
      <c r="AG82" s="195" t="s">
        <v>463</v>
      </c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</row>
    <row r="83" spans="1:60" outlineLevel="3" x14ac:dyDescent="0.2">
      <c r="A83" s="212"/>
      <c r="B83" s="213"/>
      <c r="C83" s="257" t="s">
        <v>513</v>
      </c>
      <c r="D83" s="254"/>
      <c r="E83" s="254"/>
      <c r="F83" s="254"/>
      <c r="G83" s="254"/>
      <c r="H83" s="215"/>
      <c r="I83" s="215"/>
      <c r="J83" s="215"/>
      <c r="K83" s="215"/>
      <c r="L83" s="215"/>
      <c r="M83" s="215"/>
      <c r="N83" s="214"/>
      <c r="O83" s="214"/>
      <c r="P83" s="214"/>
      <c r="Q83" s="214"/>
      <c r="R83" s="215"/>
      <c r="S83" s="215"/>
      <c r="T83" s="215"/>
      <c r="U83" s="215"/>
      <c r="V83" s="215"/>
      <c r="W83" s="215"/>
      <c r="X83" s="215"/>
      <c r="Y83" s="215"/>
      <c r="Z83" s="195"/>
      <c r="AA83" s="195"/>
      <c r="AB83" s="195"/>
      <c r="AC83" s="195"/>
      <c r="AD83" s="195"/>
      <c r="AE83" s="195"/>
      <c r="AF83" s="195"/>
      <c r="AG83" s="195" t="s">
        <v>463</v>
      </c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</row>
    <row r="84" spans="1:60" outlineLevel="3" x14ac:dyDescent="0.2">
      <c r="A84" s="212"/>
      <c r="B84" s="213"/>
      <c r="C84" s="257" t="s">
        <v>514</v>
      </c>
      <c r="D84" s="254"/>
      <c r="E84" s="254"/>
      <c r="F84" s="254"/>
      <c r="G84" s="254"/>
      <c r="H84" s="215"/>
      <c r="I84" s="215"/>
      <c r="J84" s="215"/>
      <c r="K84" s="215"/>
      <c r="L84" s="215"/>
      <c r="M84" s="215"/>
      <c r="N84" s="214"/>
      <c r="O84" s="214"/>
      <c r="P84" s="214"/>
      <c r="Q84" s="214"/>
      <c r="R84" s="215"/>
      <c r="S84" s="215"/>
      <c r="T84" s="215"/>
      <c r="U84" s="215"/>
      <c r="V84" s="215"/>
      <c r="W84" s="215"/>
      <c r="X84" s="215"/>
      <c r="Y84" s="215"/>
      <c r="Z84" s="195"/>
      <c r="AA84" s="195"/>
      <c r="AB84" s="195"/>
      <c r="AC84" s="195"/>
      <c r="AD84" s="195"/>
      <c r="AE84" s="195"/>
      <c r="AF84" s="195"/>
      <c r="AG84" s="195" t="s">
        <v>463</v>
      </c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</row>
    <row r="85" spans="1:60" outlineLevel="3" x14ac:dyDescent="0.2">
      <c r="A85" s="212"/>
      <c r="B85" s="213"/>
      <c r="C85" s="257" t="s">
        <v>515</v>
      </c>
      <c r="D85" s="254"/>
      <c r="E85" s="254"/>
      <c r="F85" s="254"/>
      <c r="G85" s="254"/>
      <c r="H85" s="215"/>
      <c r="I85" s="215"/>
      <c r="J85" s="215"/>
      <c r="K85" s="215"/>
      <c r="L85" s="215"/>
      <c r="M85" s="215"/>
      <c r="N85" s="214"/>
      <c r="O85" s="214"/>
      <c r="P85" s="214"/>
      <c r="Q85" s="214"/>
      <c r="R85" s="215"/>
      <c r="S85" s="215"/>
      <c r="T85" s="215"/>
      <c r="U85" s="215"/>
      <c r="V85" s="215"/>
      <c r="W85" s="215"/>
      <c r="X85" s="215"/>
      <c r="Y85" s="215"/>
      <c r="Z85" s="195"/>
      <c r="AA85" s="195"/>
      <c r="AB85" s="195"/>
      <c r="AC85" s="195"/>
      <c r="AD85" s="195"/>
      <c r="AE85" s="195"/>
      <c r="AF85" s="195"/>
      <c r="AG85" s="195" t="s">
        <v>463</v>
      </c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</row>
    <row r="86" spans="1:60" outlineLevel="3" x14ac:dyDescent="0.2">
      <c r="A86" s="212"/>
      <c r="B86" s="213"/>
      <c r="C86" s="257" t="s">
        <v>516</v>
      </c>
      <c r="D86" s="254"/>
      <c r="E86" s="254"/>
      <c r="F86" s="254"/>
      <c r="G86" s="254"/>
      <c r="H86" s="215"/>
      <c r="I86" s="215"/>
      <c r="J86" s="215"/>
      <c r="K86" s="215"/>
      <c r="L86" s="215"/>
      <c r="M86" s="215"/>
      <c r="N86" s="214"/>
      <c r="O86" s="214"/>
      <c r="P86" s="214"/>
      <c r="Q86" s="214"/>
      <c r="R86" s="215"/>
      <c r="S86" s="215"/>
      <c r="T86" s="215"/>
      <c r="U86" s="215"/>
      <c r="V86" s="215"/>
      <c r="W86" s="215"/>
      <c r="X86" s="215"/>
      <c r="Y86" s="215"/>
      <c r="Z86" s="195"/>
      <c r="AA86" s="195"/>
      <c r="AB86" s="195"/>
      <c r="AC86" s="195"/>
      <c r="AD86" s="195"/>
      <c r="AE86" s="195"/>
      <c r="AF86" s="195"/>
      <c r="AG86" s="195" t="s">
        <v>463</v>
      </c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</row>
    <row r="87" spans="1:60" outlineLevel="3" x14ac:dyDescent="0.2">
      <c r="A87" s="212"/>
      <c r="B87" s="213"/>
      <c r="C87" s="257" t="s">
        <v>517</v>
      </c>
      <c r="D87" s="254"/>
      <c r="E87" s="254"/>
      <c r="F87" s="254"/>
      <c r="G87" s="254"/>
      <c r="H87" s="215"/>
      <c r="I87" s="215"/>
      <c r="J87" s="215"/>
      <c r="K87" s="215"/>
      <c r="L87" s="215"/>
      <c r="M87" s="215"/>
      <c r="N87" s="214"/>
      <c r="O87" s="214"/>
      <c r="P87" s="214"/>
      <c r="Q87" s="214"/>
      <c r="R87" s="215"/>
      <c r="S87" s="215"/>
      <c r="T87" s="215"/>
      <c r="U87" s="215"/>
      <c r="V87" s="215"/>
      <c r="W87" s="215"/>
      <c r="X87" s="215"/>
      <c r="Y87" s="215"/>
      <c r="Z87" s="195"/>
      <c r="AA87" s="195"/>
      <c r="AB87" s="195"/>
      <c r="AC87" s="195"/>
      <c r="AD87" s="195"/>
      <c r="AE87" s="195"/>
      <c r="AF87" s="195"/>
      <c r="AG87" s="195" t="s">
        <v>463</v>
      </c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</row>
    <row r="88" spans="1:60" outlineLevel="3" x14ac:dyDescent="0.2">
      <c r="A88" s="212"/>
      <c r="B88" s="213"/>
      <c r="C88" s="257" t="s">
        <v>518</v>
      </c>
      <c r="D88" s="254"/>
      <c r="E88" s="254"/>
      <c r="F88" s="254"/>
      <c r="G88" s="254"/>
      <c r="H88" s="215"/>
      <c r="I88" s="215"/>
      <c r="J88" s="215"/>
      <c r="K88" s="215"/>
      <c r="L88" s="215"/>
      <c r="M88" s="215"/>
      <c r="N88" s="214"/>
      <c r="O88" s="214"/>
      <c r="P88" s="214"/>
      <c r="Q88" s="214"/>
      <c r="R88" s="215"/>
      <c r="S88" s="215"/>
      <c r="T88" s="215"/>
      <c r="U88" s="215"/>
      <c r="V88" s="215"/>
      <c r="W88" s="215"/>
      <c r="X88" s="215"/>
      <c r="Y88" s="215"/>
      <c r="Z88" s="195"/>
      <c r="AA88" s="195"/>
      <c r="AB88" s="195"/>
      <c r="AC88" s="195"/>
      <c r="AD88" s="195"/>
      <c r="AE88" s="195"/>
      <c r="AF88" s="195"/>
      <c r="AG88" s="195" t="s">
        <v>463</v>
      </c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</row>
    <row r="89" spans="1:60" outlineLevel="3" x14ac:dyDescent="0.2">
      <c r="A89" s="212"/>
      <c r="B89" s="213"/>
      <c r="C89" s="257" t="s">
        <v>519</v>
      </c>
      <c r="D89" s="254"/>
      <c r="E89" s="254"/>
      <c r="F89" s="254"/>
      <c r="G89" s="254"/>
      <c r="H89" s="215"/>
      <c r="I89" s="215"/>
      <c r="J89" s="215"/>
      <c r="K89" s="215"/>
      <c r="L89" s="215"/>
      <c r="M89" s="215"/>
      <c r="N89" s="214"/>
      <c r="O89" s="214"/>
      <c r="P89" s="214"/>
      <c r="Q89" s="214"/>
      <c r="R89" s="215"/>
      <c r="S89" s="215"/>
      <c r="T89" s="215"/>
      <c r="U89" s="215"/>
      <c r="V89" s="215"/>
      <c r="W89" s="215"/>
      <c r="X89" s="215"/>
      <c r="Y89" s="215"/>
      <c r="Z89" s="195"/>
      <c r="AA89" s="195"/>
      <c r="AB89" s="195"/>
      <c r="AC89" s="195"/>
      <c r="AD89" s="195"/>
      <c r="AE89" s="195"/>
      <c r="AF89" s="195"/>
      <c r="AG89" s="195" t="s">
        <v>463</v>
      </c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</row>
    <row r="90" spans="1:60" outlineLevel="3" x14ac:dyDescent="0.2">
      <c r="A90" s="212"/>
      <c r="B90" s="213"/>
      <c r="C90" s="257" t="s">
        <v>520</v>
      </c>
      <c r="D90" s="254"/>
      <c r="E90" s="254"/>
      <c r="F90" s="254"/>
      <c r="G90" s="254"/>
      <c r="H90" s="215"/>
      <c r="I90" s="215"/>
      <c r="J90" s="215"/>
      <c r="K90" s="215"/>
      <c r="L90" s="215"/>
      <c r="M90" s="215"/>
      <c r="N90" s="214"/>
      <c r="O90" s="214"/>
      <c r="P90" s="214"/>
      <c r="Q90" s="214"/>
      <c r="R90" s="215"/>
      <c r="S90" s="215"/>
      <c r="T90" s="215"/>
      <c r="U90" s="215"/>
      <c r="V90" s="215"/>
      <c r="W90" s="215"/>
      <c r="X90" s="215"/>
      <c r="Y90" s="215"/>
      <c r="Z90" s="195"/>
      <c r="AA90" s="195"/>
      <c r="AB90" s="195"/>
      <c r="AC90" s="195"/>
      <c r="AD90" s="195"/>
      <c r="AE90" s="195"/>
      <c r="AF90" s="195"/>
      <c r="AG90" s="195" t="s">
        <v>463</v>
      </c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</row>
    <row r="91" spans="1:60" outlineLevel="3" x14ac:dyDescent="0.2">
      <c r="A91" s="212"/>
      <c r="B91" s="213"/>
      <c r="C91" s="257" t="s">
        <v>521</v>
      </c>
      <c r="D91" s="254"/>
      <c r="E91" s="254"/>
      <c r="F91" s="254"/>
      <c r="G91" s="254"/>
      <c r="H91" s="215"/>
      <c r="I91" s="215"/>
      <c r="J91" s="215"/>
      <c r="K91" s="215"/>
      <c r="L91" s="215"/>
      <c r="M91" s="215"/>
      <c r="N91" s="214"/>
      <c r="O91" s="214"/>
      <c r="P91" s="214"/>
      <c r="Q91" s="214"/>
      <c r="R91" s="215"/>
      <c r="S91" s="215"/>
      <c r="T91" s="215"/>
      <c r="U91" s="215"/>
      <c r="V91" s="215"/>
      <c r="W91" s="215"/>
      <c r="X91" s="215"/>
      <c r="Y91" s="215"/>
      <c r="Z91" s="195"/>
      <c r="AA91" s="195"/>
      <c r="AB91" s="195"/>
      <c r="AC91" s="195"/>
      <c r="AD91" s="195"/>
      <c r="AE91" s="195"/>
      <c r="AF91" s="195"/>
      <c r="AG91" s="195" t="s">
        <v>463</v>
      </c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</row>
    <row r="92" spans="1:60" outlineLevel="3" x14ac:dyDescent="0.2">
      <c r="A92" s="212"/>
      <c r="B92" s="213"/>
      <c r="C92" s="257" t="s">
        <v>522</v>
      </c>
      <c r="D92" s="254"/>
      <c r="E92" s="254"/>
      <c r="F92" s="254"/>
      <c r="G92" s="254"/>
      <c r="H92" s="215"/>
      <c r="I92" s="215"/>
      <c r="J92" s="215"/>
      <c r="K92" s="215"/>
      <c r="L92" s="215"/>
      <c r="M92" s="215"/>
      <c r="N92" s="214"/>
      <c r="O92" s="214"/>
      <c r="P92" s="214"/>
      <c r="Q92" s="214"/>
      <c r="R92" s="215"/>
      <c r="S92" s="215"/>
      <c r="T92" s="215"/>
      <c r="U92" s="215"/>
      <c r="V92" s="215"/>
      <c r="W92" s="215"/>
      <c r="X92" s="215"/>
      <c r="Y92" s="215"/>
      <c r="Z92" s="195"/>
      <c r="AA92" s="195"/>
      <c r="AB92" s="195"/>
      <c r="AC92" s="195"/>
      <c r="AD92" s="195"/>
      <c r="AE92" s="195"/>
      <c r="AF92" s="195"/>
      <c r="AG92" s="195" t="s">
        <v>463</v>
      </c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</row>
    <row r="93" spans="1:60" outlineLevel="3" x14ac:dyDescent="0.2">
      <c r="A93" s="212"/>
      <c r="B93" s="213"/>
      <c r="C93" s="258" t="s">
        <v>503</v>
      </c>
      <c r="D93" s="250"/>
      <c r="E93" s="251"/>
      <c r="F93" s="252"/>
      <c r="G93" s="252"/>
      <c r="H93" s="215"/>
      <c r="I93" s="215"/>
      <c r="J93" s="215"/>
      <c r="K93" s="215"/>
      <c r="L93" s="215"/>
      <c r="M93" s="215"/>
      <c r="N93" s="214"/>
      <c r="O93" s="214"/>
      <c r="P93" s="214"/>
      <c r="Q93" s="214"/>
      <c r="R93" s="215"/>
      <c r="S93" s="215"/>
      <c r="T93" s="215"/>
      <c r="U93" s="215"/>
      <c r="V93" s="215"/>
      <c r="W93" s="215"/>
      <c r="X93" s="215"/>
      <c r="Y93" s="215"/>
      <c r="Z93" s="195"/>
      <c r="AA93" s="195"/>
      <c r="AB93" s="195"/>
      <c r="AC93" s="195"/>
      <c r="AD93" s="195"/>
      <c r="AE93" s="195"/>
      <c r="AF93" s="195"/>
      <c r="AG93" s="195" t="s">
        <v>463</v>
      </c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</row>
    <row r="94" spans="1:60" outlineLevel="3" x14ac:dyDescent="0.2">
      <c r="A94" s="212"/>
      <c r="B94" s="213"/>
      <c r="C94" s="257" t="s">
        <v>523</v>
      </c>
      <c r="D94" s="254"/>
      <c r="E94" s="254"/>
      <c r="F94" s="254"/>
      <c r="G94" s="254"/>
      <c r="H94" s="215"/>
      <c r="I94" s="215"/>
      <c r="J94" s="215"/>
      <c r="K94" s="215"/>
      <c r="L94" s="215"/>
      <c r="M94" s="215"/>
      <c r="N94" s="214"/>
      <c r="O94" s="214"/>
      <c r="P94" s="214"/>
      <c r="Q94" s="214"/>
      <c r="R94" s="215"/>
      <c r="S94" s="215"/>
      <c r="T94" s="215"/>
      <c r="U94" s="215"/>
      <c r="V94" s="215"/>
      <c r="W94" s="215"/>
      <c r="X94" s="215"/>
      <c r="Y94" s="215"/>
      <c r="Z94" s="195"/>
      <c r="AA94" s="195"/>
      <c r="AB94" s="195"/>
      <c r="AC94" s="195"/>
      <c r="AD94" s="195"/>
      <c r="AE94" s="195"/>
      <c r="AF94" s="195"/>
      <c r="AG94" s="195" t="s">
        <v>463</v>
      </c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</row>
    <row r="95" spans="1:60" outlineLevel="3" x14ac:dyDescent="0.2">
      <c r="A95" s="212"/>
      <c r="B95" s="213"/>
      <c r="C95" s="258" t="s">
        <v>503</v>
      </c>
      <c r="D95" s="250"/>
      <c r="E95" s="251"/>
      <c r="F95" s="252"/>
      <c r="G95" s="252"/>
      <c r="H95" s="215"/>
      <c r="I95" s="215"/>
      <c r="J95" s="215"/>
      <c r="K95" s="215"/>
      <c r="L95" s="215"/>
      <c r="M95" s="215"/>
      <c r="N95" s="214"/>
      <c r="O95" s="214"/>
      <c r="P95" s="214"/>
      <c r="Q95" s="214"/>
      <c r="R95" s="215"/>
      <c r="S95" s="215"/>
      <c r="T95" s="215"/>
      <c r="U95" s="215"/>
      <c r="V95" s="215"/>
      <c r="W95" s="215"/>
      <c r="X95" s="215"/>
      <c r="Y95" s="215"/>
      <c r="Z95" s="195"/>
      <c r="AA95" s="195"/>
      <c r="AB95" s="195"/>
      <c r="AC95" s="195"/>
      <c r="AD95" s="195"/>
      <c r="AE95" s="195"/>
      <c r="AF95" s="195"/>
      <c r="AG95" s="195" t="s">
        <v>463</v>
      </c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</row>
    <row r="96" spans="1:60" outlineLevel="3" x14ac:dyDescent="0.2">
      <c r="A96" s="212"/>
      <c r="B96" s="213"/>
      <c r="C96" s="257" t="s">
        <v>524</v>
      </c>
      <c r="D96" s="254"/>
      <c r="E96" s="254"/>
      <c r="F96" s="254"/>
      <c r="G96" s="254"/>
      <c r="H96" s="215"/>
      <c r="I96" s="215"/>
      <c r="J96" s="215"/>
      <c r="K96" s="215"/>
      <c r="L96" s="215"/>
      <c r="M96" s="215"/>
      <c r="N96" s="214"/>
      <c r="O96" s="214"/>
      <c r="P96" s="214"/>
      <c r="Q96" s="214"/>
      <c r="R96" s="215"/>
      <c r="S96" s="215"/>
      <c r="T96" s="215"/>
      <c r="U96" s="215"/>
      <c r="V96" s="215"/>
      <c r="W96" s="215"/>
      <c r="X96" s="215"/>
      <c r="Y96" s="215"/>
      <c r="Z96" s="195"/>
      <c r="AA96" s="195"/>
      <c r="AB96" s="195"/>
      <c r="AC96" s="195"/>
      <c r="AD96" s="195"/>
      <c r="AE96" s="195"/>
      <c r="AF96" s="195"/>
      <c r="AG96" s="195" t="s">
        <v>463</v>
      </c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</row>
    <row r="97" spans="1:60" outlineLevel="3" x14ac:dyDescent="0.2">
      <c r="A97" s="212"/>
      <c r="B97" s="213"/>
      <c r="C97" s="257" t="s">
        <v>525</v>
      </c>
      <c r="D97" s="254"/>
      <c r="E97" s="254"/>
      <c r="F97" s="254"/>
      <c r="G97" s="254"/>
      <c r="H97" s="215"/>
      <c r="I97" s="215"/>
      <c r="J97" s="215"/>
      <c r="K97" s="215"/>
      <c r="L97" s="215"/>
      <c r="M97" s="215"/>
      <c r="N97" s="214"/>
      <c r="O97" s="214"/>
      <c r="P97" s="214"/>
      <c r="Q97" s="214"/>
      <c r="R97" s="215"/>
      <c r="S97" s="215"/>
      <c r="T97" s="215"/>
      <c r="U97" s="215"/>
      <c r="V97" s="215"/>
      <c r="W97" s="215"/>
      <c r="X97" s="215"/>
      <c r="Y97" s="215"/>
      <c r="Z97" s="195"/>
      <c r="AA97" s="195"/>
      <c r="AB97" s="195"/>
      <c r="AC97" s="195"/>
      <c r="AD97" s="195"/>
      <c r="AE97" s="195"/>
      <c r="AF97" s="195"/>
      <c r="AG97" s="195" t="s">
        <v>463</v>
      </c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</row>
    <row r="98" spans="1:60" outlineLevel="3" x14ac:dyDescent="0.2">
      <c r="A98" s="212"/>
      <c r="B98" s="213"/>
      <c r="C98" s="257" t="s">
        <v>526</v>
      </c>
      <c r="D98" s="254"/>
      <c r="E98" s="254"/>
      <c r="F98" s="254"/>
      <c r="G98" s="254"/>
      <c r="H98" s="215"/>
      <c r="I98" s="215"/>
      <c r="J98" s="215"/>
      <c r="K98" s="215"/>
      <c r="L98" s="215"/>
      <c r="M98" s="215"/>
      <c r="N98" s="214"/>
      <c r="O98" s="214"/>
      <c r="P98" s="214"/>
      <c r="Q98" s="214"/>
      <c r="R98" s="215"/>
      <c r="S98" s="215"/>
      <c r="T98" s="215"/>
      <c r="U98" s="215"/>
      <c r="V98" s="215"/>
      <c r="W98" s="215"/>
      <c r="X98" s="215"/>
      <c r="Y98" s="215"/>
      <c r="Z98" s="195"/>
      <c r="AA98" s="195"/>
      <c r="AB98" s="195"/>
      <c r="AC98" s="195"/>
      <c r="AD98" s="195"/>
      <c r="AE98" s="195"/>
      <c r="AF98" s="195"/>
      <c r="AG98" s="195" t="s">
        <v>463</v>
      </c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</row>
    <row r="99" spans="1:60" outlineLevel="3" x14ac:dyDescent="0.2">
      <c r="A99" s="212"/>
      <c r="B99" s="213"/>
      <c r="C99" s="257" t="s">
        <v>527</v>
      </c>
      <c r="D99" s="254"/>
      <c r="E99" s="254"/>
      <c r="F99" s="254"/>
      <c r="G99" s="254"/>
      <c r="H99" s="215"/>
      <c r="I99" s="215"/>
      <c r="J99" s="215"/>
      <c r="K99" s="215"/>
      <c r="L99" s="215"/>
      <c r="M99" s="215"/>
      <c r="N99" s="214"/>
      <c r="O99" s="214"/>
      <c r="P99" s="214"/>
      <c r="Q99" s="214"/>
      <c r="R99" s="215"/>
      <c r="S99" s="215"/>
      <c r="T99" s="215"/>
      <c r="U99" s="215"/>
      <c r="V99" s="215"/>
      <c r="W99" s="215"/>
      <c r="X99" s="215"/>
      <c r="Y99" s="215"/>
      <c r="Z99" s="195"/>
      <c r="AA99" s="195"/>
      <c r="AB99" s="195"/>
      <c r="AC99" s="195"/>
      <c r="AD99" s="195"/>
      <c r="AE99" s="195"/>
      <c r="AF99" s="195"/>
      <c r="AG99" s="195" t="s">
        <v>463</v>
      </c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</row>
    <row r="100" spans="1:60" outlineLevel="3" x14ac:dyDescent="0.2">
      <c r="A100" s="212"/>
      <c r="B100" s="213"/>
      <c r="C100" s="257" t="s">
        <v>528</v>
      </c>
      <c r="D100" s="254"/>
      <c r="E100" s="254"/>
      <c r="F100" s="254"/>
      <c r="G100" s="254"/>
      <c r="H100" s="215"/>
      <c r="I100" s="215"/>
      <c r="J100" s="215"/>
      <c r="K100" s="215"/>
      <c r="L100" s="215"/>
      <c r="M100" s="215"/>
      <c r="N100" s="214"/>
      <c r="O100" s="214"/>
      <c r="P100" s="214"/>
      <c r="Q100" s="214"/>
      <c r="R100" s="215"/>
      <c r="S100" s="215"/>
      <c r="T100" s="215"/>
      <c r="U100" s="215"/>
      <c r="V100" s="215"/>
      <c r="W100" s="215"/>
      <c r="X100" s="215"/>
      <c r="Y100" s="215"/>
      <c r="Z100" s="195"/>
      <c r="AA100" s="195"/>
      <c r="AB100" s="195"/>
      <c r="AC100" s="195"/>
      <c r="AD100" s="195"/>
      <c r="AE100" s="195"/>
      <c r="AF100" s="195"/>
      <c r="AG100" s="195" t="s">
        <v>463</v>
      </c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</row>
    <row r="101" spans="1:60" outlineLevel="3" x14ac:dyDescent="0.2">
      <c r="A101" s="212"/>
      <c r="B101" s="213"/>
      <c r="C101" s="257" t="s">
        <v>529</v>
      </c>
      <c r="D101" s="254"/>
      <c r="E101" s="254"/>
      <c r="F101" s="254"/>
      <c r="G101" s="254"/>
      <c r="H101" s="215"/>
      <c r="I101" s="215"/>
      <c r="J101" s="215"/>
      <c r="K101" s="215"/>
      <c r="L101" s="215"/>
      <c r="M101" s="215"/>
      <c r="N101" s="214"/>
      <c r="O101" s="214"/>
      <c r="P101" s="214"/>
      <c r="Q101" s="214"/>
      <c r="R101" s="215"/>
      <c r="S101" s="215"/>
      <c r="T101" s="215"/>
      <c r="U101" s="215"/>
      <c r="V101" s="215"/>
      <c r="W101" s="215"/>
      <c r="X101" s="215"/>
      <c r="Y101" s="215"/>
      <c r="Z101" s="195"/>
      <c r="AA101" s="195"/>
      <c r="AB101" s="195"/>
      <c r="AC101" s="195"/>
      <c r="AD101" s="195"/>
      <c r="AE101" s="195"/>
      <c r="AF101" s="195"/>
      <c r="AG101" s="195" t="s">
        <v>463</v>
      </c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</row>
    <row r="102" spans="1:60" outlineLevel="1" x14ac:dyDescent="0.2">
      <c r="A102" s="226">
        <v>31</v>
      </c>
      <c r="B102" s="227" t="s">
        <v>530</v>
      </c>
      <c r="C102" s="240" t="s">
        <v>531</v>
      </c>
      <c r="D102" s="228" t="s">
        <v>228</v>
      </c>
      <c r="E102" s="229">
        <v>1</v>
      </c>
      <c r="F102" s="230"/>
      <c r="G102" s="231">
        <f>ROUND(E102*F102,2)</f>
        <v>0</v>
      </c>
      <c r="H102" s="216"/>
      <c r="I102" s="215">
        <f>ROUND(E102*H102,2)</f>
        <v>0</v>
      </c>
      <c r="J102" s="216"/>
      <c r="K102" s="215">
        <f>ROUND(E102*J102,2)</f>
        <v>0</v>
      </c>
      <c r="L102" s="215">
        <v>21</v>
      </c>
      <c r="M102" s="215">
        <f>G102*(1+L102/100)</f>
        <v>0</v>
      </c>
      <c r="N102" s="214">
        <v>0</v>
      </c>
      <c r="O102" s="214">
        <f>ROUND(E102*N102,2)</f>
        <v>0</v>
      </c>
      <c r="P102" s="214">
        <v>0</v>
      </c>
      <c r="Q102" s="214">
        <f>ROUND(E102*P102,2)</f>
        <v>0</v>
      </c>
      <c r="R102" s="215"/>
      <c r="S102" s="215" t="s">
        <v>168</v>
      </c>
      <c r="T102" s="215" t="s">
        <v>169</v>
      </c>
      <c r="U102" s="215">
        <v>0</v>
      </c>
      <c r="V102" s="215">
        <f>ROUND(E102*U102,2)</f>
        <v>0</v>
      </c>
      <c r="W102" s="215"/>
      <c r="X102" s="215" t="s">
        <v>334</v>
      </c>
      <c r="Y102" s="215" t="s">
        <v>171</v>
      </c>
      <c r="Z102" s="195"/>
      <c r="AA102" s="195"/>
      <c r="AB102" s="195"/>
      <c r="AC102" s="195"/>
      <c r="AD102" s="195"/>
      <c r="AE102" s="195"/>
      <c r="AF102" s="195"/>
      <c r="AG102" s="195" t="s">
        <v>425</v>
      </c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</row>
    <row r="103" spans="1:60" outlineLevel="2" x14ac:dyDescent="0.2">
      <c r="A103" s="212"/>
      <c r="B103" s="213"/>
      <c r="C103" s="256" t="s">
        <v>532</v>
      </c>
      <c r="D103" s="253"/>
      <c r="E103" s="253"/>
      <c r="F103" s="253"/>
      <c r="G103" s="253"/>
      <c r="H103" s="215"/>
      <c r="I103" s="215"/>
      <c r="J103" s="215"/>
      <c r="K103" s="215"/>
      <c r="L103" s="215"/>
      <c r="M103" s="215"/>
      <c r="N103" s="214"/>
      <c r="O103" s="214"/>
      <c r="P103" s="214"/>
      <c r="Q103" s="214"/>
      <c r="R103" s="215"/>
      <c r="S103" s="215"/>
      <c r="T103" s="215"/>
      <c r="U103" s="215"/>
      <c r="V103" s="215"/>
      <c r="W103" s="215"/>
      <c r="X103" s="215"/>
      <c r="Y103" s="215"/>
      <c r="Z103" s="195"/>
      <c r="AA103" s="195"/>
      <c r="AB103" s="195"/>
      <c r="AC103" s="195"/>
      <c r="AD103" s="195"/>
      <c r="AE103" s="195"/>
      <c r="AF103" s="195"/>
      <c r="AG103" s="195" t="s">
        <v>463</v>
      </c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</row>
    <row r="104" spans="1:60" outlineLevel="3" x14ac:dyDescent="0.2">
      <c r="A104" s="212"/>
      <c r="B104" s="213"/>
      <c r="C104" s="257" t="s">
        <v>533</v>
      </c>
      <c r="D104" s="254"/>
      <c r="E104" s="254"/>
      <c r="F104" s="254"/>
      <c r="G104" s="254"/>
      <c r="H104" s="215"/>
      <c r="I104" s="215"/>
      <c r="J104" s="215"/>
      <c r="K104" s="215"/>
      <c r="L104" s="215"/>
      <c r="M104" s="215"/>
      <c r="N104" s="214"/>
      <c r="O104" s="214"/>
      <c r="P104" s="214"/>
      <c r="Q104" s="214"/>
      <c r="R104" s="215"/>
      <c r="S104" s="215"/>
      <c r="T104" s="215"/>
      <c r="U104" s="215"/>
      <c r="V104" s="215"/>
      <c r="W104" s="215"/>
      <c r="X104" s="215"/>
      <c r="Y104" s="215"/>
      <c r="Z104" s="195"/>
      <c r="AA104" s="195"/>
      <c r="AB104" s="195"/>
      <c r="AC104" s="195"/>
      <c r="AD104" s="195"/>
      <c r="AE104" s="195"/>
      <c r="AF104" s="195"/>
      <c r="AG104" s="195" t="s">
        <v>463</v>
      </c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</row>
    <row r="105" spans="1:60" outlineLevel="3" x14ac:dyDescent="0.2">
      <c r="A105" s="212"/>
      <c r="B105" s="213"/>
      <c r="C105" s="257" t="s">
        <v>534</v>
      </c>
      <c r="D105" s="254"/>
      <c r="E105" s="254"/>
      <c r="F105" s="254"/>
      <c r="G105" s="254"/>
      <c r="H105" s="215"/>
      <c r="I105" s="215"/>
      <c r="J105" s="215"/>
      <c r="K105" s="215"/>
      <c r="L105" s="215"/>
      <c r="M105" s="215"/>
      <c r="N105" s="214"/>
      <c r="O105" s="214"/>
      <c r="P105" s="214"/>
      <c r="Q105" s="214"/>
      <c r="R105" s="215"/>
      <c r="S105" s="215"/>
      <c r="T105" s="215"/>
      <c r="U105" s="215"/>
      <c r="V105" s="215"/>
      <c r="W105" s="215"/>
      <c r="X105" s="215"/>
      <c r="Y105" s="215"/>
      <c r="Z105" s="195"/>
      <c r="AA105" s="195"/>
      <c r="AB105" s="195"/>
      <c r="AC105" s="195"/>
      <c r="AD105" s="195"/>
      <c r="AE105" s="195"/>
      <c r="AF105" s="195"/>
      <c r="AG105" s="195" t="s">
        <v>463</v>
      </c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</row>
    <row r="106" spans="1:60" outlineLevel="1" x14ac:dyDescent="0.2">
      <c r="A106" s="232">
        <v>32</v>
      </c>
      <c r="B106" s="233" t="s">
        <v>535</v>
      </c>
      <c r="C106" s="239" t="s">
        <v>536</v>
      </c>
      <c r="D106" s="234" t="s">
        <v>228</v>
      </c>
      <c r="E106" s="235">
        <v>1</v>
      </c>
      <c r="F106" s="236"/>
      <c r="G106" s="237">
        <f>ROUND(E106*F106,2)</f>
        <v>0</v>
      </c>
      <c r="H106" s="216"/>
      <c r="I106" s="215">
        <f>ROUND(E106*H106,2)</f>
        <v>0</v>
      </c>
      <c r="J106" s="216"/>
      <c r="K106" s="215">
        <f>ROUND(E106*J106,2)</f>
        <v>0</v>
      </c>
      <c r="L106" s="215">
        <v>21</v>
      </c>
      <c r="M106" s="215">
        <f>G106*(1+L106/100)</f>
        <v>0</v>
      </c>
      <c r="N106" s="214">
        <v>0</v>
      </c>
      <c r="O106" s="214">
        <f>ROUND(E106*N106,2)</f>
        <v>0</v>
      </c>
      <c r="P106" s="214">
        <v>0</v>
      </c>
      <c r="Q106" s="214">
        <f>ROUND(E106*P106,2)</f>
        <v>0</v>
      </c>
      <c r="R106" s="215"/>
      <c r="S106" s="215" t="s">
        <v>168</v>
      </c>
      <c r="T106" s="215" t="s">
        <v>169</v>
      </c>
      <c r="U106" s="215">
        <v>0</v>
      </c>
      <c r="V106" s="215">
        <f>ROUND(E106*U106,2)</f>
        <v>0</v>
      </c>
      <c r="W106" s="215"/>
      <c r="X106" s="215" t="s">
        <v>334</v>
      </c>
      <c r="Y106" s="215" t="s">
        <v>171</v>
      </c>
      <c r="Z106" s="195"/>
      <c r="AA106" s="195"/>
      <c r="AB106" s="195"/>
      <c r="AC106" s="195"/>
      <c r="AD106" s="195"/>
      <c r="AE106" s="195"/>
      <c r="AF106" s="195"/>
      <c r="AG106" s="195" t="s">
        <v>425</v>
      </c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  <c r="BG106" s="195"/>
      <c r="BH106" s="195"/>
    </row>
    <row r="107" spans="1:60" ht="22.5" outlineLevel="1" x14ac:dyDescent="0.2">
      <c r="A107" s="226">
        <v>33</v>
      </c>
      <c r="B107" s="227" t="s">
        <v>537</v>
      </c>
      <c r="C107" s="240" t="s">
        <v>538</v>
      </c>
      <c r="D107" s="228" t="s">
        <v>228</v>
      </c>
      <c r="E107" s="229">
        <v>1</v>
      </c>
      <c r="F107" s="230"/>
      <c r="G107" s="231">
        <f>ROUND(E107*F107,2)</f>
        <v>0</v>
      </c>
      <c r="H107" s="216"/>
      <c r="I107" s="215">
        <f>ROUND(E107*H107,2)</f>
        <v>0</v>
      </c>
      <c r="J107" s="216"/>
      <c r="K107" s="215">
        <f>ROUND(E107*J107,2)</f>
        <v>0</v>
      </c>
      <c r="L107" s="215">
        <v>21</v>
      </c>
      <c r="M107" s="215">
        <f>G107*(1+L107/100)</f>
        <v>0</v>
      </c>
      <c r="N107" s="214">
        <v>0</v>
      </c>
      <c r="O107" s="214">
        <f>ROUND(E107*N107,2)</f>
        <v>0</v>
      </c>
      <c r="P107" s="214">
        <v>0</v>
      </c>
      <c r="Q107" s="214">
        <f>ROUND(E107*P107,2)</f>
        <v>0</v>
      </c>
      <c r="R107" s="215"/>
      <c r="S107" s="215" t="s">
        <v>168</v>
      </c>
      <c r="T107" s="215" t="s">
        <v>169</v>
      </c>
      <c r="U107" s="215">
        <v>0</v>
      </c>
      <c r="V107" s="215">
        <f>ROUND(E107*U107,2)</f>
        <v>0</v>
      </c>
      <c r="W107" s="215"/>
      <c r="X107" s="215" t="s">
        <v>334</v>
      </c>
      <c r="Y107" s="215" t="s">
        <v>171</v>
      </c>
      <c r="Z107" s="195"/>
      <c r="AA107" s="195"/>
      <c r="AB107" s="195"/>
      <c r="AC107" s="195"/>
      <c r="AD107" s="195"/>
      <c r="AE107" s="195"/>
      <c r="AF107" s="195"/>
      <c r="AG107" s="195" t="s">
        <v>425</v>
      </c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  <c r="BG107" s="195"/>
      <c r="BH107" s="195"/>
    </row>
    <row r="108" spans="1:60" outlineLevel="2" x14ac:dyDescent="0.2">
      <c r="A108" s="212"/>
      <c r="B108" s="213"/>
      <c r="C108" s="256" t="s">
        <v>539</v>
      </c>
      <c r="D108" s="253"/>
      <c r="E108" s="253"/>
      <c r="F108" s="253"/>
      <c r="G108" s="253"/>
      <c r="H108" s="215"/>
      <c r="I108" s="215"/>
      <c r="J108" s="215"/>
      <c r="K108" s="215"/>
      <c r="L108" s="215"/>
      <c r="M108" s="215"/>
      <c r="N108" s="214"/>
      <c r="O108" s="214"/>
      <c r="P108" s="214"/>
      <c r="Q108" s="214"/>
      <c r="R108" s="215"/>
      <c r="S108" s="215"/>
      <c r="T108" s="215"/>
      <c r="U108" s="215"/>
      <c r="V108" s="215"/>
      <c r="W108" s="215"/>
      <c r="X108" s="215"/>
      <c r="Y108" s="215"/>
      <c r="Z108" s="195"/>
      <c r="AA108" s="195"/>
      <c r="AB108" s="195"/>
      <c r="AC108" s="195"/>
      <c r="AD108" s="195"/>
      <c r="AE108" s="195"/>
      <c r="AF108" s="195"/>
      <c r="AG108" s="195" t="s">
        <v>463</v>
      </c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</row>
    <row r="109" spans="1:60" outlineLevel="1" x14ac:dyDescent="0.2">
      <c r="A109" s="232">
        <v>34</v>
      </c>
      <c r="B109" s="233" t="s">
        <v>540</v>
      </c>
      <c r="C109" s="239" t="s">
        <v>541</v>
      </c>
      <c r="D109" s="234" t="s">
        <v>228</v>
      </c>
      <c r="E109" s="235">
        <v>1</v>
      </c>
      <c r="F109" s="236"/>
      <c r="G109" s="237">
        <f>ROUND(E109*F109,2)</f>
        <v>0</v>
      </c>
      <c r="H109" s="216"/>
      <c r="I109" s="215">
        <f>ROUND(E109*H109,2)</f>
        <v>0</v>
      </c>
      <c r="J109" s="216"/>
      <c r="K109" s="215">
        <f>ROUND(E109*J109,2)</f>
        <v>0</v>
      </c>
      <c r="L109" s="215">
        <v>21</v>
      </c>
      <c r="M109" s="215">
        <f>G109*(1+L109/100)</f>
        <v>0</v>
      </c>
      <c r="N109" s="214">
        <v>0</v>
      </c>
      <c r="O109" s="214">
        <f>ROUND(E109*N109,2)</f>
        <v>0</v>
      </c>
      <c r="P109" s="214">
        <v>0</v>
      </c>
      <c r="Q109" s="214">
        <f>ROUND(E109*P109,2)</f>
        <v>0</v>
      </c>
      <c r="R109" s="215"/>
      <c r="S109" s="215" t="s">
        <v>168</v>
      </c>
      <c r="T109" s="215" t="s">
        <v>169</v>
      </c>
      <c r="U109" s="215">
        <v>0</v>
      </c>
      <c r="V109" s="215">
        <f>ROUND(E109*U109,2)</f>
        <v>0</v>
      </c>
      <c r="W109" s="215"/>
      <c r="X109" s="215" t="s">
        <v>334</v>
      </c>
      <c r="Y109" s="215" t="s">
        <v>171</v>
      </c>
      <c r="Z109" s="195"/>
      <c r="AA109" s="195"/>
      <c r="AB109" s="195"/>
      <c r="AC109" s="195"/>
      <c r="AD109" s="195"/>
      <c r="AE109" s="195"/>
      <c r="AF109" s="195"/>
      <c r="AG109" s="195" t="s">
        <v>425</v>
      </c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</row>
    <row r="110" spans="1:60" ht="22.5" outlineLevel="1" x14ac:dyDescent="0.2">
      <c r="A110" s="232">
        <v>35</v>
      </c>
      <c r="B110" s="233" t="s">
        <v>542</v>
      </c>
      <c r="C110" s="239" t="s">
        <v>543</v>
      </c>
      <c r="D110" s="234" t="s">
        <v>228</v>
      </c>
      <c r="E110" s="235">
        <v>1</v>
      </c>
      <c r="F110" s="236"/>
      <c r="G110" s="237">
        <f>ROUND(E110*F110,2)</f>
        <v>0</v>
      </c>
      <c r="H110" s="216"/>
      <c r="I110" s="215">
        <f>ROUND(E110*H110,2)</f>
        <v>0</v>
      </c>
      <c r="J110" s="216"/>
      <c r="K110" s="215">
        <f>ROUND(E110*J110,2)</f>
        <v>0</v>
      </c>
      <c r="L110" s="215">
        <v>21</v>
      </c>
      <c r="M110" s="215">
        <f>G110*(1+L110/100)</f>
        <v>0</v>
      </c>
      <c r="N110" s="214">
        <v>0</v>
      </c>
      <c r="O110" s="214">
        <f>ROUND(E110*N110,2)</f>
        <v>0</v>
      </c>
      <c r="P110" s="214">
        <v>0</v>
      </c>
      <c r="Q110" s="214">
        <f>ROUND(E110*P110,2)</f>
        <v>0</v>
      </c>
      <c r="R110" s="215"/>
      <c r="S110" s="215" t="s">
        <v>168</v>
      </c>
      <c r="T110" s="215" t="s">
        <v>169</v>
      </c>
      <c r="U110" s="215">
        <v>0</v>
      </c>
      <c r="V110" s="215">
        <f>ROUND(E110*U110,2)</f>
        <v>0</v>
      </c>
      <c r="W110" s="215"/>
      <c r="X110" s="215" t="s">
        <v>334</v>
      </c>
      <c r="Y110" s="215" t="s">
        <v>171</v>
      </c>
      <c r="Z110" s="195"/>
      <c r="AA110" s="195"/>
      <c r="AB110" s="195"/>
      <c r="AC110" s="195"/>
      <c r="AD110" s="195"/>
      <c r="AE110" s="195"/>
      <c r="AF110" s="195"/>
      <c r="AG110" s="195" t="s">
        <v>425</v>
      </c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</row>
    <row r="111" spans="1:60" ht="22.5" outlineLevel="1" x14ac:dyDescent="0.2">
      <c r="A111" s="232">
        <v>36</v>
      </c>
      <c r="B111" s="233" t="s">
        <v>544</v>
      </c>
      <c r="C111" s="239" t="s">
        <v>545</v>
      </c>
      <c r="D111" s="234" t="s">
        <v>228</v>
      </c>
      <c r="E111" s="235">
        <v>1</v>
      </c>
      <c r="F111" s="236"/>
      <c r="G111" s="237">
        <f>ROUND(E111*F111,2)</f>
        <v>0</v>
      </c>
      <c r="H111" s="216"/>
      <c r="I111" s="215">
        <f>ROUND(E111*H111,2)</f>
        <v>0</v>
      </c>
      <c r="J111" s="216"/>
      <c r="K111" s="215">
        <f>ROUND(E111*J111,2)</f>
        <v>0</v>
      </c>
      <c r="L111" s="215">
        <v>21</v>
      </c>
      <c r="M111" s="215">
        <f>G111*(1+L111/100)</f>
        <v>0</v>
      </c>
      <c r="N111" s="214">
        <v>0</v>
      </c>
      <c r="O111" s="214">
        <f>ROUND(E111*N111,2)</f>
        <v>0</v>
      </c>
      <c r="P111" s="214">
        <v>0</v>
      </c>
      <c r="Q111" s="214">
        <f>ROUND(E111*P111,2)</f>
        <v>0</v>
      </c>
      <c r="R111" s="215"/>
      <c r="S111" s="215" t="s">
        <v>168</v>
      </c>
      <c r="T111" s="215" t="s">
        <v>169</v>
      </c>
      <c r="U111" s="215">
        <v>0</v>
      </c>
      <c r="V111" s="215">
        <f>ROUND(E111*U111,2)</f>
        <v>0</v>
      </c>
      <c r="W111" s="215"/>
      <c r="X111" s="215" t="s">
        <v>334</v>
      </c>
      <c r="Y111" s="215" t="s">
        <v>171</v>
      </c>
      <c r="Z111" s="195"/>
      <c r="AA111" s="195"/>
      <c r="AB111" s="195"/>
      <c r="AC111" s="195"/>
      <c r="AD111" s="195"/>
      <c r="AE111" s="195"/>
      <c r="AF111" s="195"/>
      <c r="AG111" s="195" t="s">
        <v>425</v>
      </c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</row>
    <row r="112" spans="1:60" ht="22.5" outlineLevel="1" x14ac:dyDescent="0.2">
      <c r="A112" s="232">
        <v>37</v>
      </c>
      <c r="B112" s="233" t="s">
        <v>546</v>
      </c>
      <c r="C112" s="239" t="s">
        <v>547</v>
      </c>
      <c r="D112" s="234" t="s">
        <v>228</v>
      </c>
      <c r="E112" s="235">
        <v>1</v>
      </c>
      <c r="F112" s="236"/>
      <c r="G112" s="237">
        <f>ROUND(E112*F112,2)</f>
        <v>0</v>
      </c>
      <c r="H112" s="216"/>
      <c r="I112" s="215">
        <f>ROUND(E112*H112,2)</f>
        <v>0</v>
      </c>
      <c r="J112" s="216"/>
      <c r="K112" s="215">
        <f>ROUND(E112*J112,2)</f>
        <v>0</v>
      </c>
      <c r="L112" s="215">
        <v>21</v>
      </c>
      <c r="M112" s="215">
        <f>G112*(1+L112/100)</f>
        <v>0</v>
      </c>
      <c r="N112" s="214">
        <v>0</v>
      </c>
      <c r="O112" s="214">
        <f>ROUND(E112*N112,2)</f>
        <v>0</v>
      </c>
      <c r="P112" s="214">
        <v>0</v>
      </c>
      <c r="Q112" s="214">
        <f>ROUND(E112*P112,2)</f>
        <v>0</v>
      </c>
      <c r="R112" s="215"/>
      <c r="S112" s="215" t="s">
        <v>168</v>
      </c>
      <c r="T112" s="215" t="s">
        <v>169</v>
      </c>
      <c r="U112" s="215">
        <v>0</v>
      </c>
      <c r="V112" s="215">
        <f>ROUND(E112*U112,2)</f>
        <v>0</v>
      </c>
      <c r="W112" s="215"/>
      <c r="X112" s="215" t="s">
        <v>334</v>
      </c>
      <c r="Y112" s="215" t="s">
        <v>171</v>
      </c>
      <c r="Z112" s="195"/>
      <c r="AA112" s="195"/>
      <c r="AB112" s="195"/>
      <c r="AC112" s="195"/>
      <c r="AD112" s="195"/>
      <c r="AE112" s="195"/>
      <c r="AF112" s="195"/>
      <c r="AG112" s="195" t="s">
        <v>425</v>
      </c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  <c r="BG112" s="195"/>
      <c r="BH112" s="195"/>
    </row>
    <row r="113" spans="1:60" ht="22.5" outlineLevel="1" x14ac:dyDescent="0.2">
      <c r="A113" s="226">
        <v>38</v>
      </c>
      <c r="B113" s="227" t="s">
        <v>548</v>
      </c>
      <c r="C113" s="240" t="s">
        <v>549</v>
      </c>
      <c r="D113" s="228" t="s">
        <v>228</v>
      </c>
      <c r="E113" s="229">
        <v>1</v>
      </c>
      <c r="F113" s="230"/>
      <c r="G113" s="231">
        <f>ROUND(E113*F113,2)</f>
        <v>0</v>
      </c>
      <c r="H113" s="216"/>
      <c r="I113" s="215">
        <f>ROUND(E113*H113,2)</f>
        <v>0</v>
      </c>
      <c r="J113" s="216"/>
      <c r="K113" s="215">
        <f>ROUND(E113*J113,2)</f>
        <v>0</v>
      </c>
      <c r="L113" s="215">
        <v>21</v>
      </c>
      <c r="M113" s="215">
        <f>G113*(1+L113/100)</f>
        <v>0</v>
      </c>
      <c r="N113" s="214">
        <v>0</v>
      </c>
      <c r="O113" s="214">
        <f>ROUND(E113*N113,2)</f>
        <v>0</v>
      </c>
      <c r="P113" s="214">
        <v>0</v>
      </c>
      <c r="Q113" s="214">
        <f>ROUND(E113*P113,2)</f>
        <v>0</v>
      </c>
      <c r="R113" s="215"/>
      <c r="S113" s="215" t="s">
        <v>168</v>
      </c>
      <c r="T113" s="215" t="s">
        <v>169</v>
      </c>
      <c r="U113" s="215">
        <v>0</v>
      </c>
      <c r="V113" s="215">
        <f>ROUND(E113*U113,2)</f>
        <v>0</v>
      </c>
      <c r="W113" s="215"/>
      <c r="X113" s="215" t="s">
        <v>334</v>
      </c>
      <c r="Y113" s="215" t="s">
        <v>171</v>
      </c>
      <c r="Z113" s="195"/>
      <c r="AA113" s="195"/>
      <c r="AB113" s="195"/>
      <c r="AC113" s="195"/>
      <c r="AD113" s="195"/>
      <c r="AE113" s="195"/>
      <c r="AF113" s="195"/>
      <c r="AG113" s="195" t="s">
        <v>425</v>
      </c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</row>
    <row r="114" spans="1:60" outlineLevel="2" x14ac:dyDescent="0.2">
      <c r="A114" s="212"/>
      <c r="B114" s="213"/>
      <c r="C114" s="256" t="s">
        <v>550</v>
      </c>
      <c r="D114" s="253"/>
      <c r="E114" s="253"/>
      <c r="F114" s="253"/>
      <c r="G114" s="253"/>
      <c r="H114" s="215"/>
      <c r="I114" s="215"/>
      <c r="J114" s="215"/>
      <c r="K114" s="215"/>
      <c r="L114" s="215"/>
      <c r="M114" s="215"/>
      <c r="N114" s="214"/>
      <c r="O114" s="214"/>
      <c r="P114" s="214"/>
      <c r="Q114" s="214"/>
      <c r="R114" s="215"/>
      <c r="S114" s="215"/>
      <c r="T114" s="215"/>
      <c r="U114" s="215"/>
      <c r="V114" s="215"/>
      <c r="W114" s="215"/>
      <c r="X114" s="215"/>
      <c r="Y114" s="215"/>
      <c r="Z114" s="195"/>
      <c r="AA114" s="195"/>
      <c r="AB114" s="195"/>
      <c r="AC114" s="195"/>
      <c r="AD114" s="195"/>
      <c r="AE114" s="195"/>
      <c r="AF114" s="195"/>
      <c r="AG114" s="195" t="s">
        <v>463</v>
      </c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</row>
    <row r="115" spans="1:60" ht="22.5" outlineLevel="1" x14ac:dyDescent="0.2">
      <c r="A115" s="232">
        <v>39</v>
      </c>
      <c r="B115" s="233" t="s">
        <v>551</v>
      </c>
      <c r="C115" s="239" t="s">
        <v>552</v>
      </c>
      <c r="D115" s="234" t="s">
        <v>228</v>
      </c>
      <c r="E115" s="235">
        <v>1</v>
      </c>
      <c r="F115" s="236"/>
      <c r="G115" s="237">
        <f>ROUND(E115*F115,2)</f>
        <v>0</v>
      </c>
      <c r="H115" s="216"/>
      <c r="I115" s="215">
        <f>ROUND(E115*H115,2)</f>
        <v>0</v>
      </c>
      <c r="J115" s="216"/>
      <c r="K115" s="215">
        <f>ROUND(E115*J115,2)</f>
        <v>0</v>
      </c>
      <c r="L115" s="215">
        <v>21</v>
      </c>
      <c r="M115" s="215">
        <f>G115*(1+L115/100)</f>
        <v>0</v>
      </c>
      <c r="N115" s="214">
        <v>0</v>
      </c>
      <c r="O115" s="214">
        <f>ROUND(E115*N115,2)</f>
        <v>0</v>
      </c>
      <c r="P115" s="214">
        <v>0</v>
      </c>
      <c r="Q115" s="214">
        <f>ROUND(E115*P115,2)</f>
        <v>0</v>
      </c>
      <c r="R115" s="215"/>
      <c r="S115" s="215" t="s">
        <v>168</v>
      </c>
      <c r="T115" s="215" t="s">
        <v>169</v>
      </c>
      <c r="U115" s="215">
        <v>0</v>
      </c>
      <c r="V115" s="215">
        <f>ROUND(E115*U115,2)</f>
        <v>0</v>
      </c>
      <c r="W115" s="215"/>
      <c r="X115" s="215" t="s">
        <v>334</v>
      </c>
      <c r="Y115" s="215" t="s">
        <v>171</v>
      </c>
      <c r="Z115" s="195"/>
      <c r="AA115" s="195"/>
      <c r="AB115" s="195"/>
      <c r="AC115" s="195"/>
      <c r="AD115" s="195"/>
      <c r="AE115" s="195"/>
      <c r="AF115" s="195"/>
      <c r="AG115" s="195" t="s">
        <v>425</v>
      </c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</row>
    <row r="116" spans="1:60" ht="22.5" outlineLevel="1" x14ac:dyDescent="0.2">
      <c r="A116" s="232">
        <v>40</v>
      </c>
      <c r="B116" s="233" t="s">
        <v>553</v>
      </c>
      <c r="C116" s="239" t="s">
        <v>554</v>
      </c>
      <c r="D116" s="234" t="s">
        <v>228</v>
      </c>
      <c r="E116" s="235">
        <v>1</v>
      </c>
      <c r="F116" s="236"/>
      <c r="G116" s="237">
        <f>ROUND(E116*F116,2)</f>
        <v>0</v>
      </c>
      <c r="H116" s="216"/>
      <c r="I116" s="215">
        <f>ROUND(E116*H116,2)</f>
        <v>0</v>
      </c>
      <c r="J116" s="216"/>
      <c r="K116" s="215">
        <f>ROUND(E116*J116,2)</f>
        <v>0</v>
      </c>
      <c r="L116" s="215">
        <v>21</v>
      </c>
      <c r="M116" s="215">
        <f>G116*(1+L116/100)</f>
        <v>0</v>
      </c>
      <c r="N116" s="214">
        <v>0</v>
      </c>
      <c r="O116" s="214">
        <f>ROUND(E116*N116,2)</f>
        <v>0</v>
      </c>
      <c r="P116" s="214">
        <v>0</v>
      </c>
      <c r="Q116" s="214">
        <f>ROUND(E116*P116,2)</f>
        <v>0</v>
      </c>
      <c r="R116" s="215"/>
      <c r="S116" s="215" t="s">
        <v>168</v>
      </c>
      <c r="T116" s="215" t="s">
        <v>169</v>
      </c>
      <c r="U116" s="215">
        <v>0</v>
      </c>
      <c r="V116" s="215">
        <f>ROUND(E116*U116,2)</f>
        <v>0</v>
      </c>
      <c r="W116" s="215"/>
      <c r="X116" s="215" t="s">
        <v>334</v>
      </c>
      <c r="Y116" s="215" t="s">
        <v>171</v>
      </c>
      <c r="Z116" s="195"/>
      <c r="AA116" s="195"/>
      <c r="AB116" s="195"/>
      <c r="AC116" s="195"/>
      <c r="AD116" s="195"/>
      <c r="AE116" s="195"/>
      <c r="AF116" s="195"/>
      <c r="AG116" s="195" t="s">
        <v>425</v>
      </c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</row>
    <row r="117" spans="1:60" outlineLevel="1" x14ac:dyDescent="0.2">
      <c r="A117" s="232">
        <v>41</v>
      </c>
      <c r="B117" s="233" t="s">
        <v>555</v>
      </c>
      <c r="C117" s="239" t="s">
        <v>556</v>
      </c>
      <c r="D117" s="234" t="s">
        <v>228</v>
      </c>
      <c r="E117" s="235">
        <v>1</v>
      </c>
      <c r="F117" s="236"/>
      <c r="G117" s="237">
        <f>ROUND(E117*F117,2)</f>
        <v>0</v>
      </c>
      <c r="H117" s="216"/>
      <c r="I117" s="215">
        <f>ROUND(E117*H117,2)</f>
        <v>0</v>
      </c>
      <c r="J117" s="216"/>
      <c r="K117" s="215">
        <f>ROUND(E117*J117,2)</f>
        <v>0</v>
      </c>
      <c r="L117" s="215">
        <v>21</v>
      </c>
      <c r="M117" s="215">
        <f>G117*(1+L117/100)</f>
        <v>0</v>
      </c>
      <c r="N117" s="214">
        <v>0</v>
      </c>
      <c r="O117" s="214">
        <f>ROUND(E117*N117,2)</f>
        <v>0</v>
      </c>
      <c r="P117" s="214">
        <v>0</v>
      </c>
      <c r="Q117" s="214">
        <f>ROUND(E117*P117,2)</f>
        <v>0</v>
      </c>
      <c r="R117" s="215"/>
      <c r="S117" s="215" t="s">
        <v>168</v>
      </c>
      <c r="T117" s="215" t="s">
        <v>169</v>
      </c>
      <c r="U117" s="215">
        <v>0</v>
      </c>
      <c r="V117" s="215">
        <f>ROUND(E117*U117,2)</f>
        <v>0</v>
      </c>
      <c r="W117" s="215"/>
      <c r="X117" s="215" t="s">
        <v>334</v>
      </c>
      <c r="Y117" s="215" t="s">
        <v>171</v>
      </c>
      <c r="Z117" s="195"/>
      <c r="AA117" s="195"/>
      <c r="AB117" s="195"/>
      <c r="AC117" s="195"/>
      <c r="AD117" s="195"/>
      <c r="AE117" s="195"/>
      <c r="AF117" s="195"/>
      <c r="AG117" s="195" t="s">
        <v>425</v>
      </c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</row>
    <row r="118" spans="1:60" ht="22.5" outlineLevel="1" x14ac:dyDescent="0.2">
      <c r="A118" s="232">
        <v>42</v>
      </c>
      <c r="B118" s="233" t="s">
        <v>557</v>
      </c>
      <c r="C118" s="239" t="s">
        <v>558</v>
      </c>
      <c r="D118" s="234" t="s">
        <v>228</v>
      </c>
      <c r="E118" s="235">
        <v>1</v>
      </c>
      <c r="F118" s="236"/>
      <c r="G118" s="237">
        <f>ROUND(E118*F118,2)</f>
        <v>0</v>
      </c>
      <c r="H118" s="216"/>
      <c r="I118" s="215">
        <f>ROUND(E118*H118,2)</f>
        <v>0</v>
      </c>
      <c r="J118" s="216"/>
      <c r="K118" s="215">
        <f>ROUND(E118*J118,2)</f>
        <v>0</v>
      </c>
      <c r="L118" s="215">
        <v>21</v>
      </c>
      <c r="M118" s="215">
        <f>G118*(1+L118/100)</f>
        <v>0</v>
      </c>
      <c r="N118" s="214">
        <v>0</v>
      </c>
      <c r="O118" s="214">
        <f>ROUND(E118*N118,2)</f>
        <v>0</v>
      </c>
      <c r="P118" s="214">
        <v>0</v>
      </c>
      <c r="Q118" s="214">
        <f>ROUND(E118*P118,2)</f>
        <v>0</v>
      </c>
      <c r="R118" s="215"/>
      <c r="S118" s="215" t="s">
        <v>168</v>
      </c>
      <c r="T118" s="215" t="s">
        <v>169</v>
      </c>
      <c r="U118" s="215">
        <v>0</v>
      </c>
      <c r="V118" s="215">
        <f>ROUND(E118*U118,2)</f>
        <v>0</v>
      </c>
      <c r="W118" s="215"/>
      <c r="X118" s="215" t="s">
        <v>334</v>
      </c>
      <c r="Y118" s="215" t="s">
        <v>171</v>
      </c>
      <c r="Z118" s="195"/>
      <c r="AA118" s="195"/>
      <c r="AB118" s="195"/>
      <c r="AC118" s="195"/>
      <c r="AD118" s="195"/>
      <c r="AE118" s="195"/>
      <c r="AF118" s="195"/>
      <c r="AG118" s="195" t="s">
        <v>425</v>
      </c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</row>
    <row r="119" spans="1:60" ht="22.5" outlineLevel="1" x14ac:dyDescent="0.2">
      <c r="A119" s="232">
        <v>43</v>
      </c>
      <c r="B119" s="233" t="s">
        <v>559</v>
      </c>
      <c r="C119" s="239" t="s">
        <v>560</v>
      </c>
      <c r="D119" s="234" t="s">
        <v>228</v>
      </c>
      <c r="E119" s="235">
        <v>1</v>
      </c>
      <c r="F119" s="236"/>
      <c r="G119" s="237">
        <f>ROUND(E119*F119,2)</f>
        <v>0</v>
      </c>
      <c r="H119" s="216"/>
      <c r="I119" s="215">
        <f>ROUND(E119*H119,2)</f>
        <v>0</v>
      </c>
      <c r="J119" s="216"/>
      <c r="K119" s="215">
        <f>ROUND(E119*J119,2)</f>
        <v>0</v>
      </c>
      <c r="L119" s="215">
        <v>21</v>
      </c>
      <c r="M119" s="215">
        <f>G119*(1+L119/100)</f>
        <v>0</v>
      </c>
      <c r="N119" s="214">
        <v>0</v>
      </c>
      <c r="O119" s="214">
        <f>ROUND(E119*N119,2)</f>
        <v>0</v>
      </c>
      <c r="P119" s="214">
        <v>0</v>
      </c>
      <c r="Q119" s="214">
        <f>ROUND(E119*P119,2)</f>
        <v>0</v>
      </c>
      <c r="R119" s="215"/>
      <c r="S119" s="215" t="s">
        <v>168</v>
      </c>
      <c r="T119" s="215" t="s">
        <v>169</v>
      </c>
      <c r="U119" s="215">
        <v>0</v>
      </c>
      <c r="V119" s="215">
        <f>ROUND(E119*U119,2)</f>
        <v>0</v>
      </c>
      <c r="W119" s="215"/>
      <c r="X119" s="215" t="s">
        <v>334</v>
      </c>
      <c r="Y119" s="215" t="s">
        <v>171</v>
      </c>
      <c r="Z119" s="195"/>
      <c r="AA119" s="195"/>
      <c r="AB119" s="195"/>
      <c r="AC119" s="195"/>
      <c r="AD119" s="195"/>
      <c r="AE119" s="195"/>
      <c r="AF119" s="195"/>
      <c r="AG119" s="195" t="s">
        <v>425</v>
      </c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</row>
    <row r="120" spans="1:60" ht="22.5" outlineLevel="1" x14ac:dyDescent="0.2">
      <c r="A120" s="226">
        <v>44</v>
      </c>
      <c r="B120" s="227" t="s">
        <v>561</v>
      </c>
      <c r="C120" s="240" t="s">
        <v>562</v>
      </c>
      <c r="D120" s="228" t="s">
        <v>228</v>
      </c>
      <c r="E120" s="229">
        <v>2</v>
      </c>
      <c r="F120" s="230"/>
      <c r="G120" s="231">
        <f>ROUND(E120*F120,2)</f>
        <v>0</v>
      </c>
      <c r="H120" s="216"/>
      <c r="I120" s="215">
        <f>ROUND(E120*H120,2)</f>
        <v>0</v>
      </c>
      <c r="J120" s="216"/>
      <c r="K120" s="215">
        <f>ROUND(E120*J120,2)</f>
        <v>0</v>
      </c>
      <c r="L120" s="215">
        <v>21</v>
      </c>
      <c r="M120" s="215">
        <f>G120*(1+L120/100)</f>
        <v>0</v>
      </c>
      <c r="N120" s="214">
        <v>0</v>
      </c>
      <c r="O120" s="214">
        <f>ROUND(E120*N120,2)</f>
        <v>0</v>
      </c>
      <c r="P120" s="214">
        <v>0</v>
      </c>
      <c r="Q120" s="214">
        <f>ROUND(E120*P120,2)</f>
        <v>0</v>
      </c>
      <c r="R120" s="215"/>
      <c r="S120" s="215" t="s">
        <v>168</v>
      </c>
      <c r="T120" s="215" t="s">
        <v>169</v>
      </c>
      <c r="U120" s="215">
        <v>0</v>
      </c>
      <c r="V120" s="215">
        <f>ROUND(E120*U120,2)</f>
        <v>0</v>
      </c>
      <c r="W120" s="215"/>
      <c r="X120" s="215" t="s">
        <v>334</v>
      </c>
      <c r="Y120" s="215" t="s">
        <v>171</v>
      </c>
      <c r="Z120" s="195"/>
      <c r="AA120" s="195"/>
      <c r="AB120" s="195"/>
      <c r="AC120" s="195"/>
      <c r="AD120" s="195"/>
      <c r="AE120" s="195"/>
      <c r="AF120" s="195"/>
      <c r="AG120" s="195" t="s">
        <v>425</v>
      </c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  <c r="BG120" s="195"/>
      <c r="BH120" s="195"/>
    </row>
    <row r="121" spans="1:60" outlineLevel="2" x14ac:dyDescent="0.2">
      <c r="A121" s="212"/>
      <c r="B121" s="213"/>
      <c r="C121" s="256" t="s">
        <v>563</v>
      </c>
      <c r="D121" s="253"/>
      <c r="E121" s="253"/>
      <c r="F121" s="253"/>
      <c r="G121" s="253"/>
      <c r="H121" s="215"/>
      <c r="I121" s="215"/>
      <c r="J121" s="215"/>
      <c r="K121" s="215"/>
      <c r="L121" s="215"/>
      <c r="M121" s="215"/>
      <c r="N121" s="214"/>
      <c r="O121" s="214"/>
      <c r="P121" s="214"/>
      <c r="Q121" s="214"/>
      <c r="R121" s="215"/>
      <c r="S121" s="215"/>
      <c r="T121" s="215"/>
      <c r="U121" s="215"/>
      <c r="V121" s="215"/>
      <c r="W121" s="215"/>
      <c r="X121" s="215"/>
      <c r="Y121" s="215"/>
      <c r="Z121" s="195"/>
      <c r="AA121" s="195"/>
      <c r="AB121" s="195"/>
      <c r="AC121" s="195"/>
      <c r="AD121" s="195"/>
      <c r="AE121" s="195"/>
      <c r="AF121" s="195"/>
      <c r="AG121" s="195" t="s">
        <v>463</v>
      </c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</row>
    <row r="122" spans="1:60" ht="22.5" outlineLevel="1" x14ac:dyDescent="0.2">
      <c r="A122" s="226">
        <v>45</v>
      </c>
      <c r="B122" s="227" t="s">
        <v>564</v>
      </c>
      <c r="C122" s="240" t="s">
        <v>565</v>
      </c>
      <c r="D122" s="228" t="s">
        <v>228</v>
      </c>
      <c r="E122" s="229">
        <v>1</v>
      </c>
      <c r="F122" s="230"/>
      <c r="G122" s="231">
        <f>ROUND(E122*F122,2)</f>
        <v>0</v>
      </c>
      <c r="H122" s="216"/>
      <c r="I122" s="215">
        <f>ROUND(E122*H122,2)</f>
        <v>0</v>
      </c>
      <c r="J122" s="216"/>
      <c r="K122" s="215">
        <f>ROUND(E122*J122,2)</f>
        <v>0</v>
      </c>
      <c r="L122" s="215">
        <v>21</v>
      </c>
      <c r="M122" s="215">
        <f>G122*(1+L122/100)</f>
        <v>0</v>
      </c>
      <c r="N122" s="214">
        <v>0</v>
      </c>
      <c r="O122" s="214">
        <f>ROUND(E122*N122,2)</f>
        <v>0</v>
      </c>
      <c r="P122" s="214">
        <v>0</v>
      </c>
      <c r="Q122" s="214">
        <f>ROUND(E122*P122,2)</f>
        <v>0</v>
      </c>
      <c r="R122" s="215"/>
      <c r="S122" s="215" t="s">
        <v>168</v>
      </c>
      <c r="T122" s="215" t="s">
        <v>169</v>
      </c>
      <c r="U122" s="215">
        <v>0</v>
      </c>
      <c r="V122" s="215">
        <f>ROUND(E122*U122,2)</f>
        <v>0</v>
      </c>
      <c r="W122" s="215"/>
      <c r="X122" s="215" t="s">
        <v>334</v>
      </c>
      <c r="Y122" s="215" t="s">
        <v>171</v>
      </c>
      <c r="Z122" s="195"/>
      <c r="AA122" s="195"/>
      <c r="AB122" s="195"/>
      <c r="AC122" s="195"/>
      <c r="AD122" s="195"/>
      <c r="AE122" s="195"/>
      <c r="AF122" s="195"/>
      <c r="AG122" s="195" t="s">
        <v>425</v>
      </c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</row>
    <row r="123" spans="1:60" outlineLevel="2" x14ac:dyDescent="0.2">
      <c r="A123" s="212"/>
      <c r="B123" s="213"/>
      <c r="C123" s="256" t="s">
        <v>563</v>
      </c>
      <c r="D123" s="253"/>
      <c r="E123" s="253"/>
      <c r="F123" s="253"/>
      <c r="G123" s="253"/>
      <c r="H123" s="215"/>
      <c r="I123" s="215"/>
      <c r="J123" s="215"/>
      <c r="K123" s="215"/>
      <c r="L123" s="215"/>
      <c r="M123" s="215"/>
      <c r="N123" s="214"/>
      <c r="O123" s="214"/>
      <c r="P123" s="214"/>
      <c r="Q123" s="214"/>
      <c r="R123" s="215"/>
      <c r="S123" s="215"/>
      <c r="T123" s="215"/>
      <c r="U123" s="215"/>
      <c r="V123" s="215"/>
      <c r="W123" s="215"/>
      <c r="X123" s="215"/>
      <c r="Y123" s="215"/>
      <c r="Z123" s="195"/>
      <c r="AA123" s="195"/>
      <c r="AB123" s="195"/>
      <c r="AC123" s="195"/>
      <c r="AD123" s="195"/>
      <c r="AE123" s="195"/>
      <c r="AF123" s="195"/>
      <c r="AG123" s="195" t="s">
        <v>463</v>
      </c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</row>
    <row r="124" spans="1:60" ht="22.5" outlineLevel="1" x14ac:dyDescent="0.2">
      <c r="A124" s="226">
        <v>46</v>
      </c>
      <c r="B124" s="227" t="s">
        <v>566</v>
      </c>
      <c r="C124" s="240" t="s">
        <v>567</v>
      </c>
      <c r="D124" s="228" t="s">
        <v>228</v>
      </c>
      <c r="E124" s="229">
        <v>1</v>
      </c>
      <c r="F124" s="230"/>
      <c r="G124" s="231">
        <f>ROUND(E124*F124,2)</f>
        <v>0</v>
      </c>
      <c r="H124" s="216"/>
      <c r="I124" s="215">
        <f>ROUND(E124*H124,2)</f>
        <v>0</v>
      </c>
      <c r="J124" s="216"/>
      <c r="K124" s="215">
        <f>ROUND(E124*J124,2)</f>
        <v>0</v>
      </c>
      <c r="L124" s="215">
        <v>21</v>
      </c>
      <c r="M124" s="215">
        <f>G124*(1+L124/100)</f>
        <v>0</v>
      </c>
      <c r="N124" s="214">
        <v>0</v>
      </c>
      <c r="O124" s="214">
        <f>ROUND(E124*N124,2)</f>
        <v>0</v>
      </c>
      <c r="P124" s="214">
        <v>0</v>
      </c>
      <c r="Q124" s="214">
        <f>ROUND(E124*P124,2)</f>
        <v>0</v>
      </c>
      <c r="R124" s="215"/>
      <c r="S124" s="215" t="s">
        <v>168</v>
      </c>
      <c r="T124" s="215" t="s">
        <v>169</v>
      </c>
      <c r="U124" s="215">
        <v>0</v>
      </c>
      <c r="V124" s="215">
        <f>ROUND(E124*U124,2)</f>
        <v>0</v>
      </c>
      <c r="W124" s="215"/>
      <c r="X124" s="215" t="s">
        <v>334</v>
      </c>
      <c r="Y124" s="215" t="s">
        <v>171</v>
      </c>
      <c r="Z124" s="195"/>
      <c r="AA124" s="195"/>
      <c r="AB124" s="195"/>
      <c r="AC124" s="195"/>
      <c r="AD124" s="195"/>
      <c r="AE124" s="195"/>
      <c r="AF124" s="195"/>
      <c r="AG124" s="195" t="s">
        <v>425</v>
      </c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195"/>
      <c r="BD124" s="195"/>
      <c r="BE124" s="195"/>
      <c r="BF124" s="195"/>
      <c r="BG124" s="195"/>
      <c r="BH124" s="195"/>
    </row>
    <row r="125" spans="1:60" outlineLevel="2" x14ac:dyDescent="0.2">
      <c r="A125" s="212"/>
      <c r="B125" s="213"/>
      <c r="C125" s="256" t="s">
        <v>563</v>
      </c>
      <c r="D125" s="253"/>
      <c r="E125" s="253"/>
      <c r="F125" s="253"/>
      <c r="G125" s="253"/>
      <c r="H125" s="215"/>
      <c r="I125" s="215"/>
      <c r="J125" s="215"/>
      <c r="K125" s="215"/>
      <c r="L125" s="215"/>
      <c r="M125" s="215"/>
      <c r="N125" s="214"/>
      <c r="O125" s="214"/>
      <c r="P125" s="214"/>
      <c r="Q125" s="214"/>
      <c r="R125" s="215"/>
      <c r="S125" s="215"/>
      <c r="T125" s="215"/>
      <c r="U125" s="215"/>
      <c r="V125" s="215"/>
      <c r="W125" s="215"/>
      <c r="X125" s="215"/>
      <c r="Y125" s="215"/>
      <c r="Z125" s="195"/>
      <c r="AA125" s="195"/>
      <c r="AB125" s="195"/>
      <c r="AC125" s="195"/>
      <c r="AD125" s="195"/>
      <c r="AE125" s="195"/>
      <c r="AF125" s="195"/>
      <c r="AG125" s="195" t="s">
        <v>463</v>
      </c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5"/>
      <c r="BH125" s="195"/>
    </row>
    <row r="126" spans="1:60" ht="22.5" outlineLevel="1" x14ac:dyDescent="0.2">
      <c r="A126" s="226">
        <v>47</v>
      </c>
      <c r="B126" s="227" t="s">
        <v>568</v>
      </c>
      <c r="C126" s="240" t="s">
        <v>569</v>
      </c>
      <c r="D126" s="228" t="s">
        <v>228</v>
      </c>
      <c r="E126" s="229">
        <v>3</v>
      </c>
      <c r="F126" s="230"/>
      <c r="G126" s="231">
        <f>ROUND(E126*F126,2)</f>
        <v>0</v>
      </c>
      <c r="H126" s="216"/>
      <c r="I126" s="215">
        <f>ROUND(E126*H126,2)</f>
        <v>0</v>
      </c>
      <c r="J126" s="216"/>
      <c r="K126" s="215">
        <f>ROUND(E126*J126,2)</f>
        <v>0</v>
      </c>
      <c r="L126" s="215">
        <v>21</v>
      </c>
      <c r="M126" s="215">
        <f>G126*(1+L126/100)</f>
        <v>0</v>
      </c>
      <c r="N126" s="214">
        <v>0</v>
      </c>
      <c r="O126" s="214">
        <f>ROUND(E126*N126,2)</f>
        <v>0</v>
      </c>
      <c r="P126" s="214">
        <v>0</v>
      </c>
      <c r="Q126" s="214">
        <f>ROUND(E126*P126,2)</f>
        <v>0</v>
      </c>
      <c r="R126" s="215"/>
      <c r="S126" s="215" t="s">
        <v>168</v>
      </c>
      <c r="T126" s="215" t="s">
        <v>169</v>
      </c>
      <c r="U126" s="215">
        <v>0</v>
      </c>
      <c r="V126" s="215">
        <f>ROUND(E126*U126,2)</f>
        <v>0</v>
      </c>
      <c r="W126" s="215"/>
      <c r="X126" s="215" t="s">
        <v>334</v>
      </c>
      <c r="Y126" s="215" t="s">
        <v>171</v>
      </c>
      <c r="Z126" s="195"/>
      <c r="AA126" s="195"/>
      <c r="AB126" s="195"/>
      <c r="AC126" s="195"/>
      <c r="AD126" s="195"/>
      <c r="AE126" s="195"/>
      <c r="AF126" s="195"/>
      <c r="AG126" s="195" t="s">
        <v>425</v>
      </c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  <c r="BB126" s="195"/>
      <c r="BC126" s="195"/>
      <c r="BD126" s="195"/>
      <c r="BE126" s="195"/>
      <c r="BF126" s="195"/>
      <c r="BG126" s="195"/>
      <c r="BH126" s="195"/>
    </row>
    <row r="127" spans="1:60" outlineLevel="2" x14ac:dyDescent="0.2">
      <c r="A127" s="212"/>
      <c r="B127" s="213"/>
      <c r="C127" s="256" t="s">
        <v>563</v>
      </c>
      <c r="D127" s="253"/>
      <c r="E127" s="253"/>
      <c r="F127" s="253"/>
      <c r="G127" s="253"/>
      <c r="H127" s="215"/>
      <c r="I127" s="215"/>
      <c r="J127" s="215"/>
      <c r="K127" s="215"/>
      <c r="L127" s="215"/>
      <c r="M127" s="215"/>
      <c r="N127" s="214"/>
      <c r="O127" s="214"/>
      <c r="P127" s="214"/>
      <c r="Q127" s="214"/>
      <c r="R127" s="215"/>
      <c r="S127" s="215"/>
      <c r="T127" s="215"/>
      <c r="U127" s="215"/>
      <c r="V127" s="215"/>
      <c r="W127" s="215"/>
      <c r="X127" s="215"/>
      <c r="Y127" s="215"/>
      <c r="Z127" s="195"/>
      <c r="AA127" s="195"/>
      <c r="AB127" s="195"/>
      <c r="AC127" s="195"/>
      <c r="AD127" s="195"/>
      <c r="AE127" s="195"/>
      <c r="AF127" s="195"/>
      <c r="AG127" s="195" t="s">
        <v>463</v>
      </c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  <c r="AY127" s="195"/>
      <c r="AZ127" s="195"/>
      <c r="BA127" s="195"/>
      <c r="BB127" s="195"/>
      <c r="BC127" s="195"/>
      <c r="BD127" s="195"/>
      <c r="BE127" s="195"/>
      <c r="BF127" s="195"/>
      <c r="BG127" s="195"/>
      <c r="BH127" s="195"/>
    </row>
    <row r="128" spans="1:60" ht="22.5" outlineLevel="1" x14ac:dyDescent="0.2">
      <c r="A128" s="226">
        <v>48</v>
      </c>
      <c r="B128" s="227" t="s">
        <v>570</v>
      </c>
      <c r="C128" s="240" t="s">
        <v>571</v>
      </c>
      <c r="D128" s="228" t="s">
        <v>228</v>
      </c>
      <c r="E128" s="229">
        <v>2</v>
      </c>
      <c r="F128" s="230"/>
      <c r="G128" s="231">
        <f>ROUND(E128*F128,2)</f>
        <v>0</v>
      </c>
      <c r="H128" s="216"/>
      <c r="I128" s="215">
        <f>ROUND(E128*H128,2)</f>
        <v>0</v>
      </c>
      <c r="J128" s="216"/>
      <c r="K128" s="215">
        <f>ROUND(E128*J128,2)</f>
        <v>0</v>
      </c>
      <c r="L128" s="215">
        <v>21</v>
      </c>
      <c r="M128" s="215">
        <f>G128*(1+L128/100)</f>
        <v>0</v>
      </c>
      <c r="N128" s="214">
        <v>0</v>
      </c>
      <c r="O128" s="214">
        <f>ROUND(E128*N128,2)</f>
        <v>0</v>
      </c>
      <c r="P128" s="214">
        <v>0</v>
      </c>
      <c r="Q128" s="214">
        <f>ROUND(E128*P128,2)</f>
        <v>0</v>
      </c>
      <c r="R128" s="215"/>
      <c r="S128" s="215" t="s">
        <v>168</v>
      </c>
      <c r="T128" s="215" t="s">
        <v>169</v>
      </c>
      <c r="U128" s="215">
        <v>0</v>
      </c>
      <c r="V128" s="215">
        <f>ROUND(E128*U128,2)</f>
        <v>0</v>
      </c>
      <c r="W128" s="215"/>
      <c r="X128" s="215" t="s">
        <v>334</v>
      </c>
      <c r="Y128" s="215" t="s">
        <v>171</v>
      </c>
      <c r="Z128" s="195"/>
      <c r="AA128" s="195"/>
      <c r="AB128" s="195"/>
      <c r="AC128" s="195"/>
      <c r="AD128" s="195"/>
      <c r="AE128" s="195"/>
      <c r="AF128" s="195"/>
      <c r="AG128" s="195" t="s">
        <v>425</v>
      </c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5"/>
      <c r="BD128" s="195"/>
      <c r="BE128" s="195"/>
      <c r="BF128" s="195"/>
      <c r="BG128" s="195"/>
      <c r="BH128" s="195"/>
    </row>
    <row r="129" spans="1:60" outlineLevel="2" x14ac:dyDescent="0.2">
      <c r="A129" s="212"/>
      <c r="B129" s="213"/>
      <c r="C129" s="256" t="s">
        <v>572</v>
      </c>
      <c r="D129" s="253"/>
      <c r="E129" s="253"/>
      <c r="F129" s="253"/>
      <c r="G129" s="253"/>
      <c r="H129" s="215"/>
      <c r="I129" s="215"/>
      <c r="J129" s="215"/>
      <c r="K129" s="215"/>
      <c r="L129" s="215"/>
      <c r="M129" s="215"/>
      <c r="N129" s="214"/>
      <c r="O129" s="214"/>
      <c r="P129" s="214"/>
      <c r="Q129" s="214"/>
      <c r="R129" s="215"/>
      <c r="S129" s="215"/>
      <c r="T129" s="215"/>
      <c r="U129" s="215"/>
      <c r="V129" s="215"/>
      <c r="W129" s="215"/>
      <c r="X129" s="215"/>
      <c r="Y129" s="215"/>
      <c r="Z129" s="195"/>
      <c r="AA129" s="195"/>
      <c r="AB129" s="195"/>
      <c r="AC129" s="195"/>
      <c r="AD129" s="195"/>
      <c r="AE129" s="195"/>
      <c r="AF129" s="195"/>
      <c r="AG129" s="195" t="s">
        <v>463</v>
      </c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  <c r="AY129" s="195"/>
      <c r="AZ129" s="195"/>
      <c r="BA129" s="195"/>
      <c r="BB129" s="195"/>
      <c r="BC129" s="195"/>
      <c r="BD129" s="195"/>
      <c r="BE129" s="195"/>
      <c r="BF129" s="195"/>
      <c r="BG129" s="195"/>
      <c r="BH129" s="195"/>
    </row>
    <row r="130" spans="1:60" ht="22.5" outlineLevel="1" x14ac:dyDescent="0.2">
      <c r="A130" s="226">
        <v>49</v>
      </c>
      <c r="B130" s="227" t="s">
        <v>573</v>
      </c>
      <c r="C130" s="240" t="s">
        <v>574</v>
      </c>
      <c r="D130" s="228" t="s">
        <v>228</v>
      </c>
      <c r="E130" s="229">
        <v>2</v>
      </c>
      <c r="F130" s="230"/>
      <c r="G130" s="231">
        <f>ROUND(E130*F130,2)</f>
        <v>0</v>
      </c>
      <c r="H130" s="216"/>
      <c r="I130" s="215">
        <f>ROUND(E130*H130,2)</f>
        <v>0</v>
      </c>
      <c r="J130" s="216"/>
      <c r="K130" s="215">
        <f>ROUND(E130*J130,2)</f>
        <v>0</v>
      </c>
      <c r="L130" s="215">
        <v>21</v>
      </c>
      <c r="M130" s="215">
        <f>G130*(1+L130/100)</f>
        <v>0</v>
      </c>
      <c r="N130" s="214">
        <v>0</v>
      </c>
      <c r="O130" s="214">
        <f>ROUND(E130*N130,2)</f>
        <v>0</v>
      </c>
      <c r="P130" s="214">
        <v>0</v>
      </c>
      <c r="Q130" s="214">
        <f>ROUND(E130*P130,2)</f>
        <v>0</v>
      </c>
      <c r="R130" s="215"/>
      <c r="S130" s="215" t="s">
        <v>168</v>
      </c>
      <c r="T130" s="215" t="s">
        <v>169</v>
      </c>
      <c r="U130" s="215">
        <v>0</v>
      </c>
      <c r="V130" s="215">
        <f>ROUND(E130*U130,2)</f>
        <v>0</v>
      </c>
      <c r="W130" s="215"/>
      <c r="X130" s="215" t="s">
        <v>334</v>
      </c>
      <c r="Y130" s="215" t="s">
        <v>171</v>
      </c>
      <c r="Z130" s="195"/>
      <c r="AA130" s="195"/>
      <c r="AB130" s="195"/>
      <c r="AC130" s="195"/>
      <c r="AD130" s="195"/>
      <c r="AE130" s="195"/>
      <c r="AF130" s="195"/>
      <c r="AG130" s="195" t="s">
        <v>425</v>
      </c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  <c r="AY130" s="195"/>
      <c r="AZ130" s="195"/>
      <c r="BA130" s="195"/>
      <c r="BB130" s="195"/>
      <c r="BC130" s="195"/>
      <c r="BD130" s="195"/>
      <c r="BE130" s="195"/>
      <c r="BF130" s="195"/>
      <c r="BG130" s="195"/>
      <c r="BH130" s="195"/>
    </row>
    <row r="131" spans="1:60" outlineLevel="2" x14ac:dyDescent="0.2">
      <c r="A131" s="212"/>
      <c r="B131" s="213"/>
      <c r="C131" s="256" t="s">
        <v>575</v>
      </c>
      <c r="D131" s="253"/>
      <c r="E131" s="253"/>
      <c r="F131" s="253"/>
      <c r="G131" s="253"/>
      <c r="H131" s="215"/>
      <c r="I131" s="215"/>
      <c r="J131" s="215"/>
      <c r="K131" s="215"/>
      <c r="L131" s="215"/>
      <c r="M131" s="215"/>
      <c r="N131" s="214"/>
      <c r="O131" s="214"/>
      <c r="P131" s="214"/>
      <c r="Q131" s="214"/>
      <c r="R131" s="215"/>
      <c r="S131" s="215"/>
      <c r="T131" s="215"/>
      <c r="U131" s="215"/>
      <c r="V131" s="215"/>
      <c r="W131" s="215"/>
      <c r="X131" s="215"/>
      <c r="Y131" s="215"/>
      <c r="Z131" s="195"/>
      <c r="AA131" s="195"/>
      <c r="AB131" s="195"/>
      <c r="AC131" s="195"/>
      <c r="AD131" s="195"/>
      <c r="AE131" s="195"/>
      <c r="AF131" s="195"/>
      <c r="AG131" s="195" t="s">
        <v>463</v>
      </c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  <c r="AY131" s="195"/>
      <c r="AZ131" s="195"/>
      <c r="BA131" s="195"/>
      <c r="BB131" s="195"/>
      <c r="BC131" s="195"/>
      <c r="BD131" s="195"/>
      <c r="BE131" s="195"/>
      <c r="BF131" s="195"/>
      <c r="BG131" s="195"/>
      <c r="BH131" s="195"/>
    </row>
    <row r="132" spans="1:60" outlineLevel="3" x14ac:dyDescent="0.2">
      <c r="A132" s="212"/>
      <c r="B132" s="213"/>
      <c r="C132" s="257" t="s">
        <v>576</v>
      </c>
      <c r="D132" s="254"/>
      <c r="E132" s="254"/>
      <c r="F132" s="254"/>
      <c r="G132" s="254"/>
      <c r="H132" s="215"/>
      <c r="I132" s="215"/>
      <c r="J132" s="215"/>
      <c r="K132" s="215"/>
      <c r="L132" s="215"/>
      <c r="M132" s="215"/>
      <c r="N132" s="214"/>
      <c r="O132" s="214"/>
      <c r="P132" s="214"/>
      <c r="Q132" s="214"/>
      <c r="R132" s="215"/>
      <c r="S132" s="215"/>
      <c r="T132" s="215"/>
      <c r="U132" s="215"/>
      <c r="V132" s="215"/>
      <c r="W132" s="215"/>
      <c r="X132" s="215"/>
      <c r="Y132" s="215"/>
      <c r="Z132" s="195"/>
      <c r="AA132" s="195"/>
      <c r="AB132" s="195"/>
      <c r="AC132" s="195"/>
      <c r="AD132" s="195"/>
      <c r="AE132" s="195"/>
      <c r="AF132" s="195"/>
      <c r="AG132" s="195" t="s">
        <v>463</v>
      </c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5"/>
      <c r="BG132" s="195"/>
      <c r="BH132" s="195"/>
    </row>
    <row r="133" spans="1:60" outlineLevel="3" x14ac:dyDescent="0.2">
      <c r="A133" s="212"/>
      <c r="B133" s="213"/>
      <c r="C133" s="257" t="s">
        <v>577</v>
      </c>
      <c r="D133" s="254"/>
      <c r="E133" s="254"/>
      <c r="F133" s="254"/>
      <c r="G133" s="254"/>
      <c r="H133" s="215"/>
      <c r="I133" s="215"/>
      <c r="J133" s="215"/>
      <c r="K133" s="215"/>
      <c r="L133" s="215"/>
      <c r="M133" s="215"/>
      <c r="N133" s="214"/>
      <c r="O133" s="214"/>
      <c r="P133" s="214"/>
      <c r="Q133" s="214"/>
      <c r="R133" s="215"/>
      <c r="S133" s="215"/>
      <c r="T133" s="215"/>
      <c r="U133" s="215"/>
      <c r="V133" s="215"/>
      <c r="W133" s="215"/>
      <c r="X133" s="215"/>
      <c r="Y133" s="215"/>
      <c r="Z133" s="195"/>
      <c r="AA133" s="195"/>
      <c r="AB133" s="195"/>
      <c r="AC133" s="195"/>
      <c r="AD133" s="195"/>
      <c r="AE133" s="195"/>
      <c r="AF133" s="195"/>
      <c r="AG133" s="195" t="s">
        <v>463</v>
      </c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195"/>
      <c r="BD133" s="195"/>
      <c r="BE133" s="195"/>
      <c r="BF133" s="195"/>
      <c r="BG133" s="195"/>
      <c r="BH133" s="195"/>
    </row>
    <row r="134" spans="1:60" outlineLevel="3" x14ac:dyDescent="0.2">
      <c r="A134" s="212"/>
      <c r="B134" s="213"/>
      <c r="C134" s="257" t="s">
        <v>578</v>
      </c>
      <c r="D134" s="254"/>
      <c r="E134" s="254"/>
      <c r="F134" s="254"/>
      <c r="G134" s="254"/>
      <c r="H134" s="215"/>
      <c r="I134" s="215"/>
      <c r="J134" s="215"/>
      <c r="K134" s="215"/>
      <c r="L134" s="215"/>
      <c r="M134" s="215"/>
      <c r="N134" s="214"/>
      <c r="O134" s="214"/>
      <c r="P134" s="214"/>
      <c r="Q134" s="214"/>
      <c r="R134" s="215"/>
      <c r="S134" s="215"/>
      <c r="T134" s="215"/>
      <c r="U134" s="215"/>
      <c r="V134" s="215"/>
      <c r="W134" s="215"/>
      <c r="X134" s="215"/>
      <c r="Y134" s="215"/>
      <c r="Z134" s="195"/>
      <c r="AA134" s="195"/>
      <c r="AB134" s="195"/>
      <c r="AC134" s="195"/>
      <c r="AD134" s="195"/>
      <c r="AE134" s="195"/>
      <c r="AF134" s="195"/>
      <c r="AG134" s="195" t="s">
        <v>463</v>
      </c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95"/>
      <c r="BB134" s="195"/>
      <c r="BC134" s="195"/>
      <c r="BD134" s="195"/>
      <c r="BE134" s="195"/>
      <c r="BF134" s="195"/>
      <c r="BG134" s="195"/>
      <c r="BH134" s="195"/>
    </row>
    <row r="135" spans="1:60" outlineLevel="3" x14ac:dyDescent="0.2">
      <c r="A135" s="212"/>
      <c r="B135" s="213"/>
      <c r="C135" s="257" t="s">
        <v>579</v>
      </c>
      <c r="D135" s="254"/>
      <c r="E135" s="254"/>
      <c r="F135" s="254"/>
      <c r="G135" s="254"/>
      <c r="H135" s="215"/>
      <c r="I135" s="215"/>
      <c r="J135" s="215"/>
      <c r="K135" s="215"/>
      <c r="L135" s="215"/>
      <c r="M135" s="215"/>
      <c r="N135" s="214"/>
      <c r="O135" s="214"/>
      <c r="P135" s="214"/>
      <c r="Q135" s="214"/>
      <c r="R135" s="215"/>
      <c r="S135" s="215"/>
      <c r="T135" s="215"/>
      <c r="U135" s="215"/>
      <c r="V135" s="215"/>
      <c r="W135" s="215"/>
      <c r="X135" s="215"/>
      <c r="Y135" s="215"/>
      <c r="Z135" s="195"/>
      <c r="AA135" s="195"/>
      <c r="AB135" s="195"/>
      <c r="AC135" s="195"/>
      <c r="AD135" s="195"/>
      <c r="AE135" s="195"/>
      <c r="AF135" s="195"/>
      <c r="AG135" s="195" t="s">
        <v>463</v>
      </c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5"/>
      <c r="BF135" s="195"/>
      <c r="BG135" s="195"/>
      <c r="BH135" s="195"/>
    </row>
    <row r="136" spans="1:60" outlineLevel="3" x14ac:dyDescent="0.2">
      <c r="A136" s="212"/>
      <c r="B136" s="213"/>
      <c r="C136" s="257" t="s">
        <v>580</v>
      </c>
      <c r="D136" s="254"/>
      <c r="E136" s="254"/>
      <c r="F136" s="254"/>
      <c r="G136" s="254"/>
      <c r="H136" s="215"/>
      <c r="I136" s="215"/>
      <c r="J136" s="215"/>
      <c r="K136" s="215"/>
      <c r="L136" s="215"/>
      <c r="M136" s="215"/>
      <c r="N136" s="214"/>
      <c r="O136" s="214"/>
      <c r="P136" s="214"/>
      <c r="Q136" s="214"/>
      <c r="R136" s="215"/>
      <c r="S136" s="215"/>
      <c r="T136" s="215"/>
      <c r="U136" s="215"/>
      <c r="V136" s="215"/>
      <c r="W136" s="215"/>
      <c r="X136" s="215"/>
      <c r="Y136" s="215"/>
      <c r="Z136" s="195"/>
      <c r="AA136" s="195"/>
      <c r="AB136" s="195"/>
      <c r="AC136" s="195"/>
      <c r="AD136" s="195"/>
      <c r="AE136" s="195"/>
      <c r="AF136" s="195"/>
      <c r="AG136" s="195" t="s">
        <v>463</v>
      </c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  <c r="AY136" s="195"/>
      <c r="AZ136" s="195"/>
      <c r="BA136" s="195"/>
      <c r="BB136" s="195"/>
      <c r="BC136" s="195"/>
      <c r="BD136" s="195"/>
      <c r="BE136" s="195"/>
      <c r="BF136" s="195"/>
      <c r="BG136" s="195"/>
      <c r="BH136" s="195"/>
    </row>
    <row r="137" spans="1:60" outlineLevel="3" x14ac:dyDescent="0.2">
      <c r="A137" s="212"/>
      <c r="B137" s="213"/>
      <c r="C137" s="258" t="s">
        <v>503</v>
      </c>
      <c r="D137" s="250"/>
      <c r="E137" s="251"/>
      <c r="F137" s="252"/>
      <c r="G137" s="252"/>
      <c r="H137" s="215"/>
      <c r="I137" s="215"/>
      <c r="J137" s="215"/>
      <c r="K137" s="215"/>
      <c r="L137" s="215"/>
      <c r="M137" s="215"/>
      <c r="N137" s="214"/>
      <c r="O137" s="214"/>
      <c r="P137" s="214"/>
      <c r="Q137" s="214"/>
      <c r="R137" s="215"/>
      <c r="S137" s="215"/>
      <c r="T137" s="215"/>
      <c r="U137" s="215"/>
      <c r="V137" s="215"/>
      <c r="W137" s="215"/>
      <c r="X137" s="215"/>
      <c r="Y137" s="215"/>
      <c r="Z137" s="195"/>
      <c r="AA137" s="195"/>
      <c r="AB137" s="195"/>
      <c r="AC137" s="195"/>
      <c r="AD137" s="195"/>
      <c r="AE137" s="195"/>
      <c r="AF137" s="195"/>
      <c r="AG137" s="195" t="s">
        <v>463</v>
      </c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5"/>
      <c r="AY137" s="195"/>
      <c r="AZ137" s="195"/>
      <c r="BA137" s="195"/>
      <c r="BB137" s="195"/>
      <c r="BC137" s="195"/>
      <c r="BD137" s="195"/>
      <c r="BE137" s="195"/>
      <c r="BF137" s="195"/>
      <c r="BG137" s="195"/>
      <c r="BH137" s="195"/>
    </row>
    <row r="138" spans="1:60" outlineLevel="3" x14ac:dyDescent="0.2">
      <c r="A138" s="212"/>
      <c r="B138" s="213"/>
      <c r="C138" s="257" t="s">
        <v>581</v>
      </c>
      <c r="D138" s="254"/>
      <c r="E138" s="254"/>
      <c r="F138" s="254"/>
      <c r="G138" s="254"/>
      <c r="H138" s="215"/>
      <c r="I138" s="215"/>
      <c r="J138" s="215"/>
      <c r="K138" s="215"/>
      <c r="L138" s="215"/>
      <c r="M138" s="215"/>
      <c r="N138" s="214"/>
      <c r="O138" s="214"/>
      <c r="P138" s="214"/>
      <c r="Q138" s="214"/>
      <c r="R138" s="215"/>
      <c r="S138" s="215"/>
      <c r="T138" s="215"/>
      <c r="U138" s="215"/>
      <c r="V138" s="215"/>
      <c r="W138" s="215"/>
      <c r="X138" s="215"/>
      <c r="Y138" s="215"/>
      <c r="Z138" s="195"/>
      <c r="AA138" s="195"/>
      <c r="AB138" s="195"/>
      <c r="AC138" s="195"/>
      <c r="AD138" s="195"/>
      <c r="AE138" s="195"/>
      <c r="AF138" s="195"/>
      <c r="AG138" s="195" t="s">
        <v>463</v>
      </c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  <c r="AY138" s="195"/>
      <c r="AZ138" s="195"/>
      <c r="BA138" s="195"/>
      <c r="BB138" s="195"/>
      <c r="BC138" s="195"/>
      <c r="BD138" s="195"/>
      <c r="BE138" s="195"/>
      <c r="BF138" s="195"/>
      <c r="BG138" s="195"/>
      <c r="BH138" s="195"/>
    </row>
    <row r="139" spans="1:60" outlineLevel="1" x14ac:dyDescent="0.2">
      <c r="A139" s="232">
        <v>50</v>
      </c>
      <c r="B139" s="233" t="s">
        <v>582</v>
      </c>
      <c r="C139" s="239" t="s">
        <v>583</v>
      </c>
      <c r="D139" s="234" t="s">
        <v>228</v>
      </c>
      <c r="E139" s="235">
        <v>2</v>
      </c>
      <c r="F139" s="236"/>
      <c r="G139" s="237">
        <f>ROUND(E139*F139,2)</f>
        <v>0</v>
      </c>
      <c r="H139" s="216"/>
      <c r="I139" s="215">
        <f>ROUND(E139*H139,2)</f>
        <v>0</v>
      </c>
      <c r="J139" s="216"/>
      <c r="K139" s="215">
        <f>ROUND(E139*J139,2)</f>
        <v>0</v>
      </c>
      <c r="L139" s="215">
        <v>21</v>
      </c>
      <c r="M139" s="215">
        <f>G139*(1+L139/100)</f>
        <v>0</v>
      </c>
      <c r="N139" s="214">
        <v>0</v>
      </c>
      <c r="O139" s="214">
        <f>ROUND(E139*N139,2)</f>
        <v>0</v>
      </c>
      <c r="P139" s="214">
        <v>0</v>
      </c>
      <c r="Q139" s="214">
        <f>ROUND(E139*P139,2)</f>
        <v>0</v>
      </c>
      <c r="R139" s="215"/>
      <c r="S139" s="215" t="s">
        <v>168</v>
      </c>
      <c r="T139" s="215" t="s">
        <v>169</v>
      </c>
      <c r="U139" s="215">
        <v>0</v>
      </c>
      <c r="V139" s="215">
        <f>ROUND(E139*U139,2)</f>
        <v>0</v>
      </c>
      <c r="W139" s="215"/>
      <c r="X139" s="215" t="s">
        <v>334</v>
      </c>
      <c r="Y139" s="215" t="s">
        <v>171</v>
      </c>
      <c r="Z139" s="195"/>
      <c r="AA139" s="195"/>
      <c r="AB139" s="195"/>
      <c r="AC139" s="195"/>
      <c r="AD139" s="195"/>
      <c r="AE139" s="195"/>
      <c r="AF139" s="195"/>
      <c r="AG139" s="195" t="s">
        <v>425</v>
      </c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/>
      <c r="BB139" s="195"/>
      <c r="BC139" s="195"/>
      <c r="BD139" s="195"/>
      <c r="BE139" s="195"/>
      <c r="BF139" s="195"/>
      <c r="BG139" s="195"/>
      <c r="BH139" s="195"/>
    </row>
    <row r="140" spans="1:60" ht="22.5" outlineLevel="1" x14ac:dyDescent="0.2">
      <c r="A140" s="232">
        <v>51</v>
      </c>
      <c r="B140" s="233" t="s">
        <v>584</v>
      </c>
      <c r="C140" s="239" t="s">
        <v>585</v>
      </c>
      <c r="D140" s="234" t="s">
        <v>228</v>
      </c>
      <c r="E140" s="235">
        <v>1</v>
      </c>
      <c r="F140" s="236"/>
      <c r="G140" s="237">
        <f>ROUND(E140*F140,2)</f>
        <v>0</v>
      </c>
      <c r="H140" s="216"/>
      <c r="I140" s="215">
        <f>ROUND(E140*H140,2)</f>
        <v>0</v>
      </c>
      <c r="J140" s="216"/>
      <c r="K140" s="215">
        <f>ROUND(E140*J140,2)</f>
        <v>0</v>
      </c>
      <c r="L140" s="215">
        <v>21</v>
      </c>
      <c r="M140" s="215">
        <f>G140*(1+L140/100)</f>
        <v>0</v>
      </c>
      <c r="N140" s="214">
        <v>0</v>
      </c>
      <c r="O140" s="214">
        <f>ROUND(E140*N140,2)</f>
        <v>0</v>
      </c>
      <c r="P140" s="214">
        <v>0</v>
      </c>
      <c r="Q140" s="214">
        <f>ROUND(E140*P140,2)</f>
        <v>0</v>
      </c>
      <c r="R140" s="215"/>
      <c r="S140" s="215" t="s">
        <v>168</v>
      </c>
      <c r="T140" s="215" t="s">
        <v>169</v>
      </c>
      <c r="U140" s="215">
        <v>0</v>
      </c>
      <c r="V140" s="215">
        <f>ROUND(E140*U140,2)</f>
        <v>0</v>
      </c>
      <c r="W140" s="215"/>
      <c r="X140" s="215" t="s">
        <v>334</v>
      </c>
      <c r="Y140" s="215" t="s">
        <v>171</v>
      </c>
      <c r="Z140" s="195"/>
      <c r="AA140" s="195"/>
      <c r="AB140" s="195"/>
      <c r="AC140" s="195"/>
      <c r="AD140" s="195"/>
      <c r="AE140" s="195"/>
      <c r="AF140" s="195"/>
      <c r="AG140" s="195" t="s">
        <v>425</v>
      </c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  <c r="AY140" s="195"/>
      <c r="AZ140" s="195"/>
      <c r="BA140" s="195"/>
      <c r="BB140" s="195"/>
      <c r="BC140" s="195"/>
      <c r="BD140" s="195"/>
      <c r="BE140" s="195"/>
      <c r="BF140" s="195"/>
      <c r="BG140" s="195"/>
      <c r="BH140" s="195"/>
    </row>
    <row r="141" spans="1:60" outlineLevel="1" x14ac:dyDescent="0.2">
      <c r="A141" s="232">
        <v>52</v>
      </c>
      <c r="B141" s="233" t="s">
        <v>586</v>
      </c>
      <c r="C141" s="239" t="s">
        <v>587</v>
      </c>
      <c r="D141" s="234" t="s">
        <v>228</v>
      </c>
      <c r="E141" s="235">
        <v>9</v>
      </c>
      <c r="F141" s="236"/>
      <c r="G141" s="237">
        <f>ROUND(E141*F141,2)</f>
        <v>0</v>
      </c>
      <c r="H141" s="216"/>
      <c r="I141" s="215">
        <f>ROUND(E141*H141,2)</f>
        <v>0</v>
      </c>
      <c r="J141" s="216"/>
      <c r="K141" s="215">
        <f>ROUND(E141*J141,2)</f>
        <v>0</v>
      </c>
      <c r="L141" s="215">
        <v>21</v>
      </c>
      <c r="M141" s="215">
        <f>G141*(1+L141/100)</f>
        <v>0</v>
      </c>
      <c r="N141" s="214">
        <v>0</v>
      </c>
      <c r="O141" s="214">
        <f>ROUND(E141*N141,2)</f>
        <v>0</v>
      </c>
      <c r="P141" s="214">
        <v>0</v>
      </c>
      <c r="Q141" s="214">
        <f>ROUND(E141*P141,2)</f>
        <v>0</v>
      </c>
      <c r="R141" s="215"/>
      <c r="S141" s="215" t="s">
        <v>168</v>
      </c>
      <c r="T141" s="215" t="s">
        <v>169</v>
      </c>
      <c r="U141" s="215">
        <v>0</v>
      </c>
      <c r="V141" s="215">
        <f>ROUND(E141*U141,2)</f>
        <v>0</v>
      </c>
      <c r="W141" s="215"/>
      <c r="X141" s="215" t="s">
        <v>334</v>
      </c>
      <c r="Y141" s="215" t="s">
        <v>171</v>
      </c>
      <c r="Z141" s="195"/>
      <c r="AA141" s="195"/>
      <c r="AB141" s="195"/>
      <c r="AC141" s="195"/>
      <c r="AD141" s="195"/>
      <c r="AE141" s="195"/>
      <c r="AF141" s="195"/>
      <c r="AG141" s="195" t="s">
        <v>425</v>
      </c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</row>
    <row r="142" spans="1:60" outlineLevel="1" x14ac:dyDescent="0.2">
      <c r="A142" s="232">
        <v>53</v>
      </c>
      <c r="B142" s="233" t="s">
        <v>588</v>
      </c>
      <c r="C142" s="239" t="s">
        <v>589</v>
      </c>
      <c r="D142" s="234" t="s">
        <v>228</v>
      </c>
      <c r="E142" s="235">
        <v>2</v>
      </c>
      <c r="F142" s="236"/>
      <c r="G142" s="237">
        <f>ROUND(E142*F142,2)</f>
        <v>0</v>
      </c>
      <c r="H142" s="216"/>
      <c r="I142" s="215">
        <f>ROUND(E142*H142,2)</f>
        <v>0</v>
      </c>
      <c r="J142" s="216"/>
      <c r="K142" s="215">
        <f>ROUND(E142*J142,2)</f>
        <v>0</v>
      </c>
      <c r="L142" s="215">
        <v>21</v>
      </c>
      <c r="M142" s="215">
        <f>G142*(1+L142/100)</f>
        <v>0</v>
      </c>
      <c r="N142" s="214">
        <v>0</v>
      </c>
      <c r="O142" s="214">
        <f>ROUND(E142*N142,2)</f>
        <v>0</v>
      </c>
      <c r="P142" s="214">
        <v>0</v>
      </c>
      <c r="Q142" s="214">
        <f>ROUND(E142*P142,2)</f>
        <v>0</v>
      </c>
      <c r="R142" s="215"/>
      <c r="S142" s="215" t="s">
        <v>168</v>
      </c>
      <c r="T142" s="215" t="s">
        <v>169</v>
      </c>
      <c r="U142" s="215">
        <v>0</v>
      </c>
      <c r="V142" s="215">
        <f>ROUND(E142*U142,2)</f>
        <v>0</v>
      </c>
      <c r="W142" s="215"/>
      <c r="X142" s="215" t="s">
        <v>334</v>
      </c>
      <c r="Y142" s="215" t="s">
        <v>171</v>
      </c>
      <c r="Z142" s="195"/>
      <c r="AA142" s="195"/>
      <c r="AB142" s="195"/>
      <c r="AC142" s="195"/>
      <c r="AD142" s="195"/>
      <c r="AE142" s="195"/>
      <c r="AF142" s="195"/>
      <c r="AG142" s="195" t="s">
        <v>425</v>
      </c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</row>
    <row r="143" spans="1:60" outlineLevel="1" x14ac:dyDescent="0.2">
      <c r="A143" s="232">
        <v>54</v>
      </c>
      <c r="B143" s="233" t="s">
        <v>590</v>
      </c>
      <c r="C143" s="239" t="s">
        <v>591</v>
      </c>
      <c r="D143" s="234" t="s">
        <v>439</v>
      </c>
      <c r="E143" s="235">
        <v>3</v>
      </c>
      <c r="F143" s="236"/>
      <c r="G143" s="237">
        <f>ROUND(E143*F143,2)</f>
        <v>0</v>
      </c>
      <c r="H143" s="216"/>
      <c r="I143" s="215">
        <f>ROUND(E143*H143,2)</f>
        <v>0</v>
      </c>
      <c r="J143" s="216"/>
      <c r="K143" s="215">
        <f>ROUND(E143*J143,2)</f>
        <v>0</v>
      </c>
      <c r="L143" s="215">
        <v>21</v>
      </c>
      <c r="M143" s="215">
        <f>G143*(1+L143/100)</f>
        <v>0</v>
      </c>
      <c r="N143" s="214">
        <v>0</v>
      </c>
      <c r="O143" s="214">
        <f>ROUND(E143*N143,2)</f>
        <v>0</v>
      </c>
      <c r="P143" s="214">
        <v>0</v>
      </c>
      <c r="Q143" s="214">
        <f>ROUND(E143*P143,2)</f>
        <v>0</v>
      </c>
      <c r="R143" s="215"/>
      <c r="S143" s="215" t="s">
        <v>168</v>
      </c>
      <c r="T143" s="215" t="s">
        <v>169</v>
      </c>
      <c r="U143" s="215">
        <v>0</v>
      </c>
      <c r="V143" s="215">
        <f>ROUND(E143*U143,2)</f>
        <v>0</v>
      </c>
      <c r="W143" s="215"/>
      <c r="X143" s="215" t="s">
        <v>334</v>
      </c>
      <c r="Y143" s="215" t="s">
        <v>171</v>
      </c>
      <c r="Z143" s="195"/>
      <c r="AA143" s="195"/>
      <c r="AB143" s="195"/>
      <c r="AC143" s="195"/>
      <c r="AD143" s="195"/>
      <c r="AE143" s="195"/>
      <c r="AF143" s="195"/>
      <c r="AG143" s="195" t="s">
        <v>425</v>
      </c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5"/>
      <c r="BH143" s="195"/>
    </row>
    <row r="144" spans="1:60" x14ac:dyDescent="0.2">
      <c r="A144" s="219" t="s">
        <v>163</v>
      </c>
      <c r="B144" s="220" t="s">
        <v>121</v>
      </c>
      <c r="C144" s="238" t="s">
        <v>122</v>
      </c>
      <c r="D144" s="221"/>
      <c r="E144" s="222"/>
      <c r="F144" s="223"/>
      <c r="G144" s="224">
        <f>SUMIF(AG145:AG156,"&lt;&gt;NOR",G145:G156)</f>
        <v>0</v>
      </c>
      <c r="H144" s="218"/>
      <c r="I144" s="218">
        <f>SUM(I145:I156)</f>
        <v>0</v>
      </c>
      <c r="J144" s="218"/>
      <c r="K144" s="218">
        <f>SUM(K145:K156)</f>
        <v>0</v>
      </c>
      <c r="L144" s="218"/>
      <c r="M144" s="218">
        <f>SUM(M145:M156)</f>
        <v>0</v>
      </c>
      <c r="N144" s="217"/>
      <c r="O144" s="217">
        <f>SUM(O145:O156)</f>
        <v>3.4</v>
      </c>
      <c r="P144" s="217"/>
      <c r="Q144" s="217">
        <f>SUM(Q145:Q156)</f>
        <v>0</v>
      </c>
      <c r="R144" s="218"/>
      <c r="S144" s="218"/>
      <c r="T144" s="218"/>
      <c r="U144" s="218"/>
      <c r="V144" s="218">
        <f>SUM(V145:V156)</f>
        <v>306.12</v>
      </c>
      <c r="W144" s="218"/>
      <c r="X144" s="218"/>
      <c r="Y144" s="218"/>
      <c r="AG144" t="s">
        <v>164</v>
      </c>
    </row>
    <row r="145" spans="1:60" ht="22.5" outlineLevel="1" x14ac:dyDescent="0.2">
      <c r="A145" s="232">
        <v>55</v>
      </c>
      <c r="B145" s="233" t="s">
        <v>592</v>
      </c>
      <c r="C145" s="239" t="s">
        <v>593</v>
      </c>
      <c r="D145" s="234" t="s">
        <v>223</v>
      </c>
      <c r="E145" s="235">
        <v>24</v>
      </c>
      <c r="F145" s="236"/>
      <c r="G145" s="237">
        <f>ROUND(E145*F145,2)</f>
        <v>0</v>
      </c>
      <c r="H145" s="216"/>
      <c r="I145" s="215">
        <f>ROUND(E145*H145,2)</f>
        <v>0</v>
      </c>
      <c r="J145" s="216"/>
      <c r="K145" s="215">
        <f>ROUND(E145*J145,2)</f>
        <v>0</v>
      </c>
      <c r="L145" s="215">
        <v>21</v>
      </c>
      <c r="M145" s="215">
        <f>G145*(1+L145/100)</f>
        <v>0</v>
      </c>
      <c r="N145" s="214">
        <v>7.3999999999999999E-4</v>
      </c>
      <c r="O145" s="214">
        <f>ROUND(E145*N145,2)</f>
        <v>0.02</v>
      </c>
      <c r="P145" s="214">
        <v>0</v>
      </c>
      <c r="Q145" s="214">
        <f>ROUND(E145*P145,2)</f>
        <v>0</v>
      </c>
      <c r="R145" s="215"/>
      <c r="S145" s="215" t="s">
        <v>405</v>
      </c>
      <c r="T145" s="215" t="s">
        <v>169</v>
      </c>
      <c r="U145" s="215">
        <v>0.68</v>
      </c>
      <c r="V145" s="215">
        <f>ROUND(E145*U145,2)</f>
        <v>16.32</v>
      </c>
      <c r="W145" s="215"/>
      <c r="X145" s="215" t="s">
        <v>170</v>
      </c>
      <c r="Y145" s="215" t="s">
        <v>171</v>
      </c>
      <c r="Z145" s="195"/>
      <c r="AA145" s="195"/>
      <c r="AB145" s="195"/>
      <c r="AC145" s="195"/>
      <c r="AD145" s="195"/>
      <c r="AE145" s="195"/>
      <c r="AF145" s="195"/>
      <c r="AG145" s="195" t="s">
        <v>406</v>
      </c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</row>
    <row r="146" spans="1:60" outlineLevel="1" x14ac:dyDescent="0.2">
      <c r="A146" s="232">
        <v>56</v>
      </c>
      <c r="B146" s="233" t="s">
        <v>594</v>
      </c>
      <c r="C146" s="239" t="s">
        <v>595</v>
      </c>
      <c r="D146" s="234" t="s">
        <v>223</v>
      </c>
      <c r="E146" s="235">
        <v>60</v>
      </c>
      <c r="F146" s="236"/>
      <c r="G146" s="237">
        <f>ROUND(E146*F146,2)</f>
        <v>0</v>
      </c>
      <c r="H146" s="216"/>
      <c r="I146" s="215">
        <f>ROUND(E146*H146,2)</f>
        <v>0</v>
      </c>
      <c r="J146" s="216"/>
      <c r="K146" s="215">
        <f>ROUND(E146*J146,2)</f>
        <v>0</v>
      </c>
      <c r="L146" s="215">
        <v>21</v>
      </c>
      <c r="M146" s="215">
        <f>G146*(1+L146/100)</f>
        <v>0</v>
      </c>
      <c r="N146" s="214">
        <v>7.0400000000000003E-3</v>
      </c>
      <c r="O146" s="214">
        <f>ROUND(E146*N146,2)</f>
        <v>0.42</v>
      </c>
      <c r="P146" s="214">
        <v>0</v>
      </c>
      <c r="Q146" s="214">
        <f>ROUND(E146*P146,2)</f>
        <v>0</v>
      </c>
      <c r="R146" s="215"/>
      <c r="S146" s="215" t="s">
        <v>405</v>
      </c>
      <c r="T146" s="215" t="s">
        <v>428</v>
      </c>
      <c r="U146" s="215">
        <v>0.56999999999999995</v>
      </c>
      <c r="V146" s="215">
        <f>ROUND(E146*U146,2)</f>
        <v>34.200000000000003</v>
      </c>
      <c r="W146" s="215"/>
      <c r="X146" s="215" t="s">
        <v>170</v>
      </c>
      <c r="Y146" s="215" t="s">
        <v>171</v>
      </c>
      <c r="Z146" s="195"/>
      <c r="AA146" s="195"/>
      <c r="AB146" s="195"/>
      <c r="AC146" s="195"/>
      <c r="AD146" s="195"/>
      <c r="AE146" s="195"/>
      <c r="AF146" s="195"/>
      <c r="AG146" s="195" t="s">
        <v>406</v>
      </c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</row>
    <row r="147" spans="1:60" outlineLevel="1" x14ac:dyDescent="0.2">
      <c r="A147" s="232">
        <v>57</v>
      </c>
      <c r="B147" s="233" t="s">
        <v>596</v>
      </c>
      <c r="C147" s="239" t="s">
        <v>597</v>
      </c>
      <c r="D147" s="234" t="s">
        <v>223</v>
      </c>
      <c r="E147" s="235">
        <v>126</v>
      </c>
      <c r="F147" s="236"/>
      <c r="G147" s="237">
        <f>ROUND(E147*F147,2)</f>
        <v>0</v>
      </c>
      <c r="H147" s="216"/>
      <c r="I147" s="215">
        <f>ROUND(E147*H147,2)</f>
        <v>0</v>
      </c>
      <c r="J147" s="216"/>
      <c r="K147" s="215">
        <f>ROUND(E147*J147,2)</f>
        <v>0</v>
      </c>
      <c r="L147" s="215">
        <v>21</v>
      </c>
      <c r="M147" s="215">
        <f>G147*(1+L147/100)</f>
        <v>0</v>
      </c>
      <c r="N147" s="214">
        <v>8.2699999999999996E-3</v>
      </c>
      <c r="O147" s="214">
        <f>ROUND(E147*N147,2)</f>
        <v>1.04</v>
      </c>
      <c r="P147" s="214">
        <v>0</v>
      </c>
      <c r="Q147" s="214">
        <f>ROUND(E147*P147,2)</f>
        <v>0</v>
      </c>
      <c r="R147" s="215"/>
      <c r="S147" s="215" t="s">
        <v>405</v>
      </c>
      <c r="T147" s="215" t="s">
        <v>428</v>
      </c>
      <c r="U147" s="215">
        <v>0.74</v>
      </c>
      <c r="V147" s="215">
        <f>ROUND(E147*U147,2)</f>
        <v>93.24</v>
      </c>
      <c r="W147" s="215"/>
      <c r="X147" s="215" t="s">
        <v>170</v>
      </c>
      <c r="Y147" s="215" t="s">
        <v>171</v>
      </c>
      <c r="Z147" s="195"/>
      <c r="AA147" s="195"/>
      <c r="AB147" s="195"/>
      <c r="AC147" s="195"/>
      <c r="AD147" s="195"/>
      <c r="AE147" s="195"/>
      <c r="AF147" s="195"/>
      <c r="AG147" s="195" t="s">
        <v>406</v>
      </c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</row>
    <row r="148" spans="1:60" outlineLevel="1" x14ac:dyDescent="0.2">
      <c r="A148" s="232">
        <v>58</v>
      </c>
      <c r="B148" s="233" t="s">
        <v>598</v>
      </c>
      <c r="C148" s="239" t="s">
        <v>599</v>
      </c>
      <c r="D148" s="234" t="s">
        <v>223</v>
      </c>
      <c r="E148" s="235">
        <v>60</v>
      </c>
      <c r="F148" s="236"/>
      <c r="G148" s="237">
        <f>ROUND(E148*F148,2)</f>
        <v>0</v>
      </c>
      <c r="H148" s="216"/>
      <c r="I148" s="215">
        <f>ROUND(E148*H148,2)</f>
        <v>0</v>
      </c>
      <c r="J148" s="216"/>
      <c r="K148" s="215">
        <f>ROUND(E148*J148,2)</f>
        <v>0</v>
      </c>
      <c r="L148" s="215">
        <v>21</v>
      </c>
      <c r="M148" s="215">
        <f>G148*(1+L148/100)</f>
        <v>0</v>
      </c>
      <c r="N148" s="214">
        <v>1.0120000000000001E-2</v>
      </c>
      <c r="O148" s="214">
        <f>ROUND(E148*N148,2)</f>
        <v>0.61</v>
      </c>
      <c r="P148" s="214">
        <v>0</v>
      </c>
      <c r="Q148" s="214">
        <f>ROUND(E148*P148,2)</f>
        <v>0</v>
      </c>
      <c r="R148" s="215"/>
      <c r="S148" s="215" t="s">
        <v>405</v>
      </c>
      <c r="T148" s="215" t="s">
        <v>428</v>
      </c>
      <c r="U148" s="215">
        <v>0.83</v>
      </c>
      <c r="V148" s="215">
        <f>ROUND(E148*U148,2)</f>
        <v>49.8</v>
      </c>
      <c r="W148" s="215"/>
      <c r="X148" s="215" t="s">
        <v>170</v>
      </c>
      <c r="Y148" s="215" t="s">
        <v>171</v>
      </c>
      <c r="Z148" s="195"/>
      <c r="AA148" s="195"/>
      <c r="AB148" s="195"/>
      <c r="AC148" s="195"/>
      <c r="AD148" s="195"/>
      <c r="AE148" s="195"/>
      <c r="AF148" s="195"/>
      <c r="AG148" s="195" t="s">
        <v>406</v>
      </c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</row>
    <row r="149" spans="1:60" outlineLevel="1" x14ac:dyDescent="0.2">
      <c r="A149" s="232">
        <v>59</v>
      </c>
      <c r="B149" s="233" t="s">
        <v>600</v>
      </c>
      <c r="C149" s="239" t="s">
        <v>601</v>
      </c>
      <c r="D149" s="234" t="s">
        <v>223</v>
      </c>
      <c r="E149" s="235">
        <v>36</v>
      </c>
      <c r="F149" s="236"/>
      <c r="G149" s="237">
        <f>ROUND(E149*F149,2)</f>
        <v>0</v>
      </c>
      <c r="H149" s="216"/>
      <c r="I149" s="215">
        <f>ROUND(E149*H149,2)</f>
        <v>0</v>
      </c>
      <c r="J149" s="216"/>
      <c r="K149" s="215">
        <f>ROUND(E149*J149,2)</f>
        <v>0</v>
      </c>
      <c r="L149" s="215">
        <v>21</v>
      </c>
      <c r="M149" s="215">
        <f>G149*(1+L149/100)</f>
        <v>0</v>
      </c>
      <c r="N149" s="214">
        <v>8.6599999999999993E-3</v>
      </c>
      <c r="O149" s="214">
        <f>ROUND(E149*N149,2)</f>
        <v>0.31</v>
      </c>
      <c r="P149" s="214">
        <v>0</v>
      </c>
      <c r="Q149" s="214">
        <f>ROUND(E149*P149,2)</f>
        <v>0</v>
      </c>
      <c r="R149" s="215"/>
      <c r="S149" s="215" t="s">
        <v>405</v>
      </c>
      <c r="T149" s="215" t="s">
        <v>428</v>
      </c>
      <c r="U149" s="215">
        <v>0.82</v>
      </c>
      <c r="V149" s="215">
        <f>ROUND(E149*U149,2)</f>
        <v>29.52</v>
      </c>
      <c r="W149" s="215"/>
      <c r="X149" s="215" t="s">
        <v>170</v>
      </c>
      <c r="Y149" s="215" t="s">
        <v>171</v>
      </c>
      <c r="Z149" s="195"/>
      <c r="AA149" s="195"/>
      <c r="AB149" s="195"/>
      <c r="AC149" s="195"/>
      <c r="AD149" s="195"/>
      <c r="AE149" s="195"/>
      <c r="AF149" s="195"/>
      <c r="AG149" s="195" t="s">
        <v>406</v>
      </c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  <c r="BG149" s="195"/>
      <c r="BH149" s="195"/>
    </row>
    <row r="150" spans="1:60" outlineLevel="1" x14ac:dyDescent="0.2">
      <c r="A150" s="232">
        <v>60</v>
      </c>
      <c r="B150" s="233" t="s">
        <v>602</v>
      </c>
      <c r="C150" s="239" t="s">
        <v>603</v>
      </c>
      <c r="D150" s="234" t="s">
        <v>223</v>
      </c>
      <c r="E150" s="235">
        <v>36</v>
      </c>
      <c r="F150" s="236"/>
      <c r="G150" s="237">
        <f>ROUND(E150*F150,2)</f>
        <v>0</v>
      </c>
      <c r="H150" s="216"/>
      <c r="I150" s="215">
        <f>ROUND(E150*H150,2)</f>
        <v>0</v>
      </c>
      <c r="J150" s="216"/>
      <c r="K150" s="215">
        <f>ROUND(E150*J150,2)</f>
        <v>0</v>
      </c>
      <c r="L150" s="215">
        <v>21</v>
      </c>
      <c r="M150" s="215">
        <f>G150*(1+L150/100)</f>
        <v>0</v>
      </c>
      <c r="N150" s="214">
        <v>9.8499999999999994E-3</v>
      </c>
      <c r="O150" s="214">
        <f>ROUND(E150*N150,2)</f>
        <v>0.35</v>
      </c>
      <c r="P150" s="214">
        <v>0</v>
      </c>
      <c r="Q150" s="214">
        <f>ROUND(E150*P150,2)</f>
        <v>0</v>
      </c>
      <c r="R150" s="215"/>
      <c r="S150" s="215" t="s">
        <v>405</v>
      </c>
      <c r="T150" s="215" t="s">
        <v>428</v>
      </c>
      <c r="U150" s="215">
        <v>0.92</v>
      </c>
      <c r="V150" s="215">
        <f>ROUND(E150*U150,2)</f>
        <v>33.119999999999997</v>
      </c>
      <c r="W150" s="215"/>
      <c r="X150" s="215" t="s">
        <v>170</v>
      </c>
      <c r="Y150" s="215" t="s">
        <v>171</v>
      </c>
      <c r="Z150" s="195"/>
      <c r="AA150" s="195"/>
      <c r="AB150" s="195"/>
      <c r="AC150" s="195"/>
      <c r="AD150" s="195"/>
      <c r="AE150" s="195"/>
      <c r="AF150" s="195"/>
      <c r="AG150" s="195" t="s">
        <v>406</v>
      </c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  <c r="BG150" s="195"/>
      <c r="BH150" s="195"/>
    </row>
    <row r="151" spans="1:60" outlineLevel="1" x14ac:dyDescent="0.2">
      <c r="A151" s="232">
        <v>61</v>
      </c>
      <c r="B151" s="233" t="s">
        <v>604</v>
      </c>
      <c r="C151" s="239" t="s">
        <v>605</v>
      </c>
      <c r="D151" s="234" t="s">
        <v>223</v>
      </c>
      <c r="E151" s="235">
        <v>48</v>
      </c>
      <c r="F151" s="236"/>
      <c r="G151" s="237">
        <f>ROUND(E151*F151,2)</f>
        <v>0</v>
      </c>
      <c r="H151" s="216"/>
      <c r="I151" s="215">
        <f>ROUND(E151*H151,2)</f>
        <v>0</v>
      </c>
      <c r="J151" s="216"/>
      <c r="K151" s="215">
        <f>ROUND(E151*J151,2)</f>
        <v>0</v>
      </c>
      <c r="L151" s="215">
        <v>21</v>
      </c>
      <c r="M151" s="215">
        <f>G151*(1+L151/100)</f>
        <v>0</v>
      </c>
      <c r="N151" s="214">
        <v>1.362E-2</v>
      </c>
      <c r="O151" s="214">
        <f>ROUND(E151*N151,2)</f>
        <v>0.65</v>
      </c>
      <c r="P151" s="214">
        <v>0</v>
      </c>
      <c r="Q151" s="214">
        <f>ROUND(E151*P151,2)</f>
        <v>0</v>
      </c>
      <c r="R151" s="215"/>
      <c r="S151" s="215" t="s">
        <v>405</v>
      </c>
      <c r="T151" s="215" t="s">
        <v>428</v>
      </c>
      <c r="U151" s="215">
        <v>1.04</v>
      </c>
      <c r="V151" s="215">
        <f>ROUND(E151*U151,2)</f>
        <v>49.92</v>
      </c>
      <c r="W151" s="215"/>
      <c r="X151" s="215" t="s">
        <v>170</v>
      </c>
      <c r="Y151" s="215" t="s">
        <v>171</v>
      </c>
      <c r="Z151" s="195"/>
      <c r="AA151" s="195"/>
      <c r="AB151" s="195"/>
      <c r="AC151" s="195"/>
      <c r="AD151" s="195"/>
      <c r="AE151" s="195"/>
      <c r="AF151" s="195"/>
      <c r="AG151" s="195" t="s">
        <v>406</v>
      </c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5"/>
      <c r="BG151" s="195"/>
      <c r="BH151" s="195"/>
    </row>
    <row r="152" spans="1:60" outlineLevel="1" x14ac:dyDescent="0.2">
      <c r="A152" s="232">
        <v>62</v>
      </c>
      <c r="B152" s="233" t="s">
        <v>606</v>
      </c>
      <c r="C152" s="239" t="s">
        <v>607</v>
      </c>
      <c r="D152" s="234" t="s">
        <v>439</v>
      </c>
      <c r="E152" s="235">
        <v>1.5</v>
      </c>
      <c r="F152" s="236"/>
      <c r="G152" s="237">
        <f>ROUND(E152*F152,2)</f>
        <v>0</v>
      </c>
      <c r="H152" s="216"/>
      <c r="I152" s="215">
        <f>ROUND(E152*H152,2)</f>
        <v>0</v>
      </c>
      <c r="J152" s="216"/>
      <c r="K152" s="215">
        <f>ROUND(E152*J152,2)</f>
        <v>0</v>
      </c>
      <c r="L152" s="215">
        <v>21</v>
      </c>
      <c r="M152" s="215">
        <f>G152*(1+L152/100)</f>
        <v>0</v>
      </c>
      <c r="N152" s="214">
        <v>0</v>
      </c>
      <c r="O152" s="214">
        <f>ROUND(E152*N152,2)</f>
        <v>0</v>
      </c>
      <c r="P152" s="214">
        <v>0</v>
      </c>
      <c r="Q152" s="214">
        <f>ROUND(E152*P152,2)</f>
        <v>0</v>
      </c>
      <c r="R152" s="215"/>
      <c r="S152" s="215" t="s">
        <v>168</v>
      </c>
      <c r="T152" s="215" t="s">
        <v>169</v>
      </c>
      <c r="U152" s="215">
        <v>0</v>
      </c>
      <c r="V152" s="215">
        <f>ROUND(E152*U152,2)</f>
        <v>0</v>
      </c>
      <c r="W152" s="215"/>
      <c r="X152" s="215" t="s">
        <v>334</v>
      </c>
      <c r="Y152" s="215" t="s">
        <v>171</v>
      </c>
      <c r="Z152" s="195"/>
      <c r="AA152" s="195"/>
      <c r="AB152" s="195"/>
      <c r="AC152" s="195"/>
      <c r="AD152" s="195"/>
      <c r="AE152" s="195"/>
      <c r="AF152" s="195"/>
      <c r="AG152" s="195" t="s">
        <v>425</v>
      </c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  <c r="BG152" s="195"/>
      <c r="BH152" s="195"/>
    </row>
    <row r="153" spans="1:60" ht="22.5" outlineLevel="1" x14ac:dyDescent="0.2">
      <c r="A153" s="232">
        <v>63</v>
      </c>
      <c r="B153" s="233" t="s">
        <v>608</v>
      </c>
      <c r="C153" s="239" t="s">
        <v>609</v>
      </c>
      <c r="D153" s="234" t="s">
        <v>228</v>
      </c>
      <c r="E153" s="235">
        <v>1</v>
      </c>
      <c r="F153" s="236"/>
      <c r="G153" s="237">
        <f>ROUND(E153*F153,2)</f>
        <v>0</v>
      </c>
      <c r="H153" s="216"/>
      <c r="I153" s="215">
        <f>ROUND(E153*H153,2)</f>
        <v>0</v>
      </c>
      <c r="J153" s="216"/>
      <c r="K153" s="215">
        <f>ROUND(E153*J153,2)</f>
        <v>0</v>
      </c>
      <c r="L153" s="215">
        <v>21</v>
      </c>
      <c r="M153" s="215">
        <f>G153*(1+L153/100)</f>
        <v>0</v>
      </c>
      <c r="N153" s="214">
        <v>0</v>
      </c>
      <c r="O153" s="214">
        <f>ROUND(E153*N153,2)</f>
        <v>0</v>
      </c>
      <c r="P153" s="214">
        <v>0</v>
      </c>
      <c r="Q153" s="214">
        <f>ROUND(E153*P153,2)</f>
        <v>0</v>
      </c>
      <c r="R153" s="215"/>
      <c r="S153" s="215" t="s">
        <v>168</v>
      </c>
      <c r="T153" s="215" t="s">
        <v>169</v>
      </c>
      <c r="U153" s="215">
        <v>0</v>
      </c>
      <c r="V153" s="215">
        <f>ROUND(E153*U153,2)</f>
        <v>0</v>
      </c>
      <c r="W153" s="215"/>
      <c r="X153" s="215" t="s">
        <v>334</v>
      </c>
      <c r="Y153" s="215" t="s">
        <v>171</v>
      </c>
      <c r="Z153" s="195"/>
      <c r="AA153" s="195"/>
      <c r="AB153" s="195"/>
      <c r="AC153" s="195"/>
      <c r="AD153" s="195"/>
      <c r="AE153" s="195"/>
      <c r="AF153" s="195"/>
      <c r="AG153" s="195" t="s">
        <v>425</v>
      </c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  <c r="BG153" s="195"/>
      <c r="BH153" s="195"/>
    </row>
    <row r="154" spans="1:60" outlineLevel="1" x14ac:dyDescent="0.2">
      <c r="A154" s="232">
        <v>64</v>
      </c>
      <c r="B154" s="233" t="s">
        <v>610</v>
      </c>
      <c r="C154" s="239" t="s">
        <v>611</v>
      </c>
      <c r="D154" s="234" t="s">
        <v>228</v>
      </c>
      <c r="E154" s="235">
        <v>1</v>
      </c>
      <c r="F154" s="236"/>
      <c r="G154" s="237">
        <f>ROUND(E154*F154,2)</f>
        <v>0</v>
      </c>
      <c r="H154" s="216"/>
      <c r="I154" s="215">
        <f>ROUND(E154*H154,2)</f>
        <v>0</v>
      </c>
      <c r="J154" s="216"/>
      <c r="K154" s="215">
        <f>ROUND(E154*J154,2)</f>
        <v>0</v>
      </c>
      <c r="L154" s="215">
        <v>21</v>
      </c>
      <c r="M154" s="215">
        <f>G154*(1+L154/100)</f>
        <v>0</v>
      </c>
      <c r="N154" s="214">
        <v>0</v>
      </c>
      <c r="O154" s="214">
        <f>ROUND(E154*N154,2)</f>
        <v>0</v>
      </c>
      <c r="P154" s="214">
        <v>0</v>
      </c>
      <c r="Q154" s="214">
        <f>ROUND(E154*P154,2)</f>
        <v>0</v>
      </c>
      <c r="R154" s="215"/>
      <c r="S154" s="215" t="s">
        <v>168</v>
      </c>
      <c r="T154" s="215" t="s">
        <v>169</v>
      </c>
      <c r="U154" s="215">
        <v>0</v>
      </c>
      <c r="V154" s="215">
        <f>ROUND(E154*U154,2)</f>
        <v>0</v>
      </c>
      <c r="W154" s="215"/>
      <c r="X154" s="215" t="s">
        <v>334</v>
      </c>
      <c r="Y154" s="215" t="s">
        <v>171</v>
      </c>
      <c r="Z154" s="195"/>
      <c r="AA154" s="195"/>
      <c r="AB154" s="195"/>
      <c r="AC154" s="195"/>
      <c r="AD154" s="195"/>
      <c r="AE154" s="195"/>
      <c r="AF154" s="195"/>
      <c r="AG154" s="195" t="s">
        <v>425</v>
      </c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  <c r="BG154" s="195"/>
      <c r="BH154" s="195"/>
    </row>
    <row r="155" spans="1:60" outlineLevel="1" x14ac:dyDescent="0.2">
      <c r="A155" s="232">
        <v>65</v>
      </c>
      <c r="B155" s="233" t="s">
        <v>612</v>
      </c>
      <c r="C155" s="239" t="s">
        <v>613</v>
      </c>
      <c r="D155" s="234" t="s">
        <v>228</v>
      </c>
      <c r="E155" s="235">
        <v>1</v>
      </c>
      <c r="F155" s="236"/>
      <c r="G155" s="237">
        <f>ROUND(E155*F155,2)</f>
        <v>0</v>
      </c>
      <c r="H155" s="216"/>
      <c r="I155" s="215">
        <f>ROUND(E155*H155,2)</f>
        <v>0</v>
      </c>
      <c r="J155" s="216"/>
      <c r="K155" s="215">
        <f>ROUND(E155*J155,2)</f>
        <v>0</v>
      </c>
      <c r="L155" s="215">
        <v>21</v>
      </c>
      <c r="M155" s="215">
        <f>G155*(1+L155/100)</f>
        <v>0</v>
      </c>
      <c r="N155" s="214">
        <v>0</v>
      </c>
      <c r="O155" s="214">
        <f>ROUND(E155*N155,2)</f>
        <v>0</v>
      </c>
      <c r="P155" s="214">
        <v>0</v>
      </c>
      <c r="Q155" s="214">
        <f>ROUND(E155*P155,2)</f>
        <v>0</v>
      </c>
      <c r="R155" s="215"/>
      <c r="S155" s="215" t="s">
        <v>168</v>
      </c>
      <c r="T155" s="215" t="s">
        <v>169</v>
      </c>
      <c r="U155" s="215">
        <v>0</v>
      </c>
      <c r="V155" s="215">
        <f>ROUND(E155*U155,2)</f>
        <v>0</v>
      </c>
      <c r="W155" s="215"/>
      <c r="X155" s="215" t="s">
        <v>334</v>
      </c>
      <c r="Y155" s="215" t="s">
        <v>171</v>
      </c>
      <c r="Z155" s="195"/>
      <c r="AA155" s="195"/>
      <c r="AB155" s="195"/>
      <c r="AC155" s="195"/>
      <c r="AD155" s="195"/>
      <c r="AE155" s="195"/>
      <c r="AF155" s="195"/>
      <c r="AG155" s="195" t="s">
        <v>425</v>
      </c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  <c r="BG155" s="195"/>
      <c r="BH155" s="195"/>
    </row>
    <row r="156" spans="1:60" outlineLevel="1" x14ac:dyDescent="0.2">
      <c r="A156" s="232">
        <v>66</v>
      </c>
      <c r="B156" s="233" t="s">
        <v>614</v>
      </c>
      <c r="C156" s="239" t="s">
        <v>615</v>
      </c>
      <c r="D156" s="234" t="s">
        <v>616</v>
      </c>
      <c r="E156" s="235">
        <v>1</v>
      </c>
      <c r="F156" s="236"/>
      <c r="G156" s="237">
        <f>ROUND(E156*F156,2)</f>
        <v>0</v>
      </c>
      <c r="H156" s="216"/>
      <c r="I156" s="215">
        <f>ROUND(E156*H156,2)</f>
        <v>0</v>
      </c>
      <c r="J156" s="216"/>
      <c r="K156" s="215">
        <f>ROUND(E156*J156,2)</f>
        <v>0</v>
      </c>
      <c r="L156" s="215">
        <v>21</v>
      </c>
      <c r="M156" s="215">
        <f>G156*(1+L156/100)</f>
        <v>0</v>
      </c>
      <c r="N156" s="214">
        <v>0</v>
      </c>
      <c r="O156" s="214">
        <f>ROUND(E156*N156,2)</f>
        <v>0</v>
      </c>
      <c r="P156" s="214">
        <v>0</v>
      </c>
      <c r="Q156" s="214">
        <f>ROUND(E156*P156,2)</f>
        <v>0</v>
      </c>
      <c r="R156" s="215"/>
      <c r="S156" s="215" t="s">
        <v>168</v>
      </c>
      <c r="T156" s="215" t="s">
        <v>169</v>
      </c>
      <c r="U156" s="215">
        <v>0</v>
      </c>
      <c r="V156" s="215">
        <f>ROUND(E156*U156,2)</f>
        <v>0</v>
      </c>
      <c r="W156" s="215"/>
      <c r="X156" s="215" t="s">
        <v>334</v>
      </c>
      <c r="Y156" s="215" t="s">
        <v>171</v>
      </c>
      <c r="Z156" s="195"/>
      <c r="AA156" s="195"/>
      <c r="AB156" s="195"/>
      <c r="AC156" s="195"/>
      <c r="AD156" s="195"/>
      <c r="AE156" s="195"/>
      <c r="AF156" s="195"/>
      <c r="AG156" s="195" t="s">
        <v>425</v>
      </c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  <c r="BG156" s="195"/>
      <c r="BH156" s="195"/>
    </row>
    <row r="157" spans="1:60" x14ac:dyDescent="0.2">
      <c r="A157" s="219" t="s">
        <v>163</v>
      </c>
      <c r="B157" s="220" t="s">
        <v>123</v>
      </c>
      <c r="C157" s="238" t="s">
        <v>124</v>
      </c>
      <c r="D157" s="221"/>
      <c r="E157" s="222"/>
      <c r="F157" s="223"/>
      <c r="G157" s="224">
        <f>SUMIF(AG158:AG194,"&lt;&gt;NOR",G158:G194)</f>
        <v>0</v>
      </c>
      <c r="H157" s="218"/>
      <c r="I157" s="218">
        <f>SUM(I158:I194)</f>
        <v>0</v>
      </c>
      <c r="J157" s="218"/>
      <c r="K157" s="218">
        <f>SUM(K158:K194)</f>
        <v>0</v>
      </c>
      <c r="L157" s="218"/>
      <c r="M157" s="218">
        <f>SUM(M158:M194)</f>
        <v>0</v>
      </c>
      <c r="N157" s="217"/>
      <c r="O157" s="217">
        <f>SUM(O158:O194)</f>
        <v>0.15000000000000002</v>
      </c>
      <c r="P157" s="217"/>
      <c r="Q157" s="217">
        <f>SUM(Q158:Q194)</f>
        <v>0</v>
      </c>
      <c r="R157" s="218"/>
      <c r="S157" s="218"/>
      <c r="T157" s="218"/>
      <c r="U157" s="218"/>
      <c r="V157" s="218">
        <f>SUM(V158:V194)</f>
        <v>24.929999999999996</v>
      </c>
      <c r="W157" s="218"/>
      <c r="X157" s="218"/>
      <c r="Y157" s="218"/>
      <c r="AG157" t="s">
        <v>164</v>
      </c>
    </row>
    <row r="158" spans="1:60" outlineLevel="1" x14ac:dyDescent="0.2">
      <c r="A158" s="232">
        <v>67</v>
      </c>
      <c r="B158" s="233" t="s">
        <v>617</v>
      </c>
      <c r="C158" s="239" t="s">
        <v>618</v>
      </c>
      <c r="D158" s="234" t="s">
        <v>228</v>
      </c>
      <c r="E158" s="235">
        <v>20</v>
      </c>
      <c r="F158" s="236"/>
      <c r="G158" s="237">
        <f>ROUND(E158*F158,2)</f>
        <v>0</v>
      </c>
      <c r="H158" s="216"/>
      <c r="I158" s="215">
        <f>ROUND(E158*H158,2)</f>
        <v>0</v>
      </c>
      <c r="J158" s="216"/>
      <c r="K158" s="215">
        <f>ROUND(E158*J158,2)</f>
        <v>0</v>
      </c>
      <c r="L158" s="215">
        <v>21</v>
      </c>
      <c r="M158" s="215">
        <f>G158*(1+L158/100)</f>
        <v>0</v>
      </c>
      <c r="N158" s="214">
        <v>1.2999999999999999E-4</v>
      </c>
      <c r="O158" s="214">
        <f>ROUND(E158*N158,2)</f>
        <v>0</v>
      </c>
      <c r="P158" s="214">
        <v>0</v>
      </c>
      <c r="Q158" s="214">
        <f>ROUND(E158*P158,2)</f>
        <v>0</v>
      </c>
      <c r="R158" s="215"/>
      <c r="S158" s="215" t="s">
        <v>405</v>
      </c>
      <c r="T158" s="215" t="s">
        <v>428</v>
      </c>
      <c r="U158" s="215">
        <v>0.08</v>
      </c>
      <c r="V158" s="215">
        <f>ROUND(E158*U158,2)</f>
        <v>1.6</v>
      </c>
      <c r="W158" s="215"/>
      <c r="X158" s="215" t="s">
        <v>170</v>
      </c>
      <c r="Y158" s="215" t="s">
        <v>171</v>
      </c>
      <c r="Z158" s="195"/>
      <c r="AA158" s="195"/>
      <c r="AB158" s="195"/>
      <c r="AC158" s="195"/>
      <c r="AD158" s="195"/>
      <c r="AE158" s="195"/>
      <c r="AF158" s="195"/>
      <c r="AG158" s="195" t="s">
        <v>406</v>
      </c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5"/>
      <c r="BG158" s="195"/>
      <c r="BH158" s="195"/>
    </row>
    <row r="159" spans="1:60" outlineLevel="1" x14ac:dyDescent="0.2">
      <c r="A159" s="232">
        <v>68</v>
      </c>
      <c r="B159" s="233" t="s">
        <v>619</v>
      </c>
      <c r="C159" s="239" t="s">
        <v>620</v>
      </c>
      <c r="D159" s="234" t="s">
        <v>228</v>
      </c>
      <c r="E159" s="235">
        <v>3</v>
      </c>
      <c r="F159" s="236"/>
      <c r="G159" s="237">
        <f>ROUND(E159*F159,2)</f>
        <v>0</v>
      </c>
      <c r="H159" s="216"/>
      <c r="I159" s="215">
        <f>ROUND(E159*H159,2)</f>
        <v>0</v>
      </c>
      <c r="J159" s="216"/>
      <c r="K159" s="215">
        <f>ROUND(E159*J159,2)</f>
        <v>0</v>
      </c>
      <c r="L159" s="215">
        <v>21</v>
      </c>
      <c r="M159" s="215">
        <f>G159*(1+L159/100)</f>
        <v>0</v>
      </c>
      <c r="N159" s="214">
        <v>1.1999999999999999E-3</v>
      </c>
      <c r="O159" s="214">
        <f>ROUND(E159*N159,2)</f>
        <v>0</v>
      </c>
      <c r="P159" s="214">
        <v>0</v>
      </c>
      <c r="Q159" s="214">
        <f>ROUND(E159*P159,2)</f>
        <v>0</v>
      </c>
      <c r="R159" s="215"/>
      <c r="S159" s="215" t="s">
        <v>405</v>
      </c>
      <c r="T159" s="215" t="s">
        <v>428</v>
      </c>
      <c r="U159" s="215">
        <v>0.35</v>
      </c>
      <c r="V159" s="215">
        <f>ROUND(E159*U159,2)</f>
        <v>1.05</v>
      </c>
      <c r="W159" s="215"/>
      <c r="X159" s="215" t="s">
        <v>170</v>
      </c>
      <c r="Y159" s="215" t="s">
        <v>171</v>
      </c>
      <c r="Z159" s="195"/>
      <c r="AA159" s="195"/>
      <c r="AB159" s="195"/>
      <c r="AC159" s="195"/>
      <c r="AD159" s="195"/>
      <c r="AE159" s="195"/>
      <c r="AF159" s="195"/>
      <c r="AG159" s="195" t="s">
        <v>406</v>
      </c>
      <c r="AH159" s="195"/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  <c r="BG159" s="195"/>
      <c r="BH159" s="195"/>
    </row>
    <row r="160" spans="1:60" outlineLevel="1" x14ac:dyDescent="0.2">
      <c r="A160" s="232">
        <v>69</v>
      </c>
      <c r="B160" s="233" t="s">
        <v>621</v>
      </c>
      <c r="C160" s="239" t="s">
        <v>622</v>
      </c>
      <c r="D160" s="234" t="s">
        <v>228</v>
      </c>
      <c r="E160" s="235">
        <v>2</v>
      </c>
      <c r="F160" s="236"/>
      <c r="G160" s="237">
        <f>ROUND(E160*F160,2)</f>
        <v>0</v>
      </c>
      <c r="H160" s="216"/>
      <c r="I160" s="215">
        <f>ROUND(E160*H160,2)</f>
        <v>0</v>
      </c>
      <c r="J160" s="216"/>
      <c r="K160" s="215">
        <f>ROUND(E160*J160,2)</f>
        <v>0</v>
      </c>
      <c r="L160" s="215">
        <v>21</v>
      </c>
      <c r="M160" s="215">
        <f>G160*(1+L160/100)</f>
        <v>0</v>
      </c>
      <c r="N160" s="214">
        <v>1.6999999999999999E-3</v>
      </c>
      <c r="O160" s="214">
        <f>ROUND(E160*N160,2)</f>
        <v>0</v>
      </c>
      <c r="P160" s="214">
        <v>0</v>
      </c>
      <c r="Q160" s="214">
        <f>ROUND(E160*P160,2)</f>
        <v>0</v>
      </c>
      <c r="R160" s="215"/>
      <c r="S160" s="215" t="s">
        <v>405</v>
      </c>
      <c r="T160" s="215" t="s">
        <v>428</v>
      </c>
      <c r="U160" s="215">
        <v>0.42</v>
      </c>
      <c r="V160" s="215">
        <f>ROUND(E160*U160,2)</f>
        <v>0.84</v>
      </c>
      <c r="W160" s="215"/>
      <c r="X160" s="215" t="s">
        <v>170</v>
      </c>
      <c r="Y160" s="215" t="s">
        <v>171</v>
      </c>
      <c r="Z160" s="195"/>
      <c r="AA160" s="195"/>
      <c r="AB160" s="195"/>
      <c r="AC160" s="195"/>
      <c r="AD160" s="195"/>
      <c r="AE160" s="195"/>
      <c r="AF160" s="195"/>
      <c r="AG160" s="195" t="s">
        <v>406</v>
      </c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5"/>
      <c r="AY160" s="195"/>
      <c r="AZ160" s="195"/>
      <c r="BA160" s="195"/>
      <c r="BB160" s="195"/>
      <c r="BC160" s="195"/>
      <c r="BD160" s="195"/>
      <c r="BE160" s="195"/>
      <c r="BF160" s="195"/>
      <c r="BG160" s="195"/>
      <c r="BH160" s="195"/>
    </row>
    <row r="161" spans="1:60" ht="22.5" outlineLevel="1" x14ac:dyDescent="0.2">
      <c r="A161" s="232">
        <v>70</v>
      </c>
      <c r="B161" s="233" t="s">
        <v>623</v>
      </c>
      <c r="C161" s="239" t="s">
        <v>624</v>
      </c>
      <c r="D161" s="234" t="s">
        <v>228</v>
      </c>
      <c r="E161" s="235">
        <v>1</v>
      </c>
      <c r="F161" s="236"/>
      <c r="G161" s="237">
        <f>ROUND(E161*F161,2)</f>
        <v>0</v>
      </c>
      <c r="H161" s="216"/>
      <c r="I161" s="215">
        <f>ROUND(E161*H161,2)</f>
        <v>0</v>
      </c>
      <c r="J161" s="216"/>
      <c r="K161" s="215">
        <f>ROUND(E161*J161,2)</f>
        <v>0</v>
      </c>
      <c r="L161" s="215">
        <v>21</v>
      </c>
      <c r="M161" s="215">
        <f>G161*(1+L161/100)</f>
        <v>0</v>
      </c>
      <c r="N161" s="214">
        <v>1.3780000000000001E-2</v>
      </c>
      <c r="O161" s="214">
        <f>ROUND(E161*N161,2)</f>
        <v>0.01</v>
      </c>
      <c r="P161" s="214">
        <v>0</v>
      </c>
      <c r="Q161" s="214">
        <f>ROUND(E161*P161,2)</f>
        <v>0</v>
      </c>
      <c r="R161" s="215"/>
      <c r="S161" s="215" t="s">
        <v>405</v>
      </c>
      <c r="T161" s="215" t="s">
        <v>428</v>
      </c>
      <c r="U161" s="215">
        <v>0.3</v>
      </c>
      <c r="V161" s="215">
        <f>ROUND(E161*U161,2)</f>
        <v>0.3</v>
      </c>
      <c r="W161" s="215"/>
      <c r="X161" s="215" t="s">
        <v>170</v>
      </c>
      <c r="Y161" s="215" t="s">
        <v>171</v>
      </c>
      <c r="Z161" s="195"/>
      <c r="AA161" s="195"/>
      <c r="AB161" s="195"/>
      <c r="AC161" s="195"/>
      <c r="AD161" s="195"/>
      <c r="AE161" s="195"/>
      <c r="AF161" s="195"/>
      <c r="AG161" s="195" t="s">
        <v>406</v>
      </c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5"/>
      <c r="BG161" s="195"/>
      <c r="BH161" s="195"/>
    </row>
    <row r="162" spans="1:60" ht="22.5" outlineLevel="1" x14ac:dyDescent="0.2">
      <c r="A162" s="232">
        <v>71</v>
      </c>
      <c r="B162" s="233" t="s">
        <v>625</v>
      </c>
      <c r="C162" s="239" t="s">
        <v>626</v>
      </c>
      <c r="D162" s="234" t="s">
        <v>228</v>
      </c>
      <c r="E162" s="235">
        <v>1</v>
      </c>
      <c r="F162" s="236"/>
      <c r="G162" s="237">
        <f>ROUND(E162*F162,2)</f>
        <v>0</v>
      </c>
      <c r="H162" s="216"/>
      <c r="I162" s="215">
        <f>ROUND(E162*H162,2)</f>
        <v>0</v>
      </c>
      <c r="J162" s="216"/>
      <c r="K162" s="215">
        <f>ROUND(E162*J162,2)</f>
        <v>0</v>
      </c>
      <c r="L162" s="215">
        <v>21</v>
      </c>
      <c r="M162" s="215">
        <f>G162*(1+L162/100)</f>
        <v>0</v>
      </c>
      <c r="N162" s="214">
        <v>2.2540000000000001E-2</v>
      </c>
      <c r="O162" s="214">
        <f>ROUND(E162*N162,2)</f>
        <v>0.02</v>
      </c>
      <c r="P162" s="214">
        <v>0</v>
      </c>
      <c r="Q162" s="214">
        <f>ROUND(E162*P162,2)</f>
        <v>0</v>
      </c>
      <c r="R162" s="215"/>
      <c r="S162" s="215" t="s">
        <v>405</v>
      </c>
      <c r="T162" s="215" t="s">
        <v>169</v>
      </c>
      <c r="U162" s="215">
        <v>0.25</v>
      </c>
      <c r="V162" s="215">
        <f>ROUND(E162*U162,2)</f>
        <v>0.25</v>
      </c>
      <c r="W162" s="215"/>
      <c r="X162" s="215" t="s">
        <v>170</v>
      </c>
      <c r="Y162" s="215" t="s">
        <v>171</v>
      </c>
      <c r="Z162" s="195"/>
      <c r="AA162" s="195"/>
      <c r="AB162" s="195"/>
      <c r="AC162" s="195"/>
      <c r="AD162" s="195"/>
      <c r="AE162" s="195"/>
      <c r="AF162" s="195"/>
      <c r="AG162" s="195" t="s">
        <v>406</v>
      </c>
      <c r="AH162" s="195"/>
      <c r="AI162" s="195"/>
      <c r="AJ162" s="195"/>
      <c r="AK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</row>
    <row r="163" spans="1:60" ht="22.5" outlineLevel="1" x14ac:dyDescent="0.2">
      <c r="A163" s="232">
        <v>72</v>
      </c>
      <c r="B163" s="233" t="s">
        <v>627</v>
      </c>
      <c r="C163" s="239" t="s">
        <v>628</v>
      </c>
      <c r="D163" s="234" t="s">
        <v>228</v>
      </c>
      <c r="E163" s="235">
        <v>1</v>
      </c>
      <c r="F163" s="236"/>
      <c r="G163" s="237">
        <f>ROUND(E163*F163,2)</f>
        <v>0</v>
      </c>
      <c r="H163" s="216"/>
      <c r="I163" s="215">
        <f>ROUND(E163*H163,2)</f>
        <v>0</v>
      </c>
      <c r="J163" s="216"/>
      <c r="K163" s="215">
        <f>ROUND(E163*J163,2)</f>
        <v>0</v>
      </c>
      <c r="L163" s="215">
        <v>21</v>
      </c>
      <c r="M163" s="215">
        <f>G163*(1+L163/100)</f>
        <v>0</v>
      </c>
      <c r="N163" s="214">
        <v>2.8400000000000001E-3</v>
      </c>
      <c r="O163" s="214">
        <f>ROUND(E163*N163,2)</f>
        <v>0</v>
      </c>
      <c r="P163" s="214">
        <v>0</v>
      </c>
      <c r="Q163" s="214">
        <f>ROUND(E163*P163,2)</f>
        <v>0</v>
      </c>
      <c r="R163" s="215"/>
      <c r="S163" s="215" t="s">
        <v>405</v>
      </c>
      <c r="T163" s="215" t="s">
        <v>428</v>
      </c>
      <c r="U163" s="215">
        <v>0.151</v>
      </c>
      <c r="V163" s="215">
        <f>ROUND(E163*U163,2)</f>
        <v>0.15</v>
      </c>
      <c r="W163" s="215"/>
      <c r="X163" s="215" t="s">
        <v>170</v>
      </c>
      <c r="Y163" s="215" t="s">
        <v>171</v>
      </c>
      <c r="Z163" s="195"/>
      <c r="AA163" s="195"/>
      <c r="AB163" s="195"/>
      <c r="AC163" s="195"/>
      <c r="AD163" s="195"/>
      <c r="AE163" s="195"/>
      <c r="AF163" s="195"/>
      <c r="AG163" s="195" t="s">
        <v>406</v>
      </c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</row>
    <row r="164" spans="1:60" ht="33.75" outlineLevel="1" x14ac:dyDescent="0.2">
      <c r="A164" s="232">
        <v>73</v>
      </c>
      <c r="B164" s="233" t="s">
        <v>629</v>
      </c>
      <c r="C164" s="239" t="s">
        <v>630</v>
      </c>
      <c r="D164" s="234" t="s">
        <v>228</v>
      </c>
      <c r="E164" s="235">
        <v>6</v>
      </c>
      <c r="F164" s="236"/>
      <c r="G164" s="237">
        <f>ROUND(E164*F164,2)</f>
        <v>0</v>
      </c>
      <c r="H164" s="216"/>
      <c r="I164" s="215">
        <f>ROUND(E164*H164,2)</f>
        <v>0</v>
      </c>
      <c r="J164" s="216"/>
      <c r="K164" s="215">
        <f>ROUND(E164*J164,2)</f>
        <v>0</v>
      </c>
      <c r="L164" s="215">
        <v>21</v>
      </c>
      <c r="M164" s="215">
        <f>G164*(1+L164/100)</f>
        <v>0</v>
      </c>
      <c r="N164" s="214">
        <v>7.5399999999999998E-3</v>
      </c>
      <c r="O164" s="214">
        <f>ROUND(E164*N164,2)</f>
        <v>0.05</v>
      </c>
      <c r="P164" s="214">
        <v>0</v>
      </c>
      <c r="Q164" s="214">
        <f>ROUND(E164*P164,2)</f>
        <v>0</v>
      </c>
      <c r="R164" s="215"/>
      <c r="S164" s="215" t="s">
        <v>405</v>
      </c>
      <c r="T164" s="215" t="s">
        <v>428</v>
      </c>
      <c r="U164" s="215">
        <v>0.15</v>
      </c>
      <c r="V164" s="215">
        <f>ROUND(E164*U164,2)</f>
        <v>0.9</v>
      </c>
      <c r="W164" s="215"/>
      <c r="X164" s="215" t="s">
        <v>170</v>
      </c>
      <c r="Y164" s="215" t="s">
        <v>171</v>
      </c>
      <c r="Z164" s="195"/>
      <c r="AA164" s="195"/>
      <c r="AB164" s="195"/>
      <c r="AC164" s="195"/>
      <c r="AD164" s="195"/>
      <c r="AE164" s="195"/>
      <c r="AF164" s="195"/>
      <c r="AG164" s="195" t="s">
        <v>406</v>
      </c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</row>
    <row r="165" spans="1:60" ht="22.5" outlineLevel="1" x14ac:dyDescent="0.2">
      <c r="A165" s="232">
        <v>74</v>
      </c>
      <c r="B165" s="233" t="s">
        <v>631</v>
      </c>
      <c r="C165" s="239" t="s">
        <v>632</v>
      </c>
      <c r="D165" s="234" t="s">
        <v>228</v>
      </c>
      <c r="E165" s="235">
        <v>4</v>
      </c>
      <c r="F165" s="236"/>
      <c r="G165" s="237">
        <f>ROUND(E165*F165,2)</f>
        <v>0</v>
      </c>
      <c r="H165" s="216"/>
      <c r="I165" s="215">
        <f>ROUND(E165*H165,2)</f>
        <v>0</v>
      </c>
      <c r="J165" s="216"/>
      <c r="K165" s="215">
        <f>ROUND(E165*J165,2)</f>
        <v>0</v>
      </c>
      <c r="L165" s="215">
        <v>21</v>
      </c>
      <c r="M165" s="215">
        <f>G165*(1+L165/100)</f>
        <v>0</v>
      </c>
      <c r="N165" s="214">
        <v>9.3900000000000008E-3</v>
      </c>
      <c r="O165" s="214">
        <f>ROUND(E165*N165,2)</f>
        <v>0.04</v>
      </c>
      <c r="P165" s="214">
        <v>0</v>
      </c>
      <c r="Q165" s="214">
        <f>ROUND(E165*P165,2)</f>
        <v>0</v>
      </c>
      <c r="R165" s="215"/>
      <c r="S165" s="215" t="s">
        <v>405</v>
      </c>
      <c r="T165" s="215" t="s">
        <v>428</v>
      </c>
      <c r="U165" s="215">
        <v>0.25</v>
      </c>
      <c r="V165" s="215">
        <f>ROUND(E165*U165,2)</f>
        <v>1</v>
      </c>
      <c r="W165" s="215"/>
      <c r="X165" s="215" t="s">
        <v>170</v>
      </c>
      <c r="Y165" s="215" t="s">
        <v>171</v>
      </c>
      <c r="Z165" s="195"/>
      <c r="AA165" s="195"/>
      <c r="AB165" s="195"/>
      <c r="AC165" s="195"/>
      <c r="AD165" s="195"/>
      <c r="AE165" s="195"/>
      <c r="AF165" s="195"/>
      <c r="AG165" s="195" t="s">
        <v>406</v>
      </c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</row>
    <row r="166" spans="1:60" outlineLevel="1" x14ac:dyDescent="0.2">
      <c r="A166" s="232">
        <v>75</v>
      </c>
      <c r="B166" s="233" t="s">
        <v>633</v>
      </c>
      <c r="C166" s="239" t="s">
        <v>634</v>
      </c>
      <c r="D166" s="234" t="s">
        <v>228</v>
      </c>
      <c r="E166" s="235">
        <v>20</v>
      </c>
      <c r="F166" s="236"/>
      <c r="G166" s="237">
        <f>ROUND(E166*F166,2)</f>
        <v>0</v>
      </c>
      <c r="H166" s="216"/>
      <c r="I166" s="215">
        <f>ROUND(E166*H166,2)</f>
        <v>0</v>
      </c>
      <c r="J166" s="216"/>
      <c r="K166" s="215">
        <f>ROUND(E166*J166,2)</f>
        <v>0</v>
      </c>
      <c r="L166" s="215">
        <v>21</v>
      </c>
      <c r="M166" s="215">
        <f>G166*(1+L166/100)</f>
        <v>0</v>
      </c>
      <c r="N166" s="214">
        <v>1.8000000000000001E-4</v>
      </c>
      <c r="O166" s="214">
        <f>ROUND(E166*N166,2)</f>
        <v>0</v>
      </c>
      <c r="P166" s="214">
        <v>0</v>
      </c>
      <c r="Q166" s="214">
        <f>ROUND(E166*P166,2)</f>
        <v>0</v>
      </c>
      <c r="R166" s="215"/>
      <c r="S166" s="215" t="s">
        <v>405</v>
      </c>
      <c r="T166" s="215" t="s">
        <v>428</v>
      </c>
      <c r="U166" s="215">
        <v>0.17</v>
      </c>
      <c r="V166" s="215">
        <f>ROUND(E166*U166,2)</f>
        <v>3.4</v>
      </c>
      <c r="W166" s="215"/>
      <c r="X166" s="215" t="s">
        <v>170</v>
      </c>
      <c r="Y166" s="215" t="s">
        <v>171</v>
      </c>
      <c r="Z166" s="195"/>
      <c r="AA166" s="195"/>
      <c r="AB166" s="195"/>
      <c r="AC166" s="195"/>
      <c r="AD166" s="195"/>
      <c r="AE166" s="195"/>
      <c r="AF166" s="195"/>
      <c r="AG166" s="195" t="s">
        <v>406</v>
      </c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5"/>
      <c r="BG166" s="195"/>
      <c r="BH166" s="195"/>
    </row>
    <row r="167" spans="1:60" outlineLevel="1" x14ac:dyDescent="0.2">
      <c r="A167" s="232">
        <v>76</v>
      </c>
      <c r="B167" s="233" t="s">
        <v>635</v>
      </c>
      <c r="C167" s="239" t="s">
        <v>636</v>
      </c>
      <c r="D167" s="234" t="s">
        <v>228</v>
      </c>
      <c r="E167" s="235">
        <v>11</v>
      </c>
      <c r="F167" s="236"/>
      <c r="G167" s="237">
        <f>ROUND(E167*F167,2)</f>
        <v>0</v>
      </c>
      <c r="H167" s="216"/>
      <c r="I167" s="215">
        <f>ROUND(E167*H167,2)</f>
        <v>0</v>
      </c>
      <c r="J167" s="216"/>
      <c r="K167" s="215">
        <f>ROUND(E167*J167,2)</f>
        <v>0</v>
      </c>
      <c r="L167" s="215">
        <v>21</v>
      </c>
      <c r="M167" s="215">
        <f>G167*(1+L167/100)</f>
        <v>0</v>
      </c>
      <c r="N167" s="214">
        <v>4.8000000000000001E-4</v>
      </c>
      <c r="O167" s="214">
        <f>ROUND(E167*N167,2)</f>
        <v>0.01</v>
      </c>
      <c r="P167" s="214">
        <v>0</v>
      </c>
      <c r="Q167" s="214">
        <f>ROUND(E167*P167,2)</f>
        <v>0</v>
      </c>
      <c r="R167" s="215"/>
      <c r="S167" s="215" t="s">
        <v>405</v>
      </c>
      <c r="T167" s="215" t="s">
        <v>428</v>
      </c>
      <c r="U167" s="215">
        <v>0.22700000000000001</v>
      </c>
      <c r="V167" s="215">
        <f>ROUND(E167*U167,2)</f>
        <v>2.5</v>
      </c>
      <c r="W167" s="215"/>
      <c r="X167" s="215" t="s">
        <v>170</v>
      </c>
      <c r="Y167" s="215" t="s">
        <v>171</v>
      </c>
      <c r="Z167" s="195"/>
      <c r="AA167" s="195"/>
      <c r="AB167" s="195"/>
      <c r="AC167" s="195"/>
      <c r="AD167" s="195"/>
      <c r="AE167" s="195"/>
      <c r="AF167" s="195"/>
      <c r="AG167" s="195" t="s">
        <v>406</v>
      </c>
      <c r="AH167" s="195"/>
      <c r="AI167" s="195"/>
      <c r="AJ167" s="195"/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5"/>
      <c r="BG167" s="195"/>
      <c r="BH167" s="195"/>
    </row>
    <row r="168" spans="1:60" outlineLevel="1" x14ac:dyDescent="0.2">
      <c r="A168" s="232">
        <v>77</v>
      </c>
      <c r="B168" s="233" t="s">
        <v>637</v>
      </c>
      <c r="C168" s="239" t="s">
        <v>638</v>
      </c>
      <c r="D168" s="234" t="s">
        <v>228</v>
      </c>
      <c r="E168" s="235">
        <v>4</v>
      </c>
      <c r="F168" s="236"/>
      <c r="G168" s="237">
        <f>ROUND(E168*F168,2)</f>
        <v>0</v>
      </c>
      <c r="H168" s="216"/>
      <c r="I168" s="215">
        <f>ROUND(E168*H168,2)</f>
        <v>0</v>
      </c>
      <c r="J168" s="216"/>
      <c r="K168" s="215">
        <f>ROUND(E168*J168,2)</f>
        <v>0</v>
      </c>
      <c r="L168" s="215">
        <v>21</v>
      </c>
      <c r="M168" s="215">
        <f>G168*(1+L168/100)</f>
        <v>0</v>
      </c>
      <c r="N168" s="214">
        <v>6.8000000000000005E-4</v>
      </c>
      <c r="O168" s="214">
        <f>ROUND(E168*N168,2)</f>
        <v>0</v>
      </c>
      <c r="P168" s="214">
        <v>0</v>
      </c>
      <c r="Q168" s="214">
        <f>ROUND(E168*P168,2)</f>
        <v>0</v>
      </c>
      <c r="R168" s="215"/>
      <c r="S168" s="215" t="s">
        <v>405</v>
      </c>
      <c r="T168" s="215" t="s">
        <v>428</v>
      </c>
      <c r="U168" s="215">
        <v>0.26900000000000002</v>
      </c>
      <c r="V168" s="215">
        <f>ROUND(E168*U168,2)</f>
        <v>1.08</v>
      </c>
      <c r="W168" s="215"/>
      <c r="X168" s="215" t="s">
        <v>170</v>
      </c>
      <c r="Y168" s="215" t="s">
        <v>171</v>
      </c>
      <c r="Z168" s="195"/>
      <c r="AA168" s="195"/>
      <c r="AB168" s="195"/>
      <c r="AC168" s="195"/>
      <c r="AD168" s="195"/>
      <c r="AE168" s="195"/>
      <c r="AF168" s="195"/>
      <c r="AG168" s="195" t="s">
        <v>406</v>
      </c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</row>
    <row r="169" spans="1:60" outlineLevel="1" x14ac:dyDescent="0.2">
      <c r="A169" s="232">
        <v>78</v>
      </c>
      <c r="B169" s="233" t="s">
        <v>639</v>
      </c>
      <c r="C169" s="239" t="s">
        <v>640</v>
      </c>
      <c r="D169" s="234" t="s">
        <v>228</v>
      </c>
      <c r="E169" s="235">
        <v>14</v>
      </c>
      <c r="F169" s="236"/>
      <c r="G169" s="237">
        <f>ROUND(E169*F169,2)</f>
        <v>0</v>
      </c>
      <c r="H169" s="216"/>
      <c r="I169" s="215">
        <f>ROUND(E169*H169,2)</f>
        <v>0</v>
      </c>
      <c r="J169" s="216"/>
      <c r="K169" s="215">
        <f>ROUND(E169*J169,2)</f>
        <v>0</v>
      </c>
      <c r="L169" s="215">
        <v>21</v>
      </c>
      <c r="M169" s="215">
        <f>G169*(1+L169/100)</f>
        <v>0</v>
      </c>
      <c r="N169" s="214">
        <v>1.0399999999999999E-3</v>
      </c>
      <c r="O169" s="214">
        <f>ROUND(E169*N169,2)</f>
        <v>0.01</v>
      </c>
      <c r="P169" s="214">
        <v>0</v>
      </c>
      <c r="Q169" s="214">
        <f>ROUND(E169*P169,2)</f>
        <v>0</v>
      </c>
      <c r="R169" s="215"/>
      <c r="S169" s="215" t="s">
        <v>405</v>
      </c>
      <c r="T169" s="215" t="s">
        <v>428</v>
      </c>
      <c r="U169" s="215">
        <v>0.35</v>
      </c>
      <c r="V169" s="215">
        <f>ROUND(E169*U169,2)</f>
        <v>4.9000000000000004</v>
      </c>
      <c r="W169" s="215"/>
      <c r="X169" s="215" t="s">
        <v>170</v>
      </c>
      <c r="Y169" s="215" t="s">
        <v>171</v>
      </c>
      <c r="Z169" s="195"/>
      <c r="AA169" s="195"/>
      <c r="AB169" s="195"/>
      <c r="AC169" s="195"/>
      <c r="AD169" s="195"/>
      <c r="AE169" s="195"/>
      <c r="AF169" s="195"/>
      <c r="AG169" s="195" t="s">
        <v>406</v>
      </c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</row>
    <row r="170" spans="1:60" outlineLevel="1" x14ac:dyDescent="0.2">
      <c r="A170" s="232">
        <v>79</v>
      </c>
      <c r="B170" s="233" t="s">
        <v>641</v>
      </c>
      <c r="C170" s="239" t="s">
        <v>642</v>
      </c>
      <c r="D170" s="234" t="s">
        <v>228</v>
      </c>
      <c r="E170" s="235">
        <v>8</v>
      </c>
      <c r="F170" s="236"/>
      <c r="G170" s="237">
        <f>ROUND(E170*F170,2)</f>
        <v>0</v>
      </c>
      <c r="H170" s="216"/>
      <c r="I170" s="215">
        <f>ROUND(E170*H170,2)</f>
        <v>0</v>
      </c>
      <c r="J170" s="216"/>
      <c r="K170" s="215">
        <f>ROUND(E170*J170,2)</f>
        <v>0</v>
      </c>
      <c r="L170" s="215">
        <v>21</v>
      </c>
      <c r="M170" s="215">
        <f>G170*(1+L170/100)</f>
        <v>0</v>
      </c>
      <c r="N170" s="214">
        <v>1.6299999999999999E-3</v>
      </c>
      <c r="O170" s="214">
        <f>ROUND(E170*N170,2)</f>
        <v>0.01</v>
      </c>
      <c r="P170" s="214">
        <v>0</v>
      </c>
      <c r="Q170" s="214">
        <f>ROUND(E170*P170,2)</f>
        <v>0</v>
      </c>
      <c r="R170" s="215"/>
      <c r="S170" s="215" t="s">
        <v>405</v>
      </c>
      <c r="T170" s="215" t="s">
        <v>428</v>
      </c>
      <c r="U170" s="215">
        <v>0.42</v>
      </c>
      <c r="V170" s="215">
        <f>ROUND(E170*U170,2)</f>
        <v>3.36</v>
      </c>
      <c r="W170" s="215"/>
      <c r="X170" s="215" t="s">
        <v>170</v>
      </c>
      <c r="Y170" s="215" t="s">
        <v>171</v>
      </c>
      <c r="Z170" s="195"/>
      <c r="AA170" s="195"/>
      <c r="AB170" s="195"/>
      <c r="AC170" s="195"/>
      <c r="AD170" s="195"/>
      <c r="AE170" s="195"/>
      <c r="AF170" s="195"/>
      <c r="AG170" s="195" t="s">
        <v>406</v>
      </c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</row>
    <row r="171" spans="1:60" ht="22.5" outlineLevel="1" x14ac:dyDescent="0.2">
      <c r="A171" s="232">
        <v>80</v>
      </c>
      <c r="B171" s="233" t="s">
        <v>643</v>
      </c>
      <c r="C171" s="239" t="s">
        <v>644</v>
      </c>
      <c r="D171" s="234" t="s">
        <v>228</v>
      </c>
      <c r="E171" s="235">
        <v>2</v>
      </c>
      <c r="F171" s="236"/>
      <c r="G171" s="237">
        <f>ROUND(E171*F171,2)</f>
        <v>0</v>
      </c>
      <c r="H171" s="216"/>
      <c r="I171" s="215">
        <f>ROUND(E171*H171,2)</f>
        <v>0</v>
      </c>
      <c r="J171" s="216"/>
      <c r="K171" s="215">
        <f>ROUND(E171*J171,2)</f>
        <v>0</v>
      </c>
      <c r="L171" s="215">
        <v>21</v>
      </c>
      <c r="M171" s="215">
        <f>G171*(1+L171/100)</f>
        <v>0</v>
      </c>
      <c r="N171" s="214">
        <v>0</v>
      </c>
      <c r="O171" s="214">
        <f>ROUND(E171*N171,2)</f>
        <v>0</v>
      </c>
      <c r="P171" s="214">
        <v>0</v>
      </c>
      <c r="Q171" s="214">
        <f>ROUND(E171*P171,2)</f>
        <v>0</v>
      </c>
      <c r="R171" s="215"/>
      <c r="S171" s="215" t="s">
        <v>405</v>
      </c>
      <c r="T171" s="215" t="s">
        <v>428</v>
      </c>
      <c r="U171" s="215">
        <v>0.22700000000000001</v>
      </c>
      <c r="V171" s="215">
        <f>ROUND(E171*U171,2)</f>
        <v>0.45</v>
      </c>
      <c r="W171" s="215"/>
      <c r="X171" s="215" t="s">
        <v>170</v>
      </c>
      <c r="Y171" s="215" t="s">
        <v>171</v>
      </c>
      <c r="Z171" s="195"/>
      <c r="AA171" s="195"/>
      <c r="AB171" s="195"/>
      <c r="AC171" s="195"/>
      <c r="AD171" s="195"/>
      <c r="AE171" s="195"/>
      <c r="AF171" s="195"/>
      <c r="AG171" s="195" t="s">
        <v>406</v>
      </c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  <c r="BG171" s="195"/>
      <c r="BH171" s="195"/>
    </row>
    <row r="172" spans="1:60" ht="22.5" outlineLevel="1" x14ac:dyDescent="0.2">
      <c r="A172" s="232">
        <v>81</v>
      </c>
      <c r="B172" s="233" t="s">
        <v>645</v>
      </c>
      <c r="C172" s="239" t="s">
        <v>646</v>
      </c>
      <c r="D172" s="234" t="s">
        <v>228</v>
      </c>
      <c r="E172" s="235">
        <v>2</v>
      </c>
      <c r="F172" s="236"/>
      <c r="G172" s="237">
        <f>ROUND(E172*F172,2)</f>
        <v>0</v>
      </c>
      <c r="H172" s="216"/>
      <c r="I172" s="215">
        <f>ROUND(E172*H172,2)</f>
        <v>0</v>
      </c>
      <c r="J172" s="216"/>
      <c r="K172" s="215">
        <f>ROUND(E172*J172,2)</f>
        <v>0</v>
      </c>
      <c r="L172" s="215">
        <v>21</v>
      </c>
      <c r="M172" s="215">
        <f>G172*(1+L172/100)</f>
        <v>0</v>
      </c>
      <c r="N172" s="214">
        <v>0</v>
      </c>
      <c r="O172" s="214">
        <f>ROUND(E172*N172,2)</f>
        <v>0</v>
      </c>
      <c r="P172" s="214">
        <v>0</v>
      </c>
      <c r="Q172" s="214">
        <f>ROUND(E172*P172,2)</f>
        <v>0</v>
      </c>
      <c r="R172" s="215"/>
      <c r="S172" s="215" t="s">
        <v>405</v>
      </c>
      <c r="T172" s="215" t="s">
        <v>428</v>
      </c>
      <c r="U172" s="215">
        <v>0.27</v>
      </c>
      <c r="V172" s="215">
        <f>ROUND(E172*U172,2)</f>
        <v>0.54</v>
      </c>
      <c r="W172" s="215"/>
      <c r="X172" s="215" t="s">
        <v>170</v>
      </c>
      <c r="Y172" s="215" t="s">
        <v>171</v>
      </c>
      <c r="Z172" s="195"/>
      <c r="AA172" s="195"/>
      <c r="AB172" s="195"/>
      <c r="AC172" s="195"/>
      <c r="AD172" s="195"/>
      <c r="AE172" s="195"/>
      <c r="AF172" s="195"/>
      <c r="AG172" s="195" t="s">
        <v>406</v>
      </c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</row>
    <row r="173" spans="1:60" ht="22.5" outlineLevel="1" x14ac:dyDescent="0.2">
      <c r="A173" s="232">
        <v>82</v>
      </c>
      <c r="B173" s="233" t="s">
        <v>647</v>
      </c>
      <c r="C173" s="239" t="s">
        <v>648</v>
      </c>
      <c r="D173" s="234" t="s">
        <v>228</v>
      </c>
      <c r="E173" s="235">
        <v>3</v>
      </c>
      <c r="F173" s="236"/>
      <c r="G173" s="237">
        <f>ROUND(E173*F173,2)</f>
        <v>0</v>
      </c>
      <c r="H173" s="216"/>
      <c r="I173" s="215">
        <f>ROUND(E173*H173,2)</f>
        <v>0</v>
      </c>
      <c r="J173" s="216"/>
      <c r="K173" s="215">
        <f>ROUND(E173*J173,2)</f>
        <v>0</v>
      </c>
      <c r="L173" s="215">
        <v>21</v>
      </c>
      <c r="M173" s="215">
        <f>G173*(1+L173/100)</f>
        <v>0</v>
      </c>
      <c r="N173" s="214">
        <v>0</v>
      </c>
      <c r="O173" s="214">
        <f>ROUND(E173*N173,2)</f>
        <v>0</v>
      </c>
      <c r="P173" s="214">
        <v>0</v>
      </c>
      <c r="Q173" s="214">
        <f>ROUND(E173*P173,2)</f>
        <v>0</v>
      </c>
      <c r="R173" s="215"/>
      <c r="S173" s="215" t="s">
        <v>405</v>
      </c>
      <c r="T173" s="215" t="s">
        <v>428</v>
      </c>
      <c r="U173" s="215">
        <v>0.35</v>
      </c>
      <c r="V173" s="215">
        <f>ROUND(E173*U173,2)</f>
        <v>1.05</v>
      </c>
      <c r="W173" s="215"/>
      <c r="X173" s="215" t="s">
        <v>170</v>
      </c>
      <c r="Y173" s="215" t="s">
        <v>171</v>
      </c>
      <c r="Z173" s="195"/>
      <c r="AA173" s="195"/>
      <c r="AB173" s="195"/>
      <c r="AC173" s="195"/>
      <c r="AD173" s="195"/>
      <c r="AE173" s="195"/>
      <c r="AF173" s="195"/>
      <c r="AG173" s="195" t="s">
        <v>406</v>
      </c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</row>
    <row r="174" spans="1:60" ht="22.5" outlineLevel="1" x14ac:dyDescent="0.2">
      <c r="A174" s="232">
        <v>83</v>
      </c>
      <c r="B174" s="233" t="s">
        <v>649</v>
      </c>
      <c r="C174" s="239" t="s">
        <v>650</v>
      </c>
      <c r="D174" s="234" t="s">
        <v>228</v>
      </c>
      <c r="E174" s="235">
        <v>2</v>
      </c>
      <c r="F174" s="236"/>
      <c r="G174" s="237">
        <f>ROUND(E174*F174,2)</f>
        <v>0</v>
      </c>
      <c r="H174" s="216"/>
      <c r="I174" s="215">
        <f>ROUND(E174*H174,2)</f>
        <v>0</v>
      </c>
      <c r="J174" s="216"/>
      <c r="K174" s="215">
        <f>ROUND(E174*J174,2)</f>
        <v>0</v>
      </c>
      <c r="L174" s="215">
        <v>21</v>
      </c>
      <c r="M174" s="215">
        <f>G174*(1+L174/100)</f>
        <v>0</v>
      </c>
      <c r="N174" s="214">
        <v>0</v>
      </c>
      <c r="O174" s="214">
        <f>ROUND(E174*N174,2)</f>
        <v>0</v>
      </c>
      <c r="P174" s="214">
        <v>0</v>
      </c>
      <c r="Q174" s="214">
        <f>ROUND(E174*P174,2)</f>
        <v>0</v>
      </c>
      <c r="R174" s="215"/>
      <c r="S174" s="215" t="s">
        <v>405</v>
      </c>
      <c r="T174" s="215" t="s">
        <v>428</v>
      </c>
      <c r="U174" s="215">
        <v>0.42</v>
      </c>
      <c r="V174" s="215">
        <f>ROUND(E174*U174,2)</f>
        <v>0.84</v>
      </c>
      <c r="W174" s="215"/>
      <c r="X174" s="215" t="s">
        <v>170</v>
      </c>
      <c r="Y174" s="215" t="s">
        <v>171</v>
      </c>
      <c r="Z174" s="195"/>
      <c r="AA174" s="195"/>
      <c r="AB174" s="195"/>
      <c r="AC174" s="195"/>
      <c r="AD174" s="195"/>
      <c r="AE174" s="195"/>
      <c r="AF174" s="195"/>
      <c r="AG174" s="195" t="s">
        <v>406</v>
      </c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  <c r="BG174" s="195"/>
      <c r="BH174" s="195"/>
    </row>
    <row r="175" spans="1:60" outlineLevel="1" x14ac:dyDescent="0.2">
      <c r="A175" s="232">
        <v>84</v>
      </c>
      <c r="B175" s="233" t="s">
        <v>651</v>
      </c>
      <c r="C175" s="239" t="s">
        <v>652</v>
      </c>
      <c r="D175" s="234" t="s">
        <v>228</v>
      </c>
      <c r="E175" s="235">
        <v>2</v>
      </c>
      <c r="F175" s="236"/>
      <c r="G175" s="237">
        <f>ROUND(E175*F175,2)</f>
        <v>0</v>
      </c>
      <c r="H175" s="216"/>
      <c r="I175" s="215">
        <f>ROUND(E175*H175,2)</f>
        <v>0</v>
      </c>
      <c r="J175" s="216"/>
      <c r="K175" s="215">
        <f>ROUND(E175*J175,2)</f>
        <v>0</v>
      </c>
      <c r="L175" s="215">
        <v>21</v>
      </c>
      <c r="M175" s="215">
        <f>G175*(1+L175/100)</f>
        <v>0</v>
      </c>
      <c r="N175" s="214">
        <v>4.6000000000000001E-4</v>
      </c>
      <c r="O175" s="214">
        <f>ROUND(E175*N175,2)</f>
        <v>0</v>
      </c>
      <c r="P175" s="214">
        <v>0</v>
      </c>
      <c r="Q175" s="214">
        <f>ROUND(E175*P175,2)</f>
        <v>0</v>
      </c>
      <c r="R175" s="215"/>
      <c r="S175" s="215" t="s">
        <v>405</v>
      </c>
      <c r="T175" s="215" t="s">
        <v>428</v>
      </c>
      <c r="U175" s="215">
        <v>0.22700000000000001</v>
      </c>
      <c r="V175" s="215">
        <f>ROUND(E175*U175,2)</f>
        <v>0.45</v>
      </c>
      <c r="W175" s="215"/>
      <c r="X175" s="215" t="s">
        <v>170</v>
      </c>
      <c r="Y175" s="215" t="s">
        <v>171</v>
      </c>
      <c r="Z175" s="195"/>
      <c r="AA175" s="195"/>
      <c r="AB175" s="195"/>
      <c r="AC175" s="195"/>
      <c r="AD175" s="195"/>
      <c r="AE175" s="195"/>
      <c r="AF175" s="195"/>
      <c r="AG175" s="195" t="s">
        <v>406</v>
      </c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</row>
    <row r="176" spans="1:60" outlineLevel="1" x14ac:dyDescent="0.2">
      <c r="A176" s="232">
        <v>85</v>
      </c>
      <c r="B176" s="233" t="s">
        <v>653</v>
      </c>
      <c r="C176" s="239" t="s">
        <v>654</v>
      </c>
      <c r="D176" s="234" t="s">
        <v>228</v>
      </c>
      <c r="E176" s="235">
        <v>1</v>
      </c>
      <c r="F176" s="236"/>
      <c r="G176" s="237">
        <f>ROUND(E176*F176,2)</f>
        <v>0</v>
      </c>
      <c r="H176" s="216"/>
      <c r="I176" s="215">
        <f>ROUND(E176*H176,2)</f>
        <v>0</v>
      </c>
      <c r="J176" s="216"/>
      <c r="K176" s="215">
        <f>ROUND(E176*J176,2)</f>
        <v>0</v>
      </c>
      <c r="L176" s="215">
        <v>21</v>
      </c>
      <c r="M176" s="215">
        <f>G176*(1+L176/100)</f>
        <v>0</v>
      </c>
      <c r="N176" s="214">
        <v>5.5999999999999995E-4</v>
      </c>
      <c r="O176" s="214">
        <f>ROUND(E176*N176,2)</f>
        <v>0</v>
      </c>
      <c r="P176" s="214">
        <v>0</v>
      </c>
      <c r="Q176" s="214">
        <f>ROUND(E176*P176,2)</f>
        <v>0</v>
      </c>
      <c r="R176" s="215"/>
      <c r="S176" s="215" t="s">
        <v>405</v>
      </c>
      <c r="T176" s="215" t="s">
        <v>428</v>
      </c>
      <c r="U176" s="215">
        <v>0.26900000000000002</v>
      </c>
      <c r="V176" s="215">
        <f>ROUND(E176*U176,2)</f>
        <v>0.27</v>
      </c>
      <c r="W176" s="215"/>
      <c r="X176" s="215" t="s">
        <v>170</v>
      </c>
      <c r="Y176" s="215" t="s">
        <v>171</v>
      </c>
      <c r="Z176" s="195"/>
      <c r="AA176" s="195"/>
      <c r="AB176" s="195"/>
      <c r="AC176" s="195"/>
      <c r="AD176" s="195"/>
      <c r="AE176" s="195"/>
      <c r="AF176" s="195"/>
      <c r="AG176" s="195" t="s">
        <v>406</v>
      </c>
      <c r="AH176" s="195"/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  <c r="BG176" s="195"/>
      <c r="BH176" s="195"/>
    </row>
    <row r="177" spans="1:60" ht="22.5" outlineLevel="1" x14ac:dyDescent="0.2">
      <c r="A177" s="232">
        <v>86</v>
      </c>
      <c r="B177" s="233" t="s">
        <v>655</v>
      </c>
      <c r="C177" s="239" t="s">
        <v>656</v>
      </c>
      <c r="D177" s="234" t="s">
        <v>228</v>
      </c>
      <c r="E177" s="235">
        <v>1</v>
      </c>
      <c r="F177" s="236"/>
      <c r="G177" s="237">
        <f>ROUND(E177*F177,2)</f>
        <v>0</v>
      </c>
      <c r="H177" s="216"/>
      <c r="I177" s="215">
        <f>ROUND(E177*H177,2)</f>
        <v>0</v>
      </c>
      <c r="J177" s="216"/>
      <c r="K177" s="215">
        <f>ROUND(E177*J177,2)</f>
        <v>0</v>
      </c>
      <c r="L177" s="215">
        <v>21</v>
      </c>
      <c r="M177" s="215">
        <f>G177*(1+L177/100)</f>
        <v>0</v>
      </c>
      <c r="N177" s="214">
        <v>0</v>
      </c>
      <c r="O177" s="214">
        <f>ROUND(E177*N177,2)</f>
        <v>0</v>
      </c>
      <c r="P177" s="214">
        <v>0</v>
      </c>
      <c r="Q177" s="214">
        <f>ROUND(E177*P177,2)</f>
        <v>0</v>
      </c>
      <c r="R177" s="215"/>
      <c r="S177" s="215" t="s">
        <v>168</v>
      </c>
      <c r="T177" s="215" t="s">
        <v>169</v>
      </c>
      <c r="U177" s="215">
        <v>0</v>
      </c>
      <c r="V177" s="215">
        <f>ROUND(E177*U177,2)</f>
        <v>0</v>
      </c>
      <c r="W177" s="215"/>
      <c r="X177" s="215" t="s">
        <v>334</v>
      </c>
      <c r="Y177" s="215" t="s">
        <v>171</v>
      </c>
      <c r="Z177" s="195"/>
      <c r="AA177" s="195"/>
      <c r="AB177" s="195"/>
      <c r="AC177" s="195"/>
      <c r="AD177" s="195"/>
      <c r="AE177" s="195"/>
      <c r="AF177" s="195"/>
      <c r="AG177" s="195" t="s">
        <v>425</v>
      </c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  <c r="BG177" s="195"/>
      <c r="BH177" s="195"/>
    </row>
    <row r="178" spans="1:60" ht="22.5" outlineLevel="1" x14ac:dyDescent="0.2">
      <c r="A178" s="232">
        <v>87</v>
      </c>
      <c r="B178" s="233" t="s">
        <v>657</v>
      </c>
      <c r="C178" s="239" t="s">
        <v>658</v>
      </c>
      <c r="D178" s="234" t="s">
        <v>228</v>
      </c>
      <c r="E178" s="235">
        <v>2</v>
      </c>
      <c r="F178" s="236"/>
      <c r="G178" s="237">
        <f>ROUND(E178*F178,2)</f>
        <v>0</v>
      </c>
      <c r="H178" s="216"/>
      <c r="I178" s="215">
        <f>ROUND(E178*H178,2)</f>
        <v>0</v>
      </c>
      <c r="J178" s="216"/>
      <c r="K178" s="215">
        <f>ROUND(E178*J178,2)</f>
        <v>0</v>
      </c>
      <c r="L178" s="215">
        <v>21</v>
      </c>
      <c r="M178" s="215">
        <f>G178*(1+L178/100)</f>
        <v>0</v>
      </c>
      <c r="N178" s="214">
        <v>0</v>
      </c>
      <c r="O178" s="214">
        <f>ROUND(E178*N178,2)</f>
        <v>0</v>
      </c>
      <c r="P178" s="214">
        <v>0</v>
      </c>
      <c r="Q178" s="214">
        <f>ROUND(E178*P178,2)</f>
        <v>0</v>
      </c>
      <c r="R178" s="215"/>
      <c r="S178" s="215" t="s">
        <v>168</v>
      </c>
      <c r="T178" s="215" t="s">
        <v>169</v>
      </c>
      <c r="U178" s="215">
        <v>0</v>
      </c>
      <c r="V178" s="215">
        <f>ROUND(E178*U178,2)</f>
        <v>0</v>
      </c>
      <c r="W178" s="215"/>
      <c r="X178" s="215" t="s">
        <v>334</v>
      </c>
      <c r="Y178" s="215" t="s">
        <v>171</v>
      </c>
      <c r="Z178" s="195"/>
      <c r="AA178" s="195"/>
      <c r="AB178" s="195"/>
      <c r="AC178" s="195"/>
      <c r="AD178" s="195"/>
      <c r="AE178" s="195"/>
      <c r="AF178" s="195"/>
      <c r="AG178" s="195" t="s">
        <v>425</v>
      </c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  <c r="BG178" s="195"/>
      <c r="BH178" s="195"/>
    </row>
    <row r="179" spans="1:60" ht="22.5" outlineLevel="1" x14ac:dyDescent="0.2">
      <c r="A179" s="232">
        <v>88</v>
      </c>
      <c r="B179" s="233" t="s">
        <v>659</v>
      </c>
      <c r="C179" s="239" t="s">
        <v>660</v>
      </c>
      <c r="D179" s="234" t="s">
        <v>228</v>
      </c>
      <c r="E179" s="235">
        <v>1</v>
      </c>
      <c r="F179" s="236"/>
      <c r="G179" s="237">
        <f>ROUND(E179*F179,2)</f>
        <v>0</v>
      </c>
      <c r="H179" s="216"/>
      <c r="I179" s="215">
        <f>ROUND(E179*H179,2)</f>
        <v>0</v>
      </c>
      <c r="J179" s="216"/>
      <c r="K179" s="215">
        <f>ROUND(E179*J179,2)</f>
        <v>0</v>
      </c>
      <c r="L179" s="215">
        <v>21</v>
      </c>
      <c r="M179" s="215">
        <f>G179*(1+L179/100)</f>
        <v>0</v>
      </c>
      <c r="N179" s="214">
        <v>0</v>
      </c>
      <c r="O179" s="214">
        <f>ROUND(E179*N179,2)</f>
        <v>0</v>
      </c>
      <c r="P179" s="214">
        <v>0</v>
      </c>
      <c r="Q179" s="214">
        <f>ROUND(E179*P179,2)</f>
        <v>0</v>
      </c>
      <c r="R179" s="215"/>
      <c r="S179" s="215" t="s">
        <v>168</v>
      </c>
      <c r="T179" s="215" t="s">
        <v>169</v>
      </c>
      <c r="U179" s="215">
        <v>0</v>
      </c>
      <c r="V179" s="215">
        <f>ROUND(E179*U179,2)</f>
        <v>0</v>
      </c>
      <c r="W179" s="215"/>
      <c r="X179" s="215" t="s">
        <v>334</v>
      </c>
      <c r="Y179" s="215" t="s">
        <v>171</v>
      </c>
      <c r="Z179" s="195"/>
      <c r="AA179" s="195"/>
      <c r="AB179" s="195"/>
      <c r="AC179" s="195"/>
      <c r="AD179" s="195"/>
      <c r="AE179" s="195"/>
      <c r="AF179" s="195"/>
      <c r="AG179" s="195" t="s">
        <v>425</v>
      </c>
      <c r="AH179" s="195"/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  <c r="BG179" s="195"/>
      <c r="BH179" s="195"/>
    </row>
    <row r="180" spans="1:60" ht="22.5" outlineLevel="1" x14ac:dyDescent="0.2">
      <c r="A180" s="232">
        <v>89</v>
      </c>
      <c r="B180" s="233" t="s">
        <v>661</v>
      </c>
      <c r="C180" s="239" t="s">
        <v>662</v>
      </c>
      <c r="D180" s="234" t="s">
        <v>228</v>
      </c>
      <c r="E180" s="235">
        <v>3</v>
      </c>
      <c r="F180" s="236"/>
      <c r="G180" s="237">
        <f>ROUND(E180*F180,2)</f>
        <v>0</v>
      </c>
      <c r="H180" s="216"/>
      <c r="I180" s="215">
        <f>ROUND(E180*H180,2)</f>
        <v>0</v>
      </c>
      <c r="J180" s="216"/>
      <c r="K180" s="215">
        <f>ROUND(E180*J180,2)</f>
        <v>0</v>
      </c>
      <c r="L180" s="215">
        <v>21</v>
      </c>
      <c r="M180" s="215">
        <f>G180*(1+L180/100)</f>
        <v>0</v>
      </c>
      <c r="N180" s="214">
        <v>0</v>
      </c>
      <c r="O180" s="214">
        <f>ROUND(E180*N180,2)</f>
        <v>0</v>
      </c>
      <c r="P180" s="214">
        <v>0</v>
      </c>
      <c r="Q180" s="214">
        <f>ROUND(E180*P180,2)</f>
        <v>0</v>
      </c>
      <c r="R180" s="215"/>
      <c r="S180" s="215" t="s">
        <v>168</v>
      </c>
      <c r="T180" s="215" t="s">
        <v>169</v>
      </c>
      <c r="U180" s="215">
        <v>0</v>
      </c>
      <c r="V180" s="215">
        <f>ROUND(E180*U180,2)</f>
        <v>0</v>
      </c>
      <c r="W180" s="215"/>
      <c r="X180" s="215" t="s">
        <v>334</v>
      </c>
      <c r="Y180" s="215" t="s">
        <v>171</v>
      </c>
      <c r="Z180" s="195"/>
      <c r="AA180" s="195"/>
      <c r="AB180" s="195"/>
      <c r="AC180" s="195"/>
      <c r="AD180" s="195"/>
      <c r="AE180" s="195"/>
      <c r="AF180" s="195"/>
      <c r="AG180" s="195" t="s">
        <v>425</v>
      </c>
      <c r="AH180" s="195"/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  <c r="BG180" s="195"/>
      <c r="BH180" s="195"/>
    </row>
    <row r="181" spans="1:60" ht="22.5" outlineLevel="1" x14ac:dyDescent="0.2">
      <c r="A181" s="232">
        <v>90</v>
      </c>
      <c r="B181" s="233" t="s">
        <v>663</v>
      </c>
      <c r="C181" s="239" t="s">
        <v>664</v>
      </c>
      <c r="D181" s="234" t="s">
        <v>228</v>
      </c>
      <c r="E181" s="235">
        <v>2</v>
      </c>
      <c r="F181" s="236"/>
      <c r="G181" s="237">
        <f>ROUND(E181*F181,2)</f>
        <v>0</v>
      </c>
      <c r="H181" s="216"/>
      <c r="I181" s="215">
        <f>ROUND(E181*H181,2)</f>
        <v>0</v>
      </c>
      <c r="J181" s="216"/>
      <c r="K181" s="215">
        <f>ROUND(E181*J181,2)</f>
        <v>0</v>
      </c>
      <c r="L181" s="215">
        <v>21</v>
      </c>
      <c r="M181" s="215">
        <f>G181*(1+L181/100)</f>
        <v>0</v>
      </c>
      <c r="N181" s="214">
        <v>0</v>
      </c>
      <c r="O181" s="214">
        <f>ROUND(E181*N181,2)</f>
        <v>0</v>
      </c>
      <c r="P181" s="214">
        <v>0</v>
      </c>
      <c r="Q181" s="214">
        <f>ROUND(E181*P181,2)</f>
        <v>0</v>
      </c>
      <c r="R181" s="215"/>
      <c r="S181" s="215" t="s">
        <v>168</v>
      </c>
      <c r="T181" s="215" t="s">
        <v>169</v>
      </c>
      <c r="U181" s="215">
        <v>0</v>
      </c>
      <c r="V181" s="215">
        <f>ROUND(E181*U181,2)</f>
        <v>0</v>
      </c>
      <c r="W181" s="215"/>
      <c r="X181" s="215" t="s">
        <v>334</v>
      </c>
      <c r="Y181" s="215" t="s">
        <v>171</v>
      </c>
      <c r="Z181" s="195"/>
      <c r="AA181" s="195"/>
      <c r="AB181" s="195"/>
      <c r="AC181" s="195"/>
      <c r="AD181" s="195"/>
      <c r="AE181" s="195"/>
      <c r="AF181" s="195"/>
      <c r="AG181" s="195" t="s">
        <v>425</v>
      </c>
      <c r="AH181" s="195"/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  <c r="BG181" s="195"/>
      <c r="BH181" s="195"/>
    </row>
    <row r="182" spans="1:60" outlineLevel="1" x14ac:dyDescent="0.2">
      <c r="A182" s="232">
        <v>91</v>
      </c>
      <c r="B182" s="233" t="s">
        <v>665</v>
      </c>
      <c r="C182" s="239" t="s">
        <v>666</v>
      </c>
      <c r="D182" s="234" t="s">
        <v>228</v>
      </c>
      <c r="E182" s="235">
        <v>2</v>
      </c>
      <c r="F182" s="236"/>
      <c r="G182" s="237">
        <f>ROUND(E182*F182,2)</f>
        <v>0</v>
      </c>
      <c r="H182" s="216"/>
      <c r="I182" s="215">
        <f>ROUND(E182*H182,2)</f>
        <v>0</v>
      </c>
      <c r="J182" s="216"/>
      <c r="K182" s="215">
        <f>ROUND(E182*J182,2)</f>
        <v>0</v>
      </c>
      <c r="L182" s="215">
        <v>21</v>
      </c>
      <c r="M182" s="215">
        <f>G182*(1+L182/100)</f>
        <v>0</v>
      </c>
      <c r="N182" s="214">
        <v>0</v>
      </c>
      <c r="O182" s="214">
        <f>ROUND(E182*N182,2)</f>
        <v>0</v>
      </c>
      <c r="P182" s="214">
        <v>0</v>
      </c>
      <c r="Q182" s="214">
        <f>ROUND(E182*P182,2)</f>
        <v>0</v>
      </c>
      <c r="R182" s="215"/>
      <c r="S182" s="215" t="s">
        <v>168</v>
      </c>
      <c r="T182" s="215" t="s">
        <v>169</v>
      </c>
      <c r="U182" s="215">
        <v>0</v>
      </c>
      <c r="V182" s="215">
        <f>ROUND(E182*U182,2)</f>
        <v>0</v>
      </c>
      <c r="W182" s="215"/>
      <c r="X182" s="215" t="s">
        <v>334</v>
      </c>
      <c r="Y182" s="215" t="s">
        <v>171</v>
      </c>
      <c r="Z182" s="195"/>
      <c r="AA182" s="195"/>
      <c r="AB182" s="195"/>
      <c r="AC182" s="195"/>
      <c r="AD182" s="195"/>
      <c r="AE182" s="195"/>
      <c r="AF182" s="195"/>
      <c r="AG182" s="195" t="s">
        <v>425</v>
      </c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5"/>
      <c r="AY182" s="195"/>
      <c r="AZ182" s="195"/>
      <c r="BA182" s="195"/>
      <c r="BB182" s="195"/>
      <c r="BC182" s="195"/>
      <c r="BD182" s="195"/>
      <c r="BE182" s="195"/>
      <c r="BF182" s="195"/>
      <c r="BG182" s="195"/>
      <c r="BH182" s="195"/>
    </row>
    <row r="183" spans="1:60" ht="22.5" outlineLevel="1" x14ac:dyDescent="0.2">
      <c r="A183" s="232">
        <v>92</v>
      </c>
      <c r="B183" s="233" t="s">
        <v>667</v>
      </c>
      <c r="C183" s="239" t="s">
        <v>668</v>
      </c>
      <c r="D183" s="234" t="s">
        <v>228</v>
      </c>
      <c r="E183" s="235">
        <v>18</v>
      </c>
      <c r="F183" s="236"/>
      <c r="G183" s="237">
        <f>ROUND(E183*F183,2)</f>
        <v>0</v>
      </c>
      <c r="H183" s="216"/>
      <c r="I183" s="215">
        <f>ROUND(E183*H183,2)</f>
        <v>0</v>
      </c>
      <c r="J183" s="216"/>
      <c r="K183" s="215">
        <f>ROUND(E183*J183,2)</f>
        <v>0</v>
      </c>
      <c r="L183" s="215">
        <v>21</v>
      </c>
      <c r="M183" s="215">
        <f>G183*(1+L183/100)</f>
        <v>0</v>
      </c>
      <c r="N183" s="214">
        <v>0</v>
      </c>
      <c r="O183" s="214">
        <f>ROUND(E183*N183,2)</f>
        <v>0</v>
      </c>
      <c r="P183" s="214">
        <v>0</v>
      </c>
      <c r="Q183" s="214">
        <f>ROUND(E183*P183,2)</f>
        <v>0</v>
      </c>
      <c r="R183" s="215"/>
      <c r="S183" s="215" t="s">
        <v>168</v>
      </c>
      <c r="T183" s="215" t="s">
        <v>169</v>
      </c>
      <c r="U183" s="215">
        <v>0</v>
      </c>
      <c r="V183" s="215">
        <f>ROUND(E183*U183,2)</f>
        <v>0</v>
      </c>
      <c r="W183" s="215"/>
      <c r="X183" s="215" t="s">
        <v>334</v>
      </c>
      <c r="Y183" s="215" t="s">
        <v>171</v>
      </c>
      <c r="Z183" s="195"/>
      <c r="AA183" s="195"/>
      <c r="AB183" s="195"/>
      <c r="AC183" s="195"/>
      <c r="AD183" s="195"/>
      <c r="AE183" s="195"/>
      <c r="AF183" s="195"/>
      <c r="AG183" s="195" t="s">
        <v>425</v>
      </c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  <c r="BG183" s="195"/>
      <c r="BH183" s="195"/>
    </row>
    <row r="184" spans="1:60" ht="22.5" outlineLevel="1" x14ac:dyDescent="0.2">
      <c r="A184" s="232">
        <v>93</v>
      </c>
      <c r="B184" s="233" t="s">
        <v>669</v>
      </c>
      <c r="C184" s="239" t="s">
        <v>670</v>
      </c>
      <c r="D184" s="234" t="s">
        <v>228</v>
      </c>
      <c r="E184" s="235">
        <v>18</v>
      </c>
      <c r="F184" s="236"/>
      <c r="G184" s="237">
        <f>ROUND(E184*F184,2)</f>
        <v>0</v>
      </c>
      <c r="H184" s="216"/>
      <c r="I184" s="215">
        <f>ROUND(E184*H184,2)</f>
        <v>0</v>
      </c>
      <c r="J184" s="216"/>
      <c r="K184" s="215">
        <f>ROUND(E184*J184,2)</f>
        <v>0</v>
      </c>
      <c r="L184" s="215">
        <v>21</v>
      </c>
      <c r="M184" s="215">
        <f>G184*(1+L184/100)</f>
        <v>0</v>
      </c>
      <c r="N184" s="214">
        <v>0</v>
      </c>
      <c r="O184" s="214">
        <f>ROUND(E184*N184,2)</f>
        <v>0</v>
      </c>
      <c r="P184" s="214">
        <v>0</v>
      </c>
      <c r="Q184" s="214">
        <f>ROUND(E184*P184,2)</f>
        <v>0</v>
      </c>
      <c r="R184" s="215"/>
      <c r="S184" s="215" t="s">
        <v>168</v>
      </c>
      <c r="T184" s="215" t="s">
        <v>169</v>
      </c>
      <c r="U184" s="215">
        <v>0</v>
      </c>
      <c r="V184" s="215">
        <f>ROUND(E184*U184,2)</f>
        <v>0</v>
      </c>
      <c r="W184" s="215"/>
      <c r="X184" s="215" t="s">
        <v>334</v>
      </c>
      <c r="Y184" s="215" t="s">
        <v>171</v>
      </c>
      <c r="Z184" s="195"/>
      <c r="AA184" s="195"/>
      <c r="AB184" s="195"/>
      <c r="AC184" s="195"/>
      <c r="AD184" s="195"/>
      <c r="AE184" s="195"/>
      <c r="AF184" s="195"/>
      <c r="AG184" s="195" t="s">
        <v>425</v>
      </c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  <c r="BG184" s="195"/>
      <c r="BH184" s="195"/>
    </row>
    <row r="185" spans="1:60" ht="22.5" outlineLevel="1" x14ac:dyDescent="0.2">
      <c r="A185" s="232">
        <v>94</v>
      </c>
      <c r="B185" s="233" t="s">
        <v>671</v>
      </c>
      <c r="C185" s="239" t="s">
        <v>672</v>
      </c>
      <c r="D185" s="234" t="s">
        <v>228</v>
      </c>
      <c r="E185" s="235">
        <v>20</v>
      </c>
      <c r="F185" s="236"/>
      <c r="G185" s="237">
        <f>ROUND(E185*F185,2)</f>
        <v>0</v>
      </c>
      <c r="H185" s="216"/>
      <c r="I185" s="215">
        <f>ROUND(E185*H185,2)</f>
        <v>0</v>
      </c>
      <c r="J185" s="216"/>
      <c r="K185" s="215">
        <f>ROUND(E185*J185,2)</f>
        <v>0</v>
      </c>
      <c r="L185" s="215">
        <v>21</v>
      </c>
      <c r="M185" s="215">
        <f>G185*(1+L185/100)</f>
        <v>0</v>
      </c>
      <c r="N185" s="214">
        <v>0</v>
      </c>
      <c r="O185" s="214">
        <f>ROUND(E185*N185,2)</f>
        <v>0</v>
      </c>
      <c r="P185" s="214">
        <v>0</v>
      </c>
      <c r="Q185" s="214">
        <f>ROUND(E185*P185,2)</f>
        <v>0</v>
      </c>
      <c r="R185" s="215"/>
      <c r="S185" s="215" t="s">
        <v>168</v>
      </c>
      <c r="T185" s="215" t="s">
        <v>169</v>
      </c>
      <c r="U185" s="215">
        <v>0</v>
      </c>
      <c r="V185" s="215">
        <f>ROUND(E185*U185,2)</f>
        <v>0</v>
      </c>
      <c r="W185" s="215"/>
      <c r="X185" s="215" t="s">
        <v>334</v>
      </c>
      <c r="Y185" s="215" t="s">
        <v>171</v>
      </c>
      <c r="Z185" s="195"/>
      <c r="AA185" s="195"/>
      <c r="AB185" s="195"/>
      <c r="AC185" s="195"/>
      <c r="AD185" s="195"/>
      <c r="AE185" s="195"/>
      <c r="AF185" s="195"/>
      <c r="AG185" s="195" t="s">
        <v>425</v>
      </c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/>
      <c r="BB185" s="195"/>
      <c r="BC185" s="195"/>
      <c r="BD185" s="195"/>
      <c r="BE185" s="195"/>
      <c r="BF185" s="195"/>
      <c r="BG185" s="195"/>
      <c r="BH185" s="195"/>
    </row>
    <row r="186" spans="1:60" outlineLevel="1" x14ac:dyDescent="0.2">
      <c r="A186" s="232">
        <v>95</v>
      </c>
      <c r="B186" s="233" t="s">
        <v>673</v>
      </c>
      <c r="C186" s="239" t="s">
        <v>674</v>
      </c>
      <c r="D186" s="234" t="s">
        <v>228</v>
      </c>
      <c r="E186" s="235">
        <v>2</v>
      </c>
      <c r="F186" s="236"/>
      <c r="G186" s="237">
        <f>ROUND(E186*F186,2)</f>
        <v>0</v>
      </c>
      <c r="H186" s="216"/>
      <c r="I186" s="215">
        <f>ROUND(E186*H186,2)</f>
        <v>0</v>
      </c>
      <c r="J186" s="216"/>
      <c r="K186" s="215">
        <f>ROUND(E186*J186,2)</f>
        <v>0</v>
      </c>
      <c r="L186" s="215">
        <v>21</v>
      </c>
      <c r="M186" s="215">
        <f>G186*(1+L186/100)</f>
        <v>0</v>
      </c>
      <c r="N186" s="214">
        <v>0</v>
      </c>
      <c r="O186" s="214">
        <f>ROUND(E186*N186,2)</f>
        <v>0</v>
      </c>
      <c r="P186" s="214">
        <v>0</v>
      </c>
      <c r="Q186" s="214">
        <f>ROUND(E186*P186,2)</f>
        <v>0</v>
      </c>
      <c r="R186" s="215"/>
      <c r="S186" s="215" t="s">
        <v>168</v>
      </c>
      <c r="T186" s="215" t="s">
        <v>169</v>
      </c>
      <c r="U186" s="215">
        <v>0</v>
      </c>
      <c r="V186" s="215">
        <f>ROUND(E186*U186,2)</f>
        <v>0</v>
      </c>
      <c r="W186" s="215"/>
      <c r="X186" s="215" t="s">
        <v>334</v>
      </c>
      <c r="Y186" s="215" t="s">
        <v>171</v>
      </c>
      <c r="Z186" s="195"/>
      <c r="AA186" s="195"/>
      <c r="AB186" s="195"/>
      <c r="AC186" s="195"/>
      <c r="AD186" s="195"/>
      <c r="AE186" s="195"/>
      <c r="AF186" s="195"/>
      <c r="AG186" s="195" t="s">
        <v>425</v>
      </c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5"/>
      <c r="BD186" s="195"/>
      <c r="BE186" s="195"/>
      <c r="BF186" s="195"/>
      <c r="BG186" s="195"/>
      <c r="BH186" s="195"/>
    </row>
    <row r="187" spans="1:60" outlineLevel="1" x14ac:dyDescent="0.2">
      <c r="A187" s="232">
        <v>96</v>
      </c>
      <c r="B187" s="233" t="s">
        <v>675</v>
      </c>
      <c r="C187" s="239" t="s">
        <v>676</v>
      </c>
      <c r="D187" s="234" t="s">
        <v>228</v>
      </c>
      <c r="E187" s="235">
        <v>30</v>
      </c>
      <c r="F187" s="236"/>
      <c r="G187" s="237">
        <f>ROUND(E187*F187,2)</f>
        <v>0</v>
      </c>
      <c r="H187" s="216"/>
      <c r="I187" s="215">
        <f>ROUND(E187*H187,2)</f>
        <v>0</v>
      </c>
      <c r="J187" s="216"/>
      <c r="K187" s="215">
        <f>ROUND(E187*J187,2)</f>
        <v>0</v>
      </c>
      <c r="L187" s="215">
        <v>21</v>
      </c>
      <c r="M187" s="215">
        <f>G187*(1+L187/100)</f>
        <v>0</v>
      </c>
      <c r="N187" s="214">
        <v>0</v>
      </c>
      <c r="O187" s="214">
        <f>ROUND(E187*N187,2)</f>
        <v>0</v>
      </c>
      <c r="P187" s="214">
        <v>0</v>
      </c>
      <c r="Q187" s="214">
        <f>ROUND(E187*P187,2)</f>
        <v>0</v>
      </c>
      <c r="R187" s="215"/>
      <c r="S187" s="215" t="s">
        <v>168</v>
      </c>
      <c r="T187" s="215" t="s">
        <v>169</v>
      </c>
      <c r="U187" s="215">
        <v>0</v>
      </c>
      <c r="V187" s="215">
        <f>ROUND(E187*U187,2)</f>
        <v>0</v>
      </c>
      <c r="W187" s="215"/>
      <c r="X187" s="215" t="s">
        <v>334</v>
      </c>
      <c r="Y187" s="215" t="s">
        <v>171</v>
      </c>
      <c r="Z187" s="195"/>
      <c r="AA187" s="195"/>
      <c r="AB187" s="195"/>
      <c r="AC187" s="195"/>
      <c r="AD187" s="195"/>
      <c r="AE187" s="195"/>
      <c r="AF187" s="195"/>
      <c r="AG187" s="195" t="s">
        <v>425</v>
      </c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5"/>
      <c r="AT187" s="195"/>
      <c r="AU187" s="195"/>
      <c r="AV187" s="195"/>
      <c r="AW187" s="195"/>
      <c r="AX187" s="195"/>
      <c r="AY187" s="195"/>
      <c r="AZ187" s="195"/>
      <c r="BA187" s="195"/>
      <c r="BB187" s="195"/>
      <c r="BC187" s="195"/>
      <c r="BD187" s="195"/>
      <c r="BE187" s="195"/>
      <c r="BF187" s="195"/>
      <c r="BG187" s="195"/>
      <c r="BH187" s="195"/>
    </row>
    <row r="188" spans="1:60" ht="33.75" outlineLevel="1" x14ac:dyDescent="0.2">
      <c r="A188" s="232">
        <v>97</v>
      </c>
      <c r="B188" s="233" t="s">
        <v>677</v>
      </c>
      <c r="C188" s="239" t="s">
        <v>678</v>
      </c>
      <c r="D188" s="234" t="s">
        <v>228</v>
      </c>
      <c r="E188" s="235">
        <v>1</v>
      </c>
      <c r="F188" s="236"/>
      <c r="G188" s="237">
        <f>ROUND(E188*F188,2)</f>
        <v>0</v>
      </c>
      <c r="H188" s="216"/>
      <c r="I188" s="215">
        <f>ROUND(E188*H188,2)</f>
        <v>0</v>
      </c>
      <c r="J188" s="216"/>
      <c r="K188" s="215">
        <f>ROUND(E188*J188,2)</f>
        <v>0</v>
      </c>
      <c r="L188" s="215">
        <v>21</v>
      </c>
      <c r="M188" s="215">
        <f>G188*(1+L188/100)</f>
        <v>0</v>
      </c>
      <c r="N188" s="214">
        <v>0</v>
      </c>
      <c r="O188" s="214">
        <f>ROUND(E188*N188,2)</f>
        <v>0</v>
      </c>
      <c r="P188" s="214">
        <v>0</v>
      </c>
      <c r="Q188" s="214">
        <f>ROUND(E188*P188,2)</f>
        <v>0</v>
      </c>
      <c r="R188" s="215"/>
      <c r="S188" s="215" t="s">
        <v>168</v>
      </c>
      <c r="T188" s="215" t="s">
        <v>169</v>
      </c>
      <c r="U188" s="215">
        <v>0</v>
      </c>
      <c r="V188" s="215">
        <f>ROUND(E188*U188,2)</f>
        <v>0</v>
      </c>
      <c r="W188" s="215"/>
      <c r="X188" s="215" t="s">
        <v>334</v>
      </c>
      <c r="Y188" s="215" t="s">
        <v>171</v>
      </c>
      <c r="Z188" s="195"/>
      <c r="AA188" s="195"/>
      <c r="AB188" s="195"/>
      <c r="AC188" s="195"/>
      <c r="AD188" s="195"/>
      <c r="AE188" s="195"/>
      <c r="AF188" s="195"/>
      <c r="AG188" s="195" t="s">
        <v>425</v>
      </c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5"/>
      <c r="AT188" s="195"/>
      <c r="AU188" s="195"/>
      <c r="AV188" s="195"/>
      <c r="AW188" s="195"/>
      <c r="AX188" s="195"/>
      <c r="AY188" s="195"/>
      <c r="AZ188" s="195"/>
      <c r="BA188" s="195"/>
      <c r="BB188" s="195"/>
      <c r="BC188" s="195"/>
      <c r="BD188" s="195"/>
      <c r="BE188" s="195"/>
      <c r="BF188" s="195"/>
      <c r="BG188" s="195"/>
      <c r="BH188" s="195"/>
    </row>
    <row r="189" spans="1:60" ht="33.75" outlineLevel="1" x14ac:dyDescent="0.2">
      <c r="A189" s="232">
        <v>98</v>
      </c>
      <c r="B189" s="233" t="s">
        <v>679</v>
      </c>
      <c r="C189" s="239" t="s">
        <v>680</v>
      </c>
      <c r="D189" s="234" t="s">
        <v>228</v>
      </c>
      <c r="E189" s="235">
        <v>3</v>
      </c>
      <c r="F189" s="236"/>
      <c r="G189" s="237">
        <f>ROUND(E189*F189,2)</f>
        <v>0</v>
      </c>
      <c r="H189" s="216"/>
      <c r="I189" s="215">
        <f>ROUND(E189*H189,2)</f>
        <v>0</v>
      </c>
      <c r="J189" s="216"/>
      <c r="K189" s="215">
        <f>ROUND(E189*J189,2)</f>
        <v>0</v>
      </c>
      <c r="L189" s="215">
        <v>21</v>
      </c>
      <c r="M189" s="215">
        <f>G189*(1+L189/100)</f>
        <v>0</v>
      </c>
      <c r="N189" s="214">
        <v>0</v>
      </c>
      <c r="O189" s="214">
        <f>ROUND(E189*N189,2)</f>
        <v>0</v>
      </c>
      <c r="P189" s="214">
        <v>0</v>
      </c>
      <c r="Q189" s="214">
        <f>ROUND(E189*P189,2)</f>
        <v>0</v>
      </c>
      <c r="R189" s="215"/>
      <c r="S189" s="215" t="s">
        <v>168</v>
      </c>
      <c r="T189" s="215" t="s">
        <v>169</v>
      </c>
      <c r="U189" s="215">
        <v>0</v>
      </c>
      <c r="V189" s="215">
        <f>ROUND(E189*U189,2)</f>
        <v>0</v>
      </c>
      <c r="W189" s="215"/>
      <c r="X189" s="215" t="s">
        <v>334</v>
      </c>
      <c r="Y189" s="215" t="s">
        <v>171</v>
      </c>
      <c r="Z189" s="195"/>
      <c r="AA189" s="195"/>
      <c r="AB189" s="195"/>
      <c r="AC189" s="195"/>
      <c r="AD189" s="195"/>
      <c r="AE189" s="195"/>
      <c r="AF189" s="195"/>
      <c r="AG189" s="195" t="s">
        <v>425</v>
      </c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5"/>
      <c r="AT189" s="195"/>
      <c r="AU189" s="195"/>
      <c r="AV189" s="195"/>
      <c r="AW189" s="195"/>
      <c r="AX189" s="195"/>
      <c r="AY189" s="195"/>
      <c r="AZ189" s="195"/>
      <c r="BA189" s="195"/>
      <c r="BB189" s="195"/>
      <c r="BC189" s="195"/>
      <c r="BD189" s="195"/>
      <c r="BE189" s="195"/>
      <c r="BF189" s="195"/>
      <c r="BG189" s="195"/>
      <c r="BH189" s="195"/>
    </row>
    <row r="190" spans="1:60" ht="33.75" outlineLevel="1" x14ac:dyDescent="0.2">
      <c r="A190" s="232">
        <v>99</v>
      </c>
      <c r="B190" s="233" t="s">
        <v>681</v>
      </c>
      <c r="C190" s="239" t="s">
        <v>682</v>
      </c>
      <c r="D190" s="234" t="s">
        <v>228</v>
      </c>
      <c r="E190" s="235">
        <v>2</v>
      </c>
      <c r="F190" s="236"/>
      <c r="G190" s="237">
        <f>ROUND(E190*F190,2)</f>
        <v>0</v>
      </c>
      <c r="H190" s="216"/>
      <c r="I190" s="215">
        <f>ROUND(E190*H190,2)</f>
        <v>0</v>
      </c>
      <c r="J190" s="216"/>
      <c r="K190" s="215">
        <f>ROUND(E190*J190,2)</f>
        <v>0</v>
      </c>
      <c r="L190" s="215">
        <v>21</v>
      </c>
      <c r="M190" s="215">
        <f>G190*(1+L190/100)</f>
        <v>0</v>
      </c>
      <c r="N190" s="214">
        <v>0</v>
      </c>
      <c r="O190" s="214">
        <f>ROUND(E190*N190,2)</f>
        <v>0</v>
      </c>
      <c r="P190" s="214">
        <v>0</v>
      </c>
      <c r="Q190" s="214">
        <f>ROUND(E190*P190,2)</f>
        <v>0</v>
      </c>
      <c r="R190" s="215"/>
      <c r="S190" s="215" t="s">
        <v>168</v>
      </c>
      <c r="T190" s="215" t="s">
        <v>169</v>
      </c>
      <c r="U190" s="215">
        <v>0</v>
      </c>
      <c r="V190" s="215">
        <f>ROUND(E190*U190,2)</f>
        <v>0</v>
      </c>
      <c r="W190" s="215"/>
      <c r="X190" s="215" t="s">
        <v>334</v>
      </c>
      <c r="Y190" s="215" t="s">
        <v>171</v>
      </c>
      <c r="Z190" s="195"/>
      <c r="AA190" s="195"/>
      <c r="AB190" s="195"/>
      <c r="AC190" s="195"/>
      <c r="AD190" s="195"/>
      <c r="AE190" s="195"/>
      <c r="AF190" s="195"/>
      <c r="AG190" s="195" t="s">
        <v>425</v>
      </c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5"/>
      <c r="AT190" s="195"/>
      <c r="AU190" s="195"/>
      <c r="AV190" s="195"/>
      <c r="AW190" s="195"/>
      <c r="AX190" s="195"/>
      <c r="AY190" s="195"/>
      <c r="AZ190" s="195"/>
      <c r="BA190" s="195"/>
      <c r="BB190" s="195"/>
      <c r="BC190" s="195"/>
      <c r="BD190" s="195"/>
      <c r="BE190" s="195"/>
      <c r="BF190" s="195"/>
      <c r="BG190" s="195"/>
      <c r="BH190" s="195"/>
    </row>
    <row r="191" spans="1:60" ht="22.5" outlineLevel="1" x14ac:dyDescent="0.2">
      <c r="A191" s="232">
        <v>100</v>
      </c>
      <c r="B191" s="233" t="s">
        <v>683</v>
      </c>
      <c r="C191" s="239" t="s">
        <v>684</v>
      </c>
      <c r="D191" s="234" t="s">
        <v>228</v>
      </c>
      <c r="E191" s="235">
        <v>6</v>
      </c>
      <c r="F191" s="236"/>
      <c r="G191" s="237">
        <f>ROUND(E191*F191,2)</f>
        <v>0</v>
      </c>
      <c r="H191" s="216"/>
      <c r="I191" s="215">
        <f>ROUND(E191*H191,2)</f>
        <v>0</v>
      </c>
      <c r="J191" s="216"/>
      <c r="K191" s="215">
        <f>ROUND(E191*J191,2)</f>
        <v>0</v>
      </c>
      <c r="L191" s="215">
        <v>21</v>
      </c>
      <c r="M191" s="215">
        <f>G191*(1+L191/100)</f>
        <v>0</v>
      </c>
      <c r="N191" s="214">
        <v>0</v>
      </c>
      <c r="O191" s="214">
        <f>ROUND(E191*N191,2)</f>
        <v>0</v>
      </c>
      <c r="P191" s="214">
        <v>0</v>
      </c>
      <c r="Q191" s="214">
        <f>ROUND(E191*P191,2)</f>
        <v>0</v>
      </c>
      <c r="R191" s="215"/>
      <c r="S191" s="215" t="s">
        <v>168</v>
      </c>
      <c r="T191" s="215" t="s">
        <v>169</v>
      </c>
      <c r="U191" s="215">
        <v>0</v>
      </c>
      <c r="V191" s="215">
        <f>ROUND(E191*U191,2)</f>
        <v>0</v>
      </c>
      <c r="W191" s="215"/>
      <c r="X191" s="215" t="s">
        <v>334</v>
      </c>
      <c r="Y191" s="215" t="s">
        <v>171</v>
      </c>
      <c r="Z191" s="195"/>
      <c r="AA191" s="195"/>
      <c r="AB191" s="195"/>
      <c r="AC191" s="195"/>
      <c r="AD191" s="195"/>
      <c r="AE191" s="195"/>
      <c r="AF191" s="195"/>
      <c r="AG191" s="195" t="s">
        <v>425</v>
      </c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</row>
    <row r="192" spans="1:60" ht="22.5" outlineLevel="1" x14ac:dyDescent="0.2">
      <c r="A192" s="232">
        <v>101</v>
      </c>
      <c r="B192" s="233" t="s">
        <v>685</v>
      </c>
      <c r="C192" s="239" t="s">
        <v>686</v>
      </c>
      <c r="D192" s="234" t="s">
        <v>228</v>
      </c>
      <c r="E192" s="235">
        <v>1</v>
      </c>
      <c r="F192" s="236"/>
      <c r="G192" s="237">
        <f>ROUND(E192*F192,2)</f>
        <v>0</v>
      </c>
      <c r="H192" s="216"/>
      <c r="I192" s="215">
        <f>ROUND(E192*H192,2)</f>
        <v>0</v>
      </c>
      <c r="J192" s="216"/>
      <c r="K192" s="215">
        <f>ROUND(E192*J192,2)</f>
        <v>0</v>
      </c>
      <c r="L192" s="215">
        <v>21</v>
      </c>
      <c r="M192" s="215">
        <f>G192*(1+L192/100)</f>
        <v>0</v>
      </c>
      <c r="N192" s="214">
        <v>0</v>
      </c>
      <c r="O192" s="214">
        <f>ROUND(E192*N192,2)</f>
        <v>0</v>
      </c>
      <c r="P192" s="214">
        <v>0</v>
      </c>
      <c r="Q192" s="214">
        <f>ROUND(E192*P192,2)</f>
        <v>0</v>
      </c>
      <c r="R192" s="215"/>
      <c r="S192" s="215" t="s">
        <v>168</v>
      </c>
      <c r="T192" s="215" t="s">
        <v>169</v>
      </c>
      <c r="U192" s="215">
        <v>0</v>
      </c>
      <c r="V192" s="215">
        <f>ROUND(E192*U192,2)</f>
        <v>0</v>
      </c>
      <c r="W192" s="215"/>
      <c r="X192" s="215" t="s">
        <v>334</v>
      </c>
      <c r="Y192" s="215" t="s">
        <v>171</v>
      </c>
      <c r="Z192" s="195"/>
      <c r="AA192" s="195"/>
      <c r="AB192" s="195"/>
      <c r="AC192" s="195"/>
      <c r="AD192" s="195"/>
      <c r="AE192" s="195"/>
      <c r="AF192" s="195"/>
      <c r="AG192" s="195" t="s">
        <v>425</v>
      </c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5"/>
      <c r="BC192" s="195"/>
      <c r="BD192" s="195"/>
      <c r="BE192" s="195"/>
      <c r="BF192" s="195"/>
      <c r="BG192" s="195"/>
      <c r="BH192" s="195"/>
    </row>
    <row r="193" spans="1:60" ht="33.75" outlineLevel="1" x14ac:dyDescent="0.2">
      <c r="A193" s="232">
        <v>102</v>
      </c>
      <c r="B193" s="233" t="s">
        <v>687</v>
      </c>
      <c r="C193" s="239" t="s">
        <v>688</v>
      </c>
      <c r="D193" s="234" t="s">
        <v>228</v>
      </c>
      <c r="E193" s="235">
        <v>1</v>
      </c>
      <c r="F193" s="236"/>
      <c r="G193" s="237">
        <f>ROUND(E193*F193,2)</f>
        <v>0</v>
      </c>
      <c r="H193" s="216"/>
      <c r="I193" s="215">
        <f>ROUND(E193*H193,2)</f>
        <v>0</v>
      </c>
      <c r="J193" s="216"/>
      <c r="K193" s="215">
        <f>ROUND(E193*J193,2)</f>
        <v>0</v>
      </c>
      <c r="L193" s="215">
        <v>21</v>
      </c>
      <c r="M193" s="215">
        <f>G193*(1+L193/100)</f>
        <v>0</v>
      </c>
      <c r="N193" s="214">
        <v>0</v>
      </c>
      <c r="O193" s="214">
        <f>ROUND(E193*N193,2)</f>
        <v>0</v>
      </c>
      <c r="P193" s="214">
        <v>0</v>
      </c>
      <c r="Q193" s="214">
        <f>ROUND(E193*P193,2)</f>
        <v>0</v>
      </c>
      <c r="R193" s="215"/>
      <c r="S193" s="215" t="s">
        <v>168</v>
      </c>
      <c r="T193" s="215" t="s">
        <v>169</v>
      </c>
      <c r="U193" s="215">
        <v>0</v>
      </c>
      <c r="V193" s="215">
        <f>ROUND(E193*U193,2)</f>
        <v>0</v>
      </c>
      <c r="W193" s="215"/>
      <c r="X193" s="215" t="s">
        <v>334</v>
      </c>
      <c r="Y193" s="215" t="s">
        <v>171</v>
      </c>
      <c r="Z193" s="195"/>
      <c r="AA193" s="195"/>
      <c r="AB193" s="195"/>
      <c r="AC193" s="195"/>
      <c r="AD193" s="195"/>
      <c r="AE193" s="195"/>
      <c r="AF193" s="195"/>
      <c r="AG193" s="195" t="s">
        <v>425</v>
      </c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195"/>
      <c r="AT193" s="195"/>
      <c r="AU193" s="195"/>
      <c r="AV193" s="195"/>
      <c r="AW193" s="195"/>
      <c r="AX193" s="195"/>
      <c r="AY193" s="195"/>
      <c r="AZ193" s="195"/>
      <c r="BA193" s="195"/>
      <c r="BB193" s="195"/>
      <c r="BC193" s="195"/>
      <c r="BD193" s="195"/>
      <c r="BE193" s="195"/>
      <c r="BF193" s="195"/>
      <c r="BG193" s="195"/>
      <c r="BH193" s="195"/>
    </row>
    <row r="194" spans="1:60" ht="33.75" outlineLevel="1" x14ac:dyDescent="0.2">
      <c r="A194" s="232">
        <v>103</v>
      </c>
      <c r="B194" s="233" t="s">
        <v>689</v>
      </c>
      <c r="C194" s="239" t="s">
        <v>690</v>
      </c>
      <c r="D194" s="234" t="s">
        <v>228</v>
      </c>
      <c r="E194" s="235">
        <v>2</v>
      </c>
      <c r="F194" s="236"/>
      <c r="G194" s="237">
        <f>ROUND(E194*F194,2)</f>
        <v>0</v>
      </c>
      <c r="H194" s="216"/>
      <c r="I194" s="215">
        <f>ROUND(E194*H194,2)</f>
        <v>0</v>
      </c>
      <c r="J194" s="216"/>
      <c r="K194" s="215">
        <f>ROUND(E194*J194,2)</f>
        <v>0</v>
      </c>
      <c r="L194" s="215">
        <v>21</v>
      </c>
      <c r="M194" s="215">
        <f>G194*(1+L194/100)</f>
        <v>0</v>
      </c>
      <c r="N194" s="214">
        <v>0</v>
      </c>
      <c r="O194" s="214">
        <f>ROUND(E194*N194,2)</f>
        <v>0</v>
      </c>
      <c r="P194" s="214">
        <v>0</v>
      </c>
      <c r="Q194" s="214">
        <f>ROUND(E194*P194,2)</f>
        <v>0</v>
      </c>
      <c r="R194" s="215"/>
      <c r="S194" s="215" t="s">
        <v>168</v>
      </c>
      <c r="T194" s="215" t="s">
        <v>169</v>
      </c>
      <c r="U194" s="215">
        <v>0</v>
      </c>
      <c r="V194" s="215">
        <f>ROUND(E194*U194,2)</f>
        <v>0</v>
      </c>
      <c r="W194" s="215"/>
      <c r="X194" s="215" t="s">
        <v>334</v>
      </c>
      <c r="Y194" s="215" t="s">
        <v>171</v>
      </c>
      <c r="Z194" s="195"/>
      <c r="AA194" s="195"/>
      <c r="AB194" s="195"/>
      <c r="AC194" s="195"/>
      <c r="AD194" s="195"/>
      <c r="AE194" s="195"/>
      <c r="AF194" s="195"/>
      <c r="AG194" s="195" t="s">
        <v>425</v>
      </c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195"/>
      <c r="AT194" s="195"/>
      <c r="AU194" s="195"/>
      <c r="AV194" s="195"/>
      <c r="AW194" s="195"/>
      <c r="AX194" s="195"/>
      <c r="AY194" s="195"/>
      <c r="AZ194" s="195"/>
      <c r="BA194" s="195"/>
      <c r="BB194" s="195"/>
      <c r="BC194" s="195"/>
      <c r="BD194" s="195"/>
      <c r="BE194" s="195"/>
      <c r="BF194" s="195"/>
      <c r="BG194" s="195"/>
      <c r="BH194" s="195"/>
    </row>
    <row r="195" spans="1:60" x14ac:dyDescent="0.2">
      <c r="A195" s="219" t="s">
        <v>163</v>
      </c>
      <c r="B195" s="220" t="s">
        <v>136</v>
      </c>
      <c r="C195" s="238" t="s">
        <v>30</v>
      </c>
      <c r="D195" s="221"/>
      <c r="E195" s="222"/>
      <c r="F195" s="223"/>
      <c r="G195" s="224">
        <f>SUMIF(AG196:AG217,"&lt;&gt;NOR",G196:G217)</f>
        <v>0</v>
      </c>
      <c r="H195" s="218"/>
      <c r="I195" s="218">
        <f>SUM(I196:I217)</f>
        <v>0</v>
      </c>
      <c r="J195" s="218"/>
      <c r="K195" s="218">
        <f>SUM(K196:K217)</f>
        <v>0</v>
      </c>
      <c r="L195" s="218"/>
      <c r="M195" s="218">
        <f>SUM(M196:M217)</f>
        <v>0</v>
      </c>
      <c r="N195" s="217"/>
      <c r="O195" s="217">
        <f>SUM(O196:O217)</f>
        <v>0</v>
      </c>
      <c r="P195" s="217"/>
      <c r="Q195" s="217">
        <f>SUM(Q196:Q217)</f>
        <v>0</v>
      </c>
      <c r="R195" s="218"/>
      <c r="S195" s="218"/>
      <c r="T195" s="218"/>
      <c r="U195" s="218"/>
      <c r="V195" s="218">
        <f>SUM(V196:V217)</f>
        <v>0</v>
      </c>
      <c r="W195" s="218"/>
      <c r="X195" s="218"/>
      <c r="Y195" s="218"/>
      <c r="AG195" t="s">
        <v>164</v>
      </c>
    </row>
    <row r="196" spans="1:60" outlineLevel="1" x14ac:dyDescent="0.2">
      <c r="A196" s="232">
        <v>104</v>
      </c>
      <c r="B196" s="233" t="s">
        <v>691</v>
      </c>
      <c r="C196" s="239" t="s">
        <v>692</v>
      </c>
      <c r="D196" s="234" t="s">
        <v>228</v>
      </c>
      <c r="E196" s="235">
        <v>1</v>
      </c>
      <c r="F196" s="236"/>
      <c r="G196" s="237">
        <f>ROUND(E196*F196,2)</f>
        <v>0</v>
      </c>
      <c r="H196" s="216"/>
      <c r="I196" s="215">
        <f>ROUND(E196*H196,2)</f>
        <v>0</v>
      </c>
      <c r="J196" s="216"/>
      <c r="K196" s="215">
        <f>ROUND(E196*J196,2)</f>
        <v>0</v>
      </c>
      <c r="L196" s="215">
        <v>21</v>
      </c>
      <c r="M196" s="215">
        <f>G196*(1+L196/100)</f>
        <v>0</v>
      </c>
      <c r="N196" s="214">
        <v>0</v>
      </c>
      <c r="O196" s="214">
        <f>ROUND(E196*N196,2)</f>
        <v>0</v>
      </c>
      <c r="P196" s="214">
        <v>0</v>
      </c>
      <c r="Q196" s="214">
        <f>ROUND(E196*P196,2)</f>
        <v>0</v>
      </c>
      <c r="R196" s="215"/>
      <c r="S196" s="215" t="s">
        <v>168</v>
      </c>
      <c r="T196" s="215" t="s">
        <v>169</v>
      </c>
      <c r="U196" s="215">
        <v>0</v>
      </c>
      <c r="V196" s="215">
        <f>ROUND(E196*U196,2)</f>
        <v>0</v>
      </c>
      <c r="W196" s="215"/>
      <c r="X196" s="215" t="s">
        <v>334</v>
      </c>
      <c r="Y196" s="215" t="s">
        <v>171</v>
      </c>
      <c r="Z196" s="195"/>
      <c r="AA196" s="195"/>
      <c r="AB196" s="195"/>
      <c r="AC196" s="195"/>
      <c r="AD196" s="195"/>
      <c r="AE196" s="195"/>
      <c r="AF196" s="195"/>
      <c r="AG196" s="195" t="s">
        <v>425</v>
      </c>
      <c r="AH196" s="195"/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5"/>
      <c r="BD196" s="195"/>
      <c r="BE196" s="195"/>
      <c r="BF196" s="195"/>
      <c r="BG196" s="195"/>
      <c r="BH196" s="195"/>
    </row>
    <row r="197" spans="1:60" ht="22.5" outlineLevel="1" x14ac:dyDescent="0.2">
      <c r="A197" s="232">
        <v>105</v>
      </c>
      <c r="B197" s="233" t="s">
        <v>693</v>
      </c>
      <c r="C197" s="239" t="s">
        <v>694</v>
      </c>
      <c r="D197" s="234" t="s">
        <v>228</v>
      </c>
      <c r="E197" s="235">
        <v>1</v>
      </c>
      <c r="F197" s="236"/>
      <c r="G197" s="237">
        <f>ROUND(E197*F197,2)</f>
        <v>0</v>
      </c>
      <c r="H197" s="216"/>
      <c r="I197" s="215">
        <f>ROUND(E197*H197,2)</f>
        <v>0</v>
      </c>
      <c r="J197" s="216"/>
      <c r="K197" s="215">
        <f>ROUND(E197*J197,2)</f>
        <v>0</v>
      </c>
      <c r="L197" s="215">
        <v>21</v>
      </c>
      <c r="M197" s="215">
        <f>G197*(1+L197/100)</f>
        <v>0</v>
      </c>
      <c r="N197" s="214">
        <v>0</v>
      </c>
      <c r="O197" s="214">
        <f>ROUND(E197*N197,2)</f>
        <v>0</v>
      </c>
      <c r="P197" s="214">
        <v>0</v>
      </c>
      <c r="Q197" s="214">
        <f>ROUND(E197*P197,2)</f>
        <v>0</v>
      </c>
      <c r="R197" s="215"/>
      <c r="S197" s="215" t="s">
        <v>168</v>
      </c>
      <c r="T197" s="215" t="s">
        <v>169</v>
      </c>
      <c r="U197" s="215">
        <v>0</v>
      </c>
      <c r="V197" s="215">
        <f>ROUND(E197*U197,2)</f>
        <v>0</v>
      </c>
      <c r="W197" s="215"/>
      <c r="X197" s="215" t="s">
        <v>334</v>
      </c>
      <c r="Y197" s="215" t="s">
        <v>171</v>
      </c>
      <c r="Z197" s="195"/>
      <c r="AA197" s="195"/>
      <c r="AB197" s="195"/>
      <c r="AC197" s="195"/>
      <c r="AD197" s="195"/>
      <c r="AE197" s="195"/>
      <c r="AF197" s="195"/>
      <c r="AG197" s="195" t="s">
        <v>425</v>
      </c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/>
      <c r="BB197" s="195"/>
      <c r="BC197" s="195"/>
      <c r="BD197" s="195"/>
      <c r="BE197" s="195"/>
      <c r="BF197" s="195"/>
      <c r="BG197" s="195"/>
      <c r="BH197" s="195"/>
    </row>
    <row r="198" spans="1:60" outlineLevel="1" x14ac:dyDescent="0.2">
      <c r="A198" s="232">
        <v>106</v>
      </c>
      <c r="B198" s="233" t="s">
        <v>695</v>
      </c>
      <c r="C198" s="239" t="s">
        <v>696</v>
      </c>
      <c r="D198" s="234" t="s">
        <v>228</v>
      </c>
      <c r="E198" s="235">
        <v>1</v>
      </c>
      <c r="F198" s="236"/>
      <c r="G198" s="237">
        <f>ROUND(E198*F198,2)</f>
        <v>0</v>
      </c>
      <c r="H198" s="216"/>
      <c r="I198" s="215">
        <f>ROUND(E198*H198,2)</f>
        <v>0</v>
      </c>
      <c r="J198" s="216"/>
      <c r="K198" s="215">
        <f>ROUND(E198*J198,2)</f>
        <v>0</v>
      </c>
      <c r="L198" s="215">
        <v>21</v>
      </c>
      <c r="M198" s="215">
        <f>G198*(1+L198/100)</f>
        <v>0</v>
      </c>
      <c r="N198" s="214">
        <v>0</v>
      </c>
      <c r="O198" s="214">
        <f>ROUND(E198*N198,2)</f>
        <v>0</v>
      </c>
      <c r="P198" s="214">
        <v>0</v>
      </c>
      <c r="Q198" s="214">
        <f>ROUND(E198*P198,2)</f>
        <v>0</v>
      </c>
      <c r="R198" s="215"/>
      <c r="S198" s="215" t="s">
        <v>168</v>
      </c>
      <c r="T198" s="215" t="s">
        <v>169</v>
      </c>
      <c r="U198" s="215">
        <v>0</v>
      </c>
      <c r="V198" s="215">
        <f>ROUND(E198*U198,2)</f>
        <v>0</v>
      </c>
      <c r="W198" s="215"/>
      <c r="X198" s="215" t="s">
        <v>281</v>
      </c>
      <c r="Y198" s="215" t="s">
        <v>171</v>
      </c>
      <c r="Z198" s="195"/>
      <c r="AA198" s="195"/>
      <c r="AB198" s="195"/>
      <c r="AC198" s="195"/>
      <c r="AD198" s="195"/>
      <c r="AE198" s="195"/>
      <c r="AF198" s="195"/>
      <c r="AG198" s="195" t="s">
        <v>697</v>
      </c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5"/>
      <c r="AS198" s="195"/>
      <c r="AT198" s="195"/>
      <c r="AU198" s="195"/>
      <c r="AV198" s="195"/>
      <c r="AW198" s="195"/>
      <c r="AX198" s="195"/>
      <c r="AY198" s="195"/>
      <c r="AZ198" s="195"/>
      <c r="BA198" s="195"/>
      <c r="BB198" s="195"/>
      <c r="BC198" s="195"/>
      <c r="BD198" s="195"/>
      <c r="BE198" s="195"/>
      <c r="BF198" s="195"/>
      <c r="BG198" s="195"/>
      <c r="BH198" s="195"/>
    </row>
    <row r="199" spans="1:60" outlineLevel="1" x14ac:dyDescent="0.2">
      <c r="A199" s="232">
        <v>107</v>
      </c>
      <c r="B199" s="233" t="s">
        <v>698</v>
      </c>
      <c r="C199" s="239" t="s">
        <v>699</v>
      </c>
      <c r="D199" s="234" t="s">
        <v>228</v>
      </c>
      <c r="E199" s="235">
        <v>1</v>
      </c>
      <c r="F199" s="236"/>
      <c r="G199" s="237">
        <f>ROUND(E199*F199,2)</f>
        <v>0</v>
      </c>
      <c r="H199" s="216"/>
      <c r="I199" s="215">
        <f>ROUND(E199*H199,2)</f>
        <v>0</v>
      </c>
      <c r="J199" s="216"/>
      <c r="K199" s="215">
        <f>ROUND(E199*J199,2)</f>
        <v>0</v>
      </c>
      <c r="L199" s="215">
        <v>21</v>
      </c>
      <c r="M199" s="215">
        <f>G199*(1+L199/100)</f>
        <v>0</v>
      </c>
      <c r="N199" s="214">
        <v>0</v>
      </c>
      <c r="O199" s="214">
        <f>ROUND(E199*N199,2)</f>
        <v>0</v>
      </c>
      <c r="P199" s="214">
        <v>0</v>
      </c>
      <c r="Q199" s="214">
        <f>ROUND(E199*P199,2)</f>
        <v>0</v>
      </c>
      <c r="R199" s="215"/>
      <c r="S199" s="215" t="s">
        <v>168</v>
      </c>
      <c r="T199" s="215" t="s">
        <v>169</v>
      </c>
      <c r="U199" s="215">
        <v>0</v>
      </c>
      <c r="V199" s="215">
        <f>ROUND(E199*U199,2)</f>
        <v>0</v>
      </c>
      <c r="W199" s="215"/>
      <c r="X199" s="215" t="s">
        <v>105</v>
      </c>
      <c r="Y199" s="215" t="s">
        <v>171</v>
      </c>
      <c r="Z199" s="195"/>
      <c r="AA199" s="195"/>
      <c r="AB199" s="195"/>
      <c r="AC199" s="195"/>
      <c r="AD199" s="195"/>
      <c r="AE199" s="195"/>
      <c r="AF199" s="195"/>
      <c r="AG199" s="195" t="s">
        <v>700</v>
      </c>
      <c r="AH199" s="195"/>
      <c r="AI199" s="195"/>
      <c r="AJ199" s="195"/>
      <c r="AK199" s="195"/>
      <c r="AL199" s="195"/>
      <c r="AM199" s="195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95"/>
      <c r="AX199" s="195"/>
      <c r="AY199" s="195"/>
      <c r="AZ199" s="195"/>
      <c r="BA199" s="195"/>
      <c r="BB199" s="195"/>
      <c r="BC199" s="195"/>
      <c r="BD199" s="195"/>
      <c r="BE199" s="195"/>
      <c r="BF199" s="195"/>
      <c r="BG199" s="195"/>
      <c r="BH199" s="195"/>
    </row>
    <row r="200" spans="1:60" outlineLevel="1" x14ac:dyDescent="0.2">
      <c r="A200" s="232">
        <v>108</v>
      </c>
      <c r="B200" s="233" t="s">
        <v>701</v>
      </c>
      <c r="C200" s="239" t="s">
        <v>702</v>
      </c>
      <c r="D200" s="234" t="s">
        <v>228</v>
      </c>
      <c r="E200" s="235">
        <v>1</v>
      </c>
      <c r="F200" s="236"/>
      <c r="G200" s="237">
        <f>ROUND(E200*F200,2)</f>
        <v>0</v>
      </c>
      <c r="H200" s="216"/>
      <c r="I200" s="215">
        <f>ROUND(E200*H200,2)</f>
        <v>0</v>
      </c>
      <c r="J200" s="216"/>
      <c r="K200" s="215">
        <f>ROUND(E200*J200,2)</f>
        <v>0</v>
      </c>
      <c r="L200" s="215">
        <v>21</v>
      </c>
      <c r="M200" s="215">
        <f>G200*(1+L200/100)</f>
        <v>0</v>
      </c>
      <c r="N200" s="214">
        <v>0</v>
      </c>
      <c r="O200" s="214">
        <f>ROUND(E200*N200,2)</f>
        <v>0</v>
      </c>
      <c r="P200" s="214">
        <v>0</v>
      </c>
      <c r="Q200" s="214">
        <f>ROUND(E200*P200,2)</f>
        <v>0</v>
      </c>
      <c r="R200" s="215"/>
      <c r="S200" s="215" t="s">
        <v>168</v>
      </c>
      <c r="T200" s="215" t="s">
        <v>169</v>
      </c>
      <c r="U200" s="215">
        <v>0</v>
      </c>
      <c r="V200" s="215">
        <f>ROUND(E200*U200,2)</f>
        <v>0</v>
      </c>
      <c r="W200" s="215"/>
      <c r="X200" s="215" t="s">
        <v>105</v>
      </c>
      <c r="Y200" s="215" t="s">
        <v>171</v>
      </c>
      <c r="Z200" s="195"/>
      <c r="AA200" s="195"/>
      <c r="AB200" s="195"/>
      <c r="AC200" s="195"/>
      <c r="AD200" s="195"/>
      <c r="AE200" s="195"/>
      <c r="AF200" s="195"/>
      <c r="AG200" s="195" t="s">
        <v>700</v>
      </c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195"/>
      <c r="BH200" s="195"/>
    </row>
    <row r="201" spans="1:60" outlineLevel="1" x14ac:dyDescent="0.2">
      <c r="A201" s="232">
        <v>109</v>
      </c>
      <c r="B201" s="233" t="s">
        <v>703</v>
      </c>
      <c r="C201" s="239" t="s">
        <v>704</v>
      </c>
      <c r="D201" s="234" t="s">
        <v>228</v>
      </c>
      <c r="E201" s="235">
        <v>1</v>
      </c>
      <c r="F201" s="236"/>
      <c r="G201" s="237">
        <f>ROUND(E201*F201,2)</f>
        <v>0</v>
      </c>
      <c r="H201" s="216"/>
      <c r="I201" s="215">
        <f>ROUND(E201*H201,2)</f>
        <v>0</v>
      </c>
      <c r="J201" s="216"/>
      <c r="K201" s="215">
        <f>ROUND(E201*J201,2)</f>
        <v>0</v>
      </c>
      <c r="L201" s="215">
        <v>21</v>
      </c>
      <c r="M201" s="215">
        <f>G201*(1+L201/100)</f>
        <v>0</v>
      </c>
      <c r="N201" s="214">
        <v>0</v>
      </c>
      <c r="O201" s="214">
        <f>ROUND(E201*N201,2)</f>
        <v>0</v>
      </c>
      <c r="P201" s="214">
        <v>0</v>
      </c>
      <c r="Q201" s="214">
        <f>ROUND(E201*P201,2)</f>
        <v>0</v>
      </c>
      <c r="R201" s="215"/>
      <c r="S201" s="215" t="s">
        <v>168</v>
      </c>
      <c r="T201" s="215" t="s">
        <v>169</v>
      </c>
      <c r="U201" s="215">
        <v>0</v>
      </c>
      <c r="V201" s="215">
        <f>ROUND(E201*U201,2)</f>
        <v>0</v>
      </c>
      <c r="W201" s="215"/>
      <c r="X201" s="215" t="s">
        <v>105</v>
      </c>
      <c r="Y201" s="215" t="s">
        <v>171</v>
      </c>
      <c r="Z201" s="195"/>
      <c r="AA201" s="195"/>
      <c r="AB201" s="195"/>
      <c r="AC201" s="195"/>
      <c r="AD201" s="195"/>
      <c r="AE201" s="195"/>
      <c r="AF201" s="195"/>
      <c r="AG201" s="195" t="s">
        <v>700</v>
      </c>
      <c r="AH201" s="195"/>
      <c r="AI201" s="195"/>
      <c r="AJ201" s="195"/>
      <c r="AK201" s="195"/>
      <c r="AL201" s="195"/>
      <c r="AM201" s="195"/>
      <c r="AN201" s="195"/>
      <c r="AO201" s="195"/>
      <c r="AP201" s="195"/>
      <c r="AQ201" s="195"/>
      <c r="AR201" s="195"/>
      <c r="AS201" s="195"/>
      <c r="AT201" s="195"/>
      <c r="AU201" s="195"/>
      <c r="AV201" s="195"/>
      <c r="AW201" s="195"/>
      <c r="AX201" s="195"/>
      <c r="AY201" s="195"/>
      <c r="AZ201" s="195"/>
      <c r="BA201" s="195"/>
      <c r="BB201" s="195"/>
      <c r="BC201" s="195"/>
      <c r="BD201" s="195"/>
      <c r="BE201" s="195"/>
      <c r="BF201" s="195"/>
      <c r="BG201" s="195"/>
      <c r="BH201" s="195"/>
    </row>
    <row r="202" spans="1:60" outlineLevel="1" x14ac:dyDescent="0.2">
      <c r="A202" s="232">
        <v>110</v>
      </c>
      <c r="B202" s="233" t="s">
        <v>705</v>
      </c>
      <c r="C202" s="239" t="s">
        <v>706</v>
      </c>
      <c r="D202" s="234" t="s">
        <v>228</v>
      </c>
      <c r="E202" s="235">
        <v>1</v>
      </c>
      <c r="F202" s="236"/>
      <c r="G202" s="237">
        <f>ROUND(E202*F202,2)</f>
        <v>0</v>
      </c>
      <c r="H202" s="216"/>
      <c r="I202" s="215">
        <f>ROUND(E202*H202,2)</f>
        <v>0</v>
      </c>
      <c r="J202" s="216"/>
      <c r="K202" s="215">
        <f>ROUND(E202*J202,2)</f>
        <v>0</v>
      </c>
      <c r="L202" s="215">
        <v>21</v>
      </c>
      <c r="M202" s="215">
        <f>G202*(1+L202/100)</f>
        <v>0</v>
      </c>
      <c r="N202" s="214">
        <v>0</v>
      </c>
      <c r="O202" s="214">
        <f>ROUND(E202*N202,2)</f>
        <v>0</v>
      </c>
      <c r="P202" s="214">
        <v>0</v>
      </c>
      <c r="Q202" s="214">
        <f>ROUND(E202*P202,2)</f>
        <v>0</v>
      </c>
      <c r="R202" s="215"/>
      <c r="S202" s="215" t="s">
        <v>168</v>
      </c>
      <c r="T202" s="215" t="s">
        <v>169</v>
      </c>
      <c r="U202" s="215">
        <v>0</v>
      </c>
      <c r="V202" s="215">
        <f>ROUND(E202*U202,2)</f>
        <v>0</v>
      </c>
      <c r="W202" s="215"/>
      <c r="X202" s="215" t="s">
        <v>105</v>
      </c>
      <c r="Y202" s="215" t="s">
        <v>171</v>
      </c>
      <c r="Z202" s="195"/>
      <c r="AA202" s="195"/>
      <c r="AB202" s="195"/>
      <c r="AC202" s="195"/>
      <c r="AD202" s="195"/>
      <c r="AE202" s="195"/>
      <c r="AF202" s="195"/>
      <c r="AG202" s="195" t="s">
        <v>700</v>
      </c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5"/>
      <c r="AT202" s="195"/>
      <c r="AU202" s="195"/>
      <c r="AV202" s="195"/>
      <c r="AW202" s="195"/>
      <c r="AX202" s="195"/>
      <c r="AY202" s="195"/>
      <c r="AZ202" s="195"/>
      <c r="BA202" s="195"/>
      <c r="BB202" s="195"/>
      <c r="BC202" s="195"/>
      <c r="BD202" s="195"/>
      <c r="BE202" s="195"/>
      <c r="BF202" s="195"/>
      <c r="BG202" s="195"/>
      <c r="BH202" s="195"/>
    </row>
    <row r="203" spans="1:60" outlineLevel="1" x14ac:dyDescent="0.2">
      <c r="A203" s="232">
        <v>111</v>
      </c>
      <c r="B203" s="233" t="s">
        <v>707</v>
      </c>
      <c r="C203" s="239" t="s">
        <v>708</v>
      </c>
      <c r="D203" s="234" t="s">
        <v>228</v>
      </c>
      <c r="E203" s="235">
        <v>1</v>
      </c>
      <c r="F203" s="236"/>
      <c r="G203" s="237">
        <f>ROUND(E203*F203,2)</f>
        <v>0</v>
      </c>
      <c r="H203" s="216"/>
      <c r="I203" s="215">
        <f>ROUND(E203*H203,2)</f>
        <v>0</v>
      </c>
      <c r="J203" s="216"/>
      <c r="K203" s="215">
        <f>ROUND(E203*J203,2)</f>
        <v>0</v>
      </c>
      <c r="L203" s="215">
        <v>21</v>
      </c>
      <c r="M203" s="215">
        <f>G203*(1+L203/100)</f>
        <v>0</v>
      </c>
      <c r="N203" s="214">
        <v>0</v>
      </c>
      <c r="O203" s="214">
        <f>ROUND(E203*N203,2)</f>
        <v>0</v>
      </c>
      <c r="P203" s="214">
        <v>0</v>
      </c>
      <c r="Q203" s="214">
        <f>ROUND(E203*P203,2)</f>
        <v>0</v>
      </c>
      <c r="R203" s="215"/>
      <c r="S203" s="215" t="s">
        <v>168</v>
      </c>
      <c r="T203" s="215" t="s">
        <v>169</v>
      </c>
      <c r="U203" s="215">
        <v>0</v>
      </c>
      <c r="V203" s="215">
        <f>ROUND(E203*U203,2)</f>
        <v>0</v>
      </c>
      <c r="W203" s="215"/>
      <c r="X203" s="215" t="s">
        <v>105</v>
      </c>
      <c r="Y203" s="215" t="s">
        <v>171</v>
      </c>
      <c r="Z203" s="195"/>
      <c r="AA203" s="195"/>
      <c r="AB203" s="195"/>
      <c r="AC203" s="195"/>
      <c r="AD203" s="195"/>
      <c r="AE203" s="195"/>
      <c r="AF203" s="195"/>
      <c r="AG203" s="195" t="s">
        <v>700</v>
      </c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5"/>
      <c r="AT203" s="195"/>
      <c r="AU203" s="195"/>
      <c r="AV203" s="195"/>
      <c r="AW203" s="195"/>
      <c r="AX203" s="195"/>
      <c r="AY203" s="195"/>
      <c r="AZ203" s="195"/>
      <c r="BA203" s="195"/>
      <c r="BB203" s="195"/>
      <c r="BC203" s="195"/>
      <c r="BD203" s="195"/>
      <c r="BE203" s="195"/>
      <c r="BF203" s="195"/>
      <c r="BG203" s="195"/>
      <c r="BH203" s="195"/>
    </row>
    <row r="204" spans="1:60" outlineLevel="1" x14ac:dyDescent="0.2">
      <c r="A204" s="232">
        <v>112</v>
      </c>
      <c r="B204" s="233" t="s">
        <v>695</v>
      </c>
      <c r="C204" s="239" t="s">
        <v>709</v>
      </c>
      <c r="D204" s="234" t="s">
        <v>228</v>
      </c>
      <c r="E204" s="235">
        <v>1</v>
      </c>
      <c r="F204" s="236"/>
      <c r="G204" s="237">
        <f>ROUND(E204*F204,2)</f>
        <v>0</v>
      </c>
      <c r="H204" s="216"/>
      <c r="I204" s="215">
        <f>ROUND(E204*H204,2)</f>
        <v>0</v>
      </c>
      <c r="J204" s="216"/>
      <c r="K204" s="215">
        <f>ROUND(E204*J204,2)</f>
        <v>0</v>
      </c>
      <c r="L204" s="215">
        <v>21</v>
      </c>
      <c r="M204" s="215">
        <f>G204*(1+L204/100)</f>
        <v>0</v>
      </c>
      <c r="N204" s="214">
        <v>0</v>
      </c>
      <c r="O204" s="214">
        <f>ROUND(E204*N204,2)</f>
        <v>0</v>
      </c>
      <c r="P204" s="214">
        <v>0</v>
      </c>
      <c r="Q204" s="214">
        <f>ROUND(E204*P204,2)</f>
        <v>0</v>
      </c>
      <c r="R204" s="215"/>
      <c r="S204" s="215" t="s">
        <v>168</v>
      </c>
      <c r="T204" s="215" t="s">
        <v>169</v>
      </c>
      <c r="U204" s="215">
        <v>0</v>
      </c>
      <c r="V204" s="215">
        <f>ROUND(E204*U204,2)</f>
        <v>0</v>
      </c>
      <c r="W204" s="215"/>
      <c r="X204" s="215" t="s">
        <v>105</v>
      </c>
      <c r="Y204" s="215" t="s">
        <v>171</v>
      </c>
      <c r="Z204" s="195"/>
      <c r="AA204" s="195"/>
      <c r="AB204" s="195"/>
      <c r="AC204" s="195"/>
      <c r="AD204" s="195"/>
      <c r="AE204" s="195"/>
      <c r="AF204" s="195"/>
      <c r="AG204" s="195" t="s">
        <v>700</v>
      </c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95"/>
      <c r="AY204" s="195"/>
      <c r="AZ204" s="195"/>
      <c r="BA204" s="195"/>
      <c r="BB204" s="195"/>
      <c r="BC204" s="195"/>
      <c r="BD204" s="195"/>
      <c r="BE204" s="195"/>
      <c r="BF204" s="195"/>
      <c r="BG204" s="195"/>
      <c r="BH204" s="195"/>
    </row>
    <row r="205" spans="1:60" ht="22.5" outlineLevel="1" x14ac:dyDescent="0.2">
      <c r="A205" s="232">
        <v>113</v>
      </c>
      <c r="B205" s="233" t="s">
        <v>710</v>
      </c>
      <c r="C205" s="239" t="s">
        <v>711</v>
      </c>
      <c r="D205" s="234" t="s">
        <v>228</v>
      </c>
      <c r="E205" s="235">
        <v>1</v>
      </c>
      <c r="F205" s="236"/>
      <c r="G205" s="237">
        <f>ROUND(E205*F205,2)</f>
        <v>0</v>
      </c>
      <c r="H205" s="216"/>
      <c r="I205" s="215">
        <f>ROUND(E205*H205,2)</f>
        <v>0</v>
      </c>
      <c r="J205" s="216"/>
      <c r="K205" s="215">
        <f>ROUND(E205*J205,2)</f>
        <v>0</v>
      </c>
      <c r="L205" s="215">
        <v>21</v>
      </c>
      <c r="M205" s="215">
        <f>G205*(1+L205/100)</f>
        <v>0</v>
      </c>
      <c r="N205" s="214">
        <v>0</v>
      </c>
      <c r="O205" s="214">
        <f>ROUND(E205*N205,2)</f>
        <v>0</v>
      </c>
      <c r="P205" s="214">
        <v>0</v>
      </c>
      <c r="Q205" s="214">
        <f>ROUND(E205*P205,2)</f>
        <v>0</v>
      </c>
      <c r="R205" s="215"/>
      <c r="S205" s="215" t="s">
        <v>168</v>
      </c>
      <c r="T205" s="215" t="s">
        <v>169</v>
      </c>
      <c r="U205" s="215">
        <v>0</v>
      </c>
      <c r="V205" s="215">
        <f>ROUND(E205*U205,2)</f>
        <v>0</v>
      </c>
      <c r="W205" s="215"/>
      <c r="X205" s="215" t="s">
        <v>105</v>
      </c>
      <c r="Y205" s="215" t="s">
        <v>171</v>
      </c>
      <c r="Z205" s="195"/>
      <c r="AA205" s="195"/>
      <c r="AB205" s="195"/>
      <c r="AC205" s="195"/>
      <c r="AD205" s="195"/>
      <c r="AE205" s="195"/>
      <c r="AF205" s="195"/>
      <c r="AG205" s="195" t="s">
        <v>700</v>
      </c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95"/>
      <c r="AX205" s="195"/>
      <c r="AY205" s="195"/>
      <c r="AZ205" s="195"/>
      <c r="BA205" s="195"/>
      <c r="BB205" s="195"/>
      <c r="BC205" s="195"/>
      <c r="BD205" s="195"/>
      <c r="BE205" s="195"/>
      <c r="BF205" s="195"/>
      <c r="BG205" s="195"/>
      <c r="BH205" s="195"/>
    </row>
    <row r="206" spans="1:60" outlineLevel="1" x14ac:dyDescent="0.2">
      <c r="A206" s="232">
        <v>114</v>
      </c>
      <c r="B206" s="233" t="s">
        <v>712</v>
      </c>
      <c r="C206" s="239" t="s">
        <v>713</v>
      </c>
      <c r="D206" s="234" t="s">
        <v>228</v>
      </c>
      <c r="E206" s="235">
        <v>1</v>
      </c>
      <c r="F206" s="236"/>
      <c r="G206" s="237">
        <f>ROUND(E206*F206,2)</f>
        <v>0</v>
      </c>
      <c r="H206" s="216"/>
      <c r="I206" s="215">
        <f>ROUND(E206*H206,2)</f>
        <v>0</v>
      </c>
      <c r="J206" s="216"/>
      <c r="K206" s="215">
        <f>ROUND(E206*J206,2)</f>
        <v>0</v>
      </c>
      <c r="L206" s="215">
        <v>21</v>
      </c>
      <c r="M206" s="215">
        <f>G206*(1+L206/100)</f>
        <v>0</v>
      </c>
      <c r="N206" s="214">
        <v>0</v>
      </c>
      <c r="O206" s="214">
        <f>ROUND(E206*N206,2)</f>
        <v>0</v>
      </c>
      <c r="P206" s="214">
        <v>0</v>
      </c>
      <c r="Q206" s="214">
        <f>ROUND(E206*P206,2)</f>
        <v>0</v>
      </c>
      <c r="R206" s="215"/>
      <c r="S206" s="215" t="s">
        <v>168</v>
      </c>
      <c r="T206" s="215" t="s">
        <v>169</v>
      </c>
      <c r="U206" s="215">
        <v>0</v>
      </c>
      <c r="V206" s="215">
        <f>ROUND(E206*U206,2)</f>
        <v>0</v>
      </c>
      <c r="W206" s="215"/>
      <c r="X206" s="215" t="s">
        <v>105</v>
      </c>
      <c r="Y206" s="215" t="s">
        <v>171</v>
      </c>
      <c r="Z206" s="195"/>
      <c r="AA206" s="195"/>
      <c r="AB206" s="195"/>
      <c r="AC206" s="195"/>
      <c r="AD206" s="195"/>
      <c r="AE206" s="195"/>
      <c r="AF206" s="195"/>
      <c r="AG206" s="195" t="s">
        <v>700</v>
      </c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5"/>
      <c r="AT206" s="195"/>
      <c r="AU206" s="195"/>
      <c r="AV206" s="195"/>
      <c r="AW206" s="195"/>
      <c r="AX206" s="195"/>
      <c r="AY206" s="195"/>
      <c r="AZ206" s="195"/>
      <c r="BA206" s="195"/>
      <c r="BB206" s="195"/>
      <c r="BC206" s="195"/>
      <c r="BD206" s="195"/>
      <c r="BE206" s="195"/>
      <c r="BF206" s="195"/>
      <c r="BG206" s="195"/>
      <c r="BH206" s="195"/>
    </row>
    <row r="207" spans="1:60" outlineLevel="1" x14ac:dyDescent="0.2">
      <c r="A207" s="232">
        <v>115</v>
      </c>
      <c r="B207" s="233" t="s">
        <v>714</v>
      </c>
      <c r="C207" s="239" t="s">
        <v>715</v>
      </c>
      <c r="D207" s="234" t="s">
        <v>228</v>
      </c>
      <c r="E207" s="235">
        <v>1</v>
      </c>
      <c r="F207" s="236"/>
      <c r="G207" s="237">
        <f>ROUND(E207*F207,2)</f>
        <v>0</v>
      </c>
      <c r="H207" s="216"/>
      <c r="I207" s="215">
        <f>ROUND(E207*H207,2)</f>
        <v>0</v>
      </c>
      <c r="J207" s="216"/>
      <c r="K207" s="215">
        <f>ROUND(E207*J207,2)</f>
        <v>0</v>
      </c>
      <c r="L207" s="215">
        <v>21</v>
      </c>
      <c r="M207" s="215">
        <f>G207*(1+L207/100)</f>
        <v>0</v>
      </c>
      <c r="N207" s="214">
        <v>0</v>
      </c>
      <c r="O207" s="214">
        <f>ROUND(E207*N207,2)</f>
        <v>0</v>
      </c>
      <c r="P207" s="214">
        <v>0</v>
      </c>
      <c r="Q207" s="214">
        <f>ROUND(E207*P207,2)</f>
        <v>0</v>
      </c>
      <c r="R207" s="215"/>
      <c r="S207" s="215" t="s">
        <v>168</v>
      </c>
      <c r="T207" s="215" t="s">
        <v>169</v>
      </c>
      <c r="U207" s="215">
        <v>0</v>
      </c>
      <c r="V207" s="215">
        <f>ROUND(E207*U207,2)</f>
        <v>0</v>
      </c>
      <c r="W207" s="215"/>
      <c r="X207" s="215" t="s">
        <v>105</v>
      </c>
      <c r="Y207" s="215" t="s">
        <v>171</v>
      </c>
      <c r="Z207" s="195"/>
      <c r="AA207" s="195"/>
      <c r="AB207" s="195"/>
      <c r="AC207" s="195"/>
      <c r="AD207" s="195"/>
      <c r="AE207" s="195"/>
      <c r="AF207" s="195"/>
      <c r="AG207" s="195" t="s">
        <v>700</v>
      </c>
      <c r="AH207" s="195"/>
      <c r="AI207" s="195"/>
      <c r="AJ207" s="195"/>
      <c r="AK207" s="195"/>
      <c r="AL207" s="195"/>
      <c r="AM207" s="195"/>
      <c r="AN207" s="195"/>
      <c r="AO207" s="195"/>
      <c r="AP207" s="195"/>
      <c r="AQ207" s="195"/>
      <c r="AR207" s="195"/>
      <c r="AS207" s="195"/>
      <c r="AT207" s="195"/>
      <c r="AU207" s="195"/>
      <c r="AV207" s="195"/>
      <c r="AW207" s="195"/>
      <c r="AX207" s="195"/>
      <c r="AY207" s="195"/>
      <c r="AZ207" s="195"/>
      <c r="BA207" s="195"/>
      <c r="BB207" s="195"/>
      <c r="BC207" s="195"/>
      <c r="BD207" s="195"/>
      <c r="BE207" s="195"/>
      <c r="BF207" s="195"/>
      <c r="BG207" s="195"/>
      <c r="BH207" s="195"/>
    </row>
    <row r="208" spans="1:60" outlineLevel="1" x14ac:dyDescent="0.2">
      <c r="A208" s="232">
        <v>116</v>
      </c>
      <c r="B208" s="233" t="s">
        <v>716</v>
      </c>
      <c r="C208" s="239" t="s">
        <v>717</v>
      </c>
      <c r="D208" s="234" t="s">
        <v>228</v>
      </c>
      <c r="E208" s="235">
        <v>1</v>
      </c>
      <c r="F208" s="236"/>
      <c r="G208" s="237">
        <f>ROUND(E208*F208,2)</f>
        <v>0</v>
      </c>
      <c r="H208" s="216"/>
      <c r="I208" s="215">
        <f>ROUND(E208*H208,2)</f>
        <v>0</v>
      </c>
      <c r="J208" s="216"/>
      <c r="K208" s="215">
        <f>ROUND(E208*J208,2)</f>
        <v>0</v>
      </c>
      <c r="L208" s="215">
        <v>21</v>
      </c>
      <c r="M208" s="215">
        <f>G208*(1+L208/100)</f>
        <v>0</v>
      </c>
      <c r="N208" s="214">
        <v>0</v>
      </c>
      <c r="O208" s="214">
        <f>ROUND(E208*N208,2)</f>
        <v>0</v>
      </c>
      <c r="P208" s="214">
        <v>0</v>
      </c>
      <c r="Q208" s="214">
        <f>ROUND(E208*P208,2)</f>
        <v>0</v>
      </c>
      <c r="R208" s="215"/>
      <c r="S208" s="215" t="s">
        <v>168</v>
      </c>
      <c r="T208" s="215" t="s">
        <v>169</v>
      </c>
      <c r="U208" s="215">
        <v>0</v>
      </c>
      <c r="V208" s="215">
        <f>ROUND(E208*U208,2)</f>
        <v>0</v>
      </c>
      <c r="W208" s="215"/>
      <c r="X208" s="215" t="s">
        <v>105</v>
      </c>
      <c r="Y208" s="215" t="s">
        <v>171</v>
      </c>
      <c r="Z208" s="195"/>
      <c r="AA208" s="195"/>
      <c r="AB208" s="195"/>
      <c r="AC208" s="195"/>
      <c r="AD208" s="195"/>
      <c r="AE208" s="195"/>
      <c r="AF208" s="195"/>
      <c r="AG208" s="195" t="s">
        <v>700</v>
      </c>
      <c r="AH208" s="195"/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5"/>
      <c r="AT208" s="195"/>
      <c r="AU208" s="195"/>
      <c r="AV208" s="195"/>
      <c r="AW208" s="195"/>
      <c r="AX208" s="195"/>
      <c r="AY208" s="195"/>
      <c r="AZ208" s="195"/>
      <c r="BA208" s="195"/>
      <c r="BB208" s="195"/>
      <c r="BC208" s="195"/>
      <c r="BD208" s="195"/>
      <c r="BE208" s="195"/>
      <c r="BF208" s="195"/>
      <c r="BG208" s="195"/>
      <c r="BH208" s="195"/>
    </row>
    <row r="209" spans="1:60" outlineLevel="1" x14ac:dyDescent="0.2">
      <c r="A209" s="232">
        <v>117</v>
      </c>
      <c r="B209" s="233" t="s">
        <v>718</v>
      </c>
      <c r="C209" s="239" t="s">
        <v>719</v>
      </c>
      <c r="D209" s="234" t="s">
        <v>228</v>
      </c>
      <c r="E209" s="235">
        <v>1</v>
      </c>
      <c r="F209" s="236"/>
      <c r="G209" s="237">
        <f>ROUND(E209*F209,2)</f>
        <v>0</v>
      </c>
      <c r="H209" s="216"/>
      <c r="I209" s="215">
        <f>ROUND(E209*H209,2)</f>
        <v>0</v>
      </c>
      <c r="J209" s="216"/>
      <c r="K209" s="215">
        <f>ROUND(E209*J209,2)</f>
        <v>0</v>
      </c>
      <c r="L209" s="215">
        <v>21</v>
      </c>
      <c r="M209" s="215">
        <f>G209*(1+L209/100)</f>
        <v>0</v>
      </c>
      <c r="N209" s="214">
        <v>0</v>
      </c>
      <c r="O209" s="214">
        <f>ROUND(E209*N209,2)</f>
        <v>0</v>
      </c>
      <c r="P209" s="214">
        <v>0</v>
      </c>
      <c r="Q209" s="214">
        <f>ROUND(E209*P209,2)</f>
        <v>0</v>
      </c>
      <c r="R209" s="215"/>
      <c r="S209" s="215" t="s">
        <v>168</v>
      </c>
      <c r="T209" s="215" t="s">
        <v>169</v>
      </c>
      <c r="U209" s="215">
        <v>0</v>
      </c>
      <c r="V209" s="215">
        <f>ROUND(E209*U209,2)</f>
        <v>0</v>
      </c>
      <c r="W209" s="215"/>
      <c r="X209" s="215" t="s">
        <v>105</v>
      </c>
      <c r="Y209" s="215" t="s">
        <v>171</v>
      </c>
      <c r="Z209" s="195"/>
      <c r="AA209" s="195"/>
      <c r="AB209" s="195"/>
      <c r="AC209" s="195"/>
      <c r="AD209" s="195"/>
      <c r="AE209" s="195"/>
      <c r="AF209" s="195"/>
      <c r="AG209" s="195" t="s">
        <v>700</v>
      </c>
      <c r="AH209" s="195"/>
      <c r="AI209" s="195"/>
      <c r="AJ209" s="195"/>
      <c r="AK209" s="195"/>
      <c r="AL209" s="195"/>
      <c r="AM209" s="195"/>
      <c r="AN209" s="195"/>
      <c r="AO209" s="195"/>
      <c r="AP209" s="195"/>
      <c r="AQ209" s="195"/>
      <c r="AR209" s="195"/>
      <c r="AS209" s="195"/>
      <c r="AT209" s="195"/>
      <c r="AU209" s="195"/>
      <c r="AV209" s="195"/>
      <c r="AW209" s="195"/>
      <c r="AX209" s="195"/>
      <c r="AY209" s="195"/>
      <c r="AZ209" s="195"/>
      <c r="BA209" s="195"/>
      <c r="BB209" s="195"/>
      <c r="BC209" s="195"/>
      <c r="BD209" s="195"/>
      <c r="BE209" s="195"/>
      <c r="BF209" s="195"/>
      <c r="BG209" s="195"/>
      <c r="BH209" s="195"/>
    </row>
    <row r="210" spans="1:60" ht="22.5" outlineLevel="1" x14ac:dyDescent="0.2">
      <c r="A210" s="232">
        <v>118</v>
      </c>
      <c r="B210" s="233" t="s">
        <v>720</v>
      </c>
      <c r="C210" s="239" t="s">
        <v>721</v>
      </c>
      <c r="D210" s="234" t="s">
        <v>228</v>
      </c>
      <c r="E210" s="235">
        <v>1</v>
      </c>
      <c r="F210" s="236"/>
      <c r="G210" s="237">
        <f>ROUND(E210*F210,2)</f>
        <v>0</v>
      </c>
      <c r="H210" s="216"/>
      <c r="I210" s="215">
        <f>ROUND(E210*H210,2)</f>
        <v>0</v>
      </c>
      <c r="J210" s="216"/>
      <c r="K210" s="215">
        <f>ROUND(E210*J210,2)</f>
        <v>0</v>
      </c>
      <c r="L210" s="215">
        <v>21</v>
      </c>
      <c r="M210" s="215">
        <f>G210*(1+L210/100)</f>
        <v>0</v>
      </c>
      <c r="N210" s="214">
        <v>0</v>
      </c>
      <c r="O210" s="214">
        <f>ROUND(E210*N210,2)</f>
        <v>0</v>
      </c>
      <c r="P210" s="214">
        <v>0</v>
      </c>
      <c r="Q210" s="214">
        <f>ROUND(E210*P210,2)</f>
        <v>0</v>
      </c>
      <c r="R210" s="215"/>
      <c r="S210" s="215" t="s">
        <v>168</v>
      </c>
      <c r="T210" s="215" t="s">
        <v>169</v>
      </c>
      <c r="U210" s="215">
        <v>0</v>
      </c>
      <c r="V210" s="215">
        <f>ROUND(E210*U210,2)</f>
        <v>0</v>
      </c>
      <c r="W210" s="215"/>
      <c r="X210" s="215" t="s">
        <v>105</v>
      </c>
      <c r="Y210" s="215" t="s">
        <v>171</v>
      </c>
      <c r="Z210" s="195"/>
      <c r="AA210" s="195"/>
      <c r="AB210" s="195"/>
      <c r="AC210" s="195"/>
      <c r="AD210" s="195"/>
      <c r="AE210" s="195"/>
      <c r="AF210" s="195"/>
      <c r="AG210" s="195" t="s">
        <v>700</v>
      </c>
      <c r="AH210" s="195"/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5"/>
      <c r="AS210" s="195"/>
      <c r="AT210" s="195"/>
      <c r="AU210" s="195"/>
      <c r="AV210" s="195"/>
      <c r="AW210" s="195"/>
      <c r="AX210" s="195"/>
      <c r="AY210" s="195"/>
      <c r="AZ210" s="195"/>
      <c r="BA210" s="195"/>
      <c r="BB210" s="195"/>
      <c r="BC210" s="195"/>
      <c r="BD210" s="195"/>
      <c r="BE210" s="195"/>
      <c r="BF210" s="195"/>
      <c r="BG210" s="195"/>
      <c r="BH210" s="195"/>
    </row>
    <row r="211" spans="1:60" outlineLevel="1" x14ac:dyDescent="0.2">
      <c r="A211" s="232">
        <v>119</v>
      </c>
      <c r="B211" s="233" t="s">
        <v>722</v>
      </c>
      <c r="C211" s="239" t="s">
        <v>723</v>
      </c>
      <c r="D211" s="234" t="s">
        <v>228</v>
      </c>
      <c r="E211" s="235">
        <v>1</v>
      </c>
      <c r="F211" s="236"/>
      <c r="G211" s="237">
        <f>ROUND(E211*F211,2)</f>
        <v>0</v>
      </c>
      <c r="H211" s="216"/>
      <c r="I211" s="215">
        <f>ROUND(E211*H211,2)</f>
        <v>0</v>
      </c>
      <c r="J211" s="216"/>
      <c r="K211" s="215">
        <f>ROUND(E211*J211,2)</f>
        <v>0</v>
      </c>
      <c r="L211" s="215">
        <v>21</v>
      </c>
      <c r="M211" s="215">
        <f>G211*(1+L211/100)</f>
        <v>0</v>
      </c>
      <c r="N211" s="214">
        <v>0</v>
      </c>
      <c r="O211" s="214">
        <f>ROUND(E211*N211,2)</f>
        <v>0</v>
      </c>
      <c r="P211" s="214">
        <v>0</v>
      </c>
      <c r="Q211" s="214">
        <f>ROUND(E211*P211,2)</f>
        <v>0</v>
      </c>
      <c r="R211" s="215"/>
      <c r="S211" s="215" t="s">
        <v>168</v>
      </c>
      <c r="T211" s="215" t="s">
        <v>169</v>
      </c>
      <c r="U211" s="215">
        <v>0</v>
      </c>
      <c r="V211" s="215">
        <f>ROUND(E211*U211,2)</f>
        <v>0</v>
      </c>
      <c r="W211" s="215"/>
      <c r="X211" s="215" t="s">
        <v>105</v>
      </c>
      <c r="Y211" s="215" t="s">
        <v>171</v>
      </c>
      <c r="Z211" s="195"/>
      <c r="AA211" s="195"/>
      <c r="AB211" s="195"/>
      <c r="AC211" s="195"/>
      <c r="AD211" s="195"/>
      <c r="AE211" s="195"/>
      <c r="AF211" s="195"/>
      <c r="AG211" s="195" t="s">
        <v>700</v>
      </c>
      <c r="AH211" s="195"/>
      <c r="AI211" s="195"/>
      <c r="AJ211" s="195"/>
      <c r="AK211" s="195"/>
      <c r="AL211" s="195"/>
      <c r="AM211" s="195"/>
      <c r="AN211" s="195"/>
      <c r="AO211" s="195"/>
      <c r="AP211" s="195"/>
      <c r="AQ211" s="195"/>
      <c r="AR211" s="195"/>
      <c r="AS211" s="195"/>
      <c r="AT211" s="195"/>
      <c r="AU211" s="195"/>
      <c r="AV211" s="195"/>
      <c r="AW211" s="195"/>
      <c r="AX211" s="195"/>
      <c r="AY211" s="195"/>
      <c r="AZ211" s="195"/>
      <c r="BA211" s="195"/>
      <c r="BB211" s="195"/>
      <c r="BC211" s="195"/>
      <c r="BD211" s="195"/>
      <c r="BE211" s="195"/>
      <c r="BF211" s="195"/>
      <c r="BG211" s="195"/>
      <c r="BH211" s="195"/>
    </row>
    <row r="212" spans="1:60" outlineLevel="1" x14ac:dyDescent="0.2">
      <c r="A212" s="232">
        <v>120</v>
      </c>
      <c r="B212" s="233" t="s">
        <v>724</v>
      </c>
      <c r="C212" s="239" t="s">
        <v>725</v>
      </c>
      <c r="D212" s="234" t="s">
        <v>228</v>
      </c>
      <c r="E212" s="235">
        <v>1</v>
      </c>
      <c r="F212" s="236"/>
      <c r="G212" s="237">
        <f>ROUND(E212*F212,2)</f>
        <v>0</v>
      </c>
      <c r="H212" s="216"/>
      <c r="I212" s="215">
        <f>ROUND(E212*H212,2)</f>
        <v>0</v>
      </c>
      <c r="J212" s="216"/>
      <c r="K212" s="215">
        <f>ROUND(E212*J212,2)</f>
        <v>0</v>
      </c>
      <c r="L212" s="215">
        <v>21</v>
      </c>
      <c r="M212" s="215">
        <f>G212*(1+L212/100)</f>
        <v>0</v>
      </c>
      <c r="N212" s="214">
        <v>0</v>
      </c>
      <c r="O212" s="214">
        <f>ROUND(E212*N212,2)</f>
        <v>0</v>
      </c>
      <c r="P212" s="214">
        <v>0</v>
      </c>
      <c r="Q212" s="214">
        <f>ROUND(E212*P212,2)</f>
        <v>0</v>
      </c>
      <c r="R212" s="215"/>
      <c r="S212" s="215" t="s">
        <v>168</v>
      </c>
      <c r="T212" s="215" t="s">
        <v>169</v>
      </c>
      <c r="U212" s="215">
        <v>0</v>
      </c>
      <c r="V212" s="215">
        <f>ROUND(E212*U212,2)</f>
        <v>0</v>
      </c>
      <c r="W212" s="215"/>
      <c r="X212" s="215" t="s">
        <v>105</v>
      </c>
      <c r="Y212" s="215" t="s">
        <v>171</v>
      </c>
      <c r="Z212" s="195"/>
      <c r="AA212" s="195"/>
      <c r="AB212" s="195"/>
      <c r="AC212" s="195"/>
      <c r="AD212" s="195"/>
      <c r="AE212" s="195"/>
      <c r="AF212" s="195"/>
      <c r="AG212" s="195" t="s">
        <v>700</v>
      </c>
      <c r="AH212" s="195"/>
      <c r="AI212" s="195"/>
      <c r="AJ212" s="195"/>
      <c r="AK212" s="195"/>
      <c r="AL212" s="195"/>
      <c r="AM212" s="195"/>
      <c r="AN212" s="195"/>
      <c r="AO212" s="195"/>
      <c r="AP212" s="195"/>
      <c r="AQ212" s="195"/>
      <c r="AR212" s="195"/>
      <c r="AS212" s="195"/>
      <c r="AT212" s="195"/>
      <c r="AU212" s="195"/>
      <c r="AV212" s="195"/>
      <c r="AW212" s="195"/>
      <c r="AX212" s="195"/>
      <c r="AY212" s="195"/>
      <c r="AZ212" s="195"/>
      <c r="BA212" s="195"/>
      <c r="BB212" s="195"/>
      <c r="BC212" s="195"/>
      <c r="BD212" s="195"/>
      <c r="BE212" s="195"/>
      <c r="BF212" s="195"/>
      <c r="BG212" s="195"/>
      <c r="BH212" s="195"/>
    </row>
    <row r="213" spans="1:60" outlineLevel="1" x14ac:dyDescent="0.2">
      <c r="A213" s="232">
        <v>121</v>
      </c>
      <c r="B213" s="233" t="s">
        <v>726</v>
      </c>
      <c r="C213" s="239" t="s">
        <v>727</v>
      </c>
      <c r="D213" s="234" t="s">
        <v>228</v>
      </c>
      <c r="E213" s="235">
        <v>1</v>
      </c>
      <c r="F213" s="236"/>
      <c r="G213" s="237">
        <f>ROUND(E213*F213,2)</f>
        <v>0</v>
      </c>
      <c r="H213" s="216"/>
      <c r="I213" s="215">
        <f>ROUND(E213*H213,2)</f>
        <v>0</v>
      </c>
      <c r="J213" s="216"/>
      <c r="K213" s="215">
        <f>ROUND(E213*J213,2)</f>
        <v>0</v>
      </c>
      <c r="L213" s="215">
        <v>21</v>
      </c>
      <c r="M213" s="215">
        <f>G213*(1+L213/100)</f>
        <v>0</v>
      </c>
      <c r="N213" s="214">
        <v>0</v>
      </c>
      <c r="O213" s="214">
        <f>ROUND(E213*N213,2)</f>
        <v>0</v>
      </c>
      <c r="P213" s="214">
        <v>0</v>
      </c>
      <c r="Q213" s="214">
        <f>ROUND(E213*P213,2)</f>
        <v>0</v>
      </c>
      <c r="R213" s="215"/>
      <c r="S213" s="215" t="s">
        <v>168</v>
      </c>
      <c r="T213" s="215" t="s">
        <v>169</v>
      </c>
      <c r="U213" s="215">
        <v>0</v>
      </c>
      <c r="V213" s="215">
        <f>ROUND(E213*U213,2)</f>
        <v>0</v>
      </c>
      <c r="W213" s="215"/>
      <c r="X213" s="215" t="s">
        <v>105</v>
      </c>
      <c r="Y213" s="215" t="s">
        <v>171</v>
      </c>
      <c r="Z213" s="195"/>
      <c r="AA213" s="195"/>
      <c r="AB213" s="195"/>
      <c r="AC213" s="195"/>
      <c r="AD213" s="195"/>
      <c r="AE213" s="195"/>
      <c r="AF213" s="195"/>
      <c r="AG213" s="195" t="s">
        <v>700</v>
      </c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95"/>
      <c r="AX213" s="195"/>
      <c r="AY213" s="195"/>
      <c r="AZ213" s="195"/>
      <c r="BA213" s="195"/>
      <c r="BB213" s="195"/>
      <c r="BC213" s="195"/>
      <c r="BD213" s="195"/>
      <c r="BE213" s="195"/>
      <c r="BF213" s="195"/>
      <c r="BG213" s="195"/>
      <c r="BH213" s="195"/>
    </row>
    <row r="214" spans="1:60" outlineLevel="1" x14ac:dyDescent="0.2">
      <c r="A214" s="232">
        <v>122</v>
      </c>
      <c r="B214" s="233" t="s">
        <v>728</v>
      </c>
      <c r="C214" s="239" t="s">
        <v>729</v>
      </c>
      <c r="D214" s="234" t="s">
        <v>228</v>
      </c>
      <c r="E214" s="235">
        <v>1</v>
      </c>
      <c r="F214" s="236"/>
      <c r="G214" s="237">
        <f>ROUND(E214*F214,2)</f>
        <v>0</v>
      </c>
      <c r="H214" s="216"/>
      <c r="I214" s="215">
        <f>ROUND(E214*H214,2)</f>
        <v>0</v>
      </c>
      <c r="J214" s="216"/>
      <c r="K214" s="215">
        <f>ROUND(E214*J214,2)</f>
        <v>0</v>
      </c>
      <c r="L214" s="215">
        <v>21</v>
      </c>
      <c r="M214" s="215">
        <f>G214*(1+L214/100)</f>
        <v>0</v>
      </c>
      <c r="N214" s="214">
        <v>0</v>
      </c>
      <c r="O214" s="214">
        <f>ROUND(E214*N214,2)</f>
        <v>0</v>
      </c>
      <c r="P214" s="214">
        <v>0</v>
      </c>
      <c r="Q214" s="214">
        <f>ROUND(E214*P214,2)</f>
        <v>0</v>
      </c>
      <c r="R214" s="215"/>
      <c r="S214" s="215" t="s">
        <v>168</v>
      </c>
      <c r="T214" s="215" t="s">
        <v>169</v>
      </c>
      <c r="U214" s="215">
        <v>0</v>
      </c>
      <c r="V214" s="215">
        <f>ROUND(E214*U214,2)</f>
        <v>0</v>
      </c>
      <c r="W214" s="215"/>
      <c r="X214" s="215" t="s">
        <v>105</v>
      </c>
      <c r="Y214" s="215" t="s">
        <v>171</v>
      </c>
      <c r="Z214" s="195"/>
      <c r="AA214" s="195"/>
      <c r="AB214" s="195"/>
      <c r="AC214" s="195"/>
      <c r="AD214" s="195"/>
      <c r="AE214" s="195"/>
      <c r="AF214" s="195"/>
      <c r="AG214" s="195" t="s">
        <v>700</v>
      </c>
      <c r="AH214" s="195"/>
      <c r="AI214" s="195"/>
      <c r="AJ214" s="195"/>
      <c r="AK214" s="195"/>
      <c r="AL214" s="195"/>
      <c r="AM214" s="195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95"/>
      <c r="AX214" s="195"/>
      <c r="AY214" s="195"/>
      <c r="AZ214" s="195"/>
      <c r="BA214" s="195"/>
      <c r="BB214" s="195"/>
      <c r="BC214" s="195"/>
      <c r="BD214" s="195"/>
      <c r="BE214" s="195"/>
      <c r="BF214" s="195"/>
      <c r="BG214" s="195"/>
      <c r="BH214" s="195"/>
    </row>
    <row r="215" spans="1:60" outlineLevel="1" x14ac:dyDescent="0.2">
      <c r="A215" s="232">
        <v>123</v>
      </c>
      <c r="B215" s="233" t="s">
        <v>730</v>
      </c>
      <c r="C215" s="239" t="s">
        <v>731</v>
      </c>
      <c r="D215" s="234" t="s">
        <v>228</v>
      </c>
      <c r="E215" s="235">
        <v>3</v>
      </c>
      <c r="F215" s="236"/>
      <c r="G215" s="237">
        <f>ROUND(E215*F215,2)</f>
        <v>0</v>
      </c>
      <c r="H215" s="216"/>
      <c r="I215" s="215">
        <f>ROUND(E215*H215,2)</f>
        <v>0</v>
      </c>
      <c r="J215" s="216"/>
      <c r="K215" s="215">
        <f>ROUND(E215*J215,2)</f>
        <v>0</v>
      </c>
      <c r="L215" s="215">
        <v>21</v>
      </c>
      <c r="M215" s="215">
        <f>G215*(1+L215/100)</f>
        <v>0</v>
      </c>
      <c r="N215" s="214">
        <v>0</v>
      </c>
      <c r="O215" s="214">
        <f>ROUND(E215*N215,2)</f>
        <v>0</v>
      </c>
      <c r="P215" s="214">
        <v>0</v>
      </c>
      <c r="Q215" s="214">
        <f>ROUND(E215*P215,2)</f>
        <v>0</v>
      </c>
      <c r="R215" s="215"/>
      <c r="S215" s="215" t="s">
        <v>168</v>
      </c>
      <c r="T215" s="215" t="s">
        <v>169</v>
      </c>
      <c r="U215" s="215">
        <v>0</v>
      </c>
      <c r="V215" s="215">
        <f>ROUND(E215*U215,2)</f>
        <v>0</v>
      </c>
      <c r="W215" s="215"/>
      <c r="X215" s="215" t="s">
        <v>105</v>
      </c>
      <c r="Y215" s="215" t="s">
        <v>171</v>
      </c>
      <c r="Z215" s="195"/>
      <c r="AA215" s="195"/>
      <c r="AB215" s="195"/>
      <c r="AC215" s="195"/>
      <c r="AD215" s="195"/>
      <c r="AE215" s="195"/>
      <c r="AF215" s="195"/>
      <c r="AG215" s="195" t="s">
        <v>700</v>
      </c>
      <c r="AH215" s="195"/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95"/>
      <c r="AY215" s="195"/>
      <c r="AZ215" s="195"/>
      <c r="BA215" s="195"/>
      <c r="BB215" s="195"/>
      <c r="BC215" s="195"/>
      <c r="BD215" s="195"/>
      <c r="BE215" s="195"/>
      <c r="BF215" s="195"/>
      <c r="BG215" s="195"/>
      <c r="BH215" s="195"/>
    </row>
    <row r="216" spans="1:60" outlineLevel="1" x14ac:dyDescent="0.2">
      <c r="A216" s="232">
        <v>124</v>
      </c>
      <c r="B216" s="233" t="s">
        <v>732</v>
      </c>
      <c r="C216" s="239" t="s">
        <v>733</v>
      </c>
      <c r="D216" s="234" t="s">
        <v>616</v>
      </c>
      <c r="E216" s="235">
        <v>1</v>
      </c>
      <c r="F216" s="236"/>
      <c r="G216" s="237">
        <f>ROUND(E216*F216,2)</f>
        <v>0</v>
      </c>
      <c r="H216" s="216"/>
      <c r="I216" s="215">
        <f>ROUND(E216*H216,2)</f>
        <v>0</v>
      </c>
      <c r="J216" s="216"/>
      <c r="K216" s="215">
        <f>ROUND(E216*J216,2)</f>
        <v>0</v>
      </c>
      <c r="L216" s="215">
        <v>21</v>
      </c>
      <c r="M216" s="215">
        <f>G216*(1+L216/100)</f>
        <v>0</v>
      </c>
      <c r="N216" s="214">
        <v>0</v>
      </c>
      <c r="O216" s="214">
        <f>ROUND(E216*N216,2)</f>
        <v>0</v>
      </c>
      <c r="P216" s="214">
        <v>0</v>
      </c>
      <c r="Q216" s="214">
        <f>ROUND(E216*P216,2)</f>
        <v>0</v>
      </c>
      <c r="R216" s="215"/>
      <c r="S216" s="215" t="s">
        <v>168</v>
      </c>
      <c r="T216" s="215" t="s">
        <v>169</v>
      </c>
      <c r="U216" s="215">
        <v>0</v>
      </c>
      <c r="V216" s="215">
        <f>ROUND(E216*U216,2)</f>
        <v>0</v>
      </c>
      <c r="W216" s="215"/>
      <c r="X216" s="215" t="s">
        <v>105</v>
      </c>
      <c r="Y216" s="215" t="s">
        <v>171</v>
      </c>
      <c r="Z216" s="195"/>
      <c r="AA216" s="195"/>
      <c r="AB216" s="195"/>
      <c r="AC216" s="195"/>
      <c r="AD216" s="195"/>
      <c r="AE216" s="195"/>
      <c r="AF216" s="195"/>
      <c r="AG216" s="195" t="s">
        <v>700</v>
      </c>
      <c r="AH216" s="195"/>
      <c r="AI216" s="195"/>
      <c r="AJ216" s="195"/>
      <c r="AK216" s="195"/>
      <c r="AL216" s="195"/>
      <c r="AM216" s="195"/>
      <c r="AN216" s="195"/>
      <c r="AO216" s="195"/>
      <c r="AP216" s="195"/>
      <c r="AQ216" s="195"/>
      <c r="AR216" s="195"/>
      <c r="AS216" s="195"/>
      <c r="AT216" s="195"/>
      <c r="AU216" s="195"/>
      <c r="AV216" s="195"/>
      <c r="AW216" s="195"/>
      <c r="AX216" s="195"/>
      <c r="AY216" s="195"/>
      <c r="AZ216" s="195"/>
      <c r="BA216" s="195"/>
      <c r="BB216" s="195"/>
      <c r="BC216" s="195"/>
      <c r="BD216" s="195"/>
      <c r="BE216" s="195"/>
      <c r="BF216" s="195"/>
      <c r="BG216" s="195"/>
      <c r="BH216" s="195"/>
    </row>
    <row r="217" spans="1:60" outlineLevel="1" x14ac:dyDescent="0.2">
      <c r="A217" s="226">
        <v>125</v>
      </c>
      <c r="B217" s="227" t="s">
        <v>734</v>
      </c>
      <c r="C217" s="240" t="s">
        <v>735</v>
      </c>
      <c r="D217" s="228" t="s">
        <v>228</v>
      </c>
      <c r="E217" s="229">
        <v>1</v>
      </c>
      <c r="F217" s="230"/>
      <c r="G217" s="231">
        <f>ROUND(E217*F217,2)</f>
        <v>0</v>
      </c>
      <c r="H217" s="216"/>
      <c r="I217" s="215">
        <f>ROUND(E217*H217,2)</f>
        <v>0</v>
      </c>
      <c r="J217" s="216"/>
      <c r="K217" s="215">
        <f>ROUND(E217*J217,2)</f>
        <v>0</v>
      </c>
      <c r="L217" s="215">
        <v>21</v>
      </c>
      <c r="M217" s="215">
        <f>G217*(1+L217/100)</f>
        <v>0</v>
      </c>
      <c r="N217" s="214">
        <v>0</v>
      </c>
      <c r="O217" s="214">
        <f>ROUND(E217*N217,2)</f>
        <v>0</v>
      </c>
      <c r="P217" s="214">
        <v>0</v>
      </c>
      <c r="Q217" s="214">
        <f>ROUND(E217*P217,2)</f>
        <v>0</v>
      </c>
      <c r="R217" s="215"/>
      <c r="S217" s="215" t="s">
        <v>168</v>
      </c>
      <c r="T217" s="215" t="s">
        <v>169</v>
      </c>
      <c r="U217" s="215">
        <v>0</v>
      </c>
      <c r="V217" s="215">
        <f>ROUND(E217*U217,2)</f>
        <v>0</v>
      </c>
      <c r="W217" s="215"/>
      <c r="X217" s="215" t="s">
        <v>105</v>
      </c>
      <c r="Y217" s="215" t="s">
        <v>171</v>
      </c>
      <c r="Z217" s="195"/>
      <c r="AA217" s="195"/>
      <c r="AB217" s="195"/>
      <c r="AC217" s="195"/>
      <c r="AD217" s="195"/>
      <c r="AE217" s="195"/>
      <c r="AF217" s="195"/>
      <c r="AG217" s="195" t="s">
        <v>700</v>
      </c>
      <c r="AH217" s="195"/>
      <c r="AI217" s="195"/>
      <c r="AJ217" s="195"/>
      <c r="AK217" s="195"/>
      <c r="AL217" s="195"/>
      <c r="AM217" s="195"/>
      <c r="AN217" s="195"/>
      <c r="AO217" s="195"/>
      <c r="AP217" s="195"/>
      <c r="AQ217" s="195"/>
      <c r="AR217" s="195"/>
      <c r="AS217" s="195"/>
      <c r="AT217" s="195"/>
      <c r="AU217" s="195"/>
      <c r="AV217" s="195"/>
      <c r="AW217" s="195"/>
      <c r="AX217" s="195"/>
      <c r="AY217" s="195"/>
      <c r="AZ217" s="195"/>
      <c r="BA217" s="195"/>
      <c r="BB217" s="195"/>
      <c r="BC217" s="195"/>
      <c r="BD217" s="195"/>
      <c r="BE217" s="195"/>
      <c r="BF217" s="195"/>
      <c r="BG217" s="195"/>
      <c r="BH217" s="195"/>
    </row>
    <row r="218" spans="1:60" x14ac:dyDescent="0.2">
      <c r="A218" s="3"/>
      <c r="B218" s="4"/>
      <c r="C218" s="241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v>15</v>
      </c>
      <c r="AF218">
        <v>21</v>
      </c>
      <c r="AG218" t="s">
        <v>149</v>
      </c>
    </row>
    <row r="219" spans="1:60" x14ac:dyDescent="0.2">
      <c r="A219" s="198"/>
      <c r="B219" s="199" t="s">
        <v>31</v>
      </c>
      <c r="C219" s="242"/>
      <c r="D219" s="200"/>
      <c r="E219" s="201"/>
      <c r="F219" s="201"/>
      <c r="G219" s="225">
        <f>G8+G30+G37+G64+G144+G157+G195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f>SUMIF(L7:L217,AE218,G7:G217)</f>
        <v>0</v>
      </c>
      <c r="AF219">
        <f>SUMIF(L7:L217,AF218,G7:G217)</f>
        <v>0</v>
      </c>
      <c r="AG219" t="s">
        <v>399</v>
      </c>
    </row>
    <row r="220" spans="1:60" x14ac:dyDescent="0.2">
      <c r="A220" s="3"/>
      <c r="B220" s="4"/>
      <c r="C220" s="241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3"/>
      <c r="B221" s="4"/>
      <c r="C221" s="241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02" t="s">
        <v>400</v>
      </c>
      <c r="B222" s="202"/>
      <c r="C222" s="24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03"/>
      <c r="B223" s="204"/>
      <c r="C223" s="244"/>
      <c r="D223" s="204"/>
      <c r="E223" s="204"/>
      <c r="F223" s="204"/>
      <c r="G223" s="20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G223" t="s">
        <v>401</v>
      </c>
    </row>
    <row r="224" spans="1:60" x14ac:dyDescent="0.2">
      <c r="A224" s="206"/>
      <c r="B224" s="207"/>
      <c r="C224" s="245"/>
      <c r="D224" s="207"/>
      <c r="E224" s="207"/>
      <c r="F224" s="207"/>
      <c r="G224" s="20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06"/>
      <c r="B225" s="207"/>
      <c r="C225" s="245"/>
      <c r="D225" s="207"/>
      <c r="E225" s="207"/>
      <c r="F225" s="207"/>
      <c r="G225" s="20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06"/>
      <c r="B226" s="207"/>
      <c r="C226" s="245"/>
      <c r="D226" s="207"/>
      <c r="E226" s="207"/>
      <c r="F226" s="207"/>
      <c r="G226" s="20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09"/>
      <c r="B227" s="210"/>
      <c r="C227" s="246"/>
      <c r="D227" s="210"/>
      <c r="E227" s="210"/>
      <c r="F227" s="210"/>
      <c r="G227" s="2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3"/>
      <c r="B228" s="4"/>
      <c r="C228" s="241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C229" s="247"/>
      <c r="D229" s="10"/>
      <c r="AG229" t="s">
        <v>402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2">
    <mergeCell ref="C136:G136"/>
    <mergeCell ref="C138:G138"/>
    <mergeCell ref="C129:G129"/>
    <mergeCell ref="C131:G131"/>
    <mergeCell ref="C132:G132"/>
    <mergeCell ref="C133:G133"/>
    <mergeCell ref="C134:G134"/>
    <mergeCell ref="C135:G135"/>
    <mergeCell ref="C108:G108"/>
    <mergeCell ref="C114:G114"/>
    <mergeCell ref="C121:G121"/>
    <mergeCell ref="C123:G123"/>
    <mergeCell ref="C125:G125"/>
    <mergeCell ref="C127:G127"/>
    <mergeCell ref="C99:G99"/>
    <mergeCell ref="C100:G100"/>
    <mergeCell ref="C101:G101"/>
    <mergeCell ref="C103:G103"/>
    <mergeCell ref="C104:G104"/>
    <mergeCell ref="C105:G105"/>
    <mergeCell ref="C91:G91"/>
    <mergeCell ref="C92:G92"/>
    <mergeCell ref="C94:G94"/>
    <mergeCell ref="C96:G96"/>
    <mergeCell ref="C97:G97"/>
    <mergeCell ref="C98:G98"/>
    <mergeCell ref="C85:G85"/>
    <mergeCell ref="C86:G86"/>
    <mergeCell ref="C87:G87"/>
    <mergeCell ref="C88:G88"/>
    <mergeCell ref="C89:G89"/>
    <mergeCell ref="C90:G90"/>
    <mergeCell ref="C77:G77"/>
    <mergeCell ref="C78:G78"/>
    <mergeCell ref="C79:G79"/>
    <mergeCell ref="C81:G81"/>
    <mergeCell ref="C83:G83"/>
    <mergeCell ref="C84:G84"/>
    <mergeCell ref="C70:G70"/>
    <mergeCell ref="C72:G72"/>
    <mergeCell ref="C73:G73"/>
    <mergeCell ref="C74:G74"/>
    <mergeCell ref="C75:G75"/>
    <mergeCell ref="C76:G76"/>
    <mergeCell ref="C55:G55"/>
    <mergeCell ref="C56:G56"/>
    <mergeCell ref="C57:G57"/>
    <mergeCell ref="C58:G58"/>
    <mergeCell ref="C59:G59"/>
    <mergeCell ref="C60:G60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A222:C222"/>
    <mergeCell ref="A223:G227"/>
    <mergeCell ref="C39:G39"/>
    <mergeCell ref="C40:G40"/>
    <mergeCell ref="C41:G41"/>
    <mergeCell ref="C42:G42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3B09-CAAF-4B4A-A62A-405C2974C8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59" customWidth="1"/>
    <col min="3" max="3" width="38.28515625" style="15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0" t="s">
        <v>7</v>
      </c>
      <c r="B1" s="180"/>
      <c r="C1" s="180"/>
      <c r="D1" s="180"/>
      <c r="E1" s="180"/>
      <c r="F1" s="180"/>
      <c r="G1" s="180"/>
      <c r="AG1" t="s">
        <v>137</v>
      </c>
    </row>
    <row r="2" spans="1:60" ht="24.95" customHeight="1" x14ac:dyDescent="0.2">
      <c r="A2" s="181" t="s">
        <v>8</v>
      </c>
      <c r="B2" s="41" t="s">
        <v>41</v>
      </c>
      <c r="C2" s="184" t="s">
        <v>42</v>
      </c>
      <c r="D2" s="182"/>
      <c r="E2" s="182"/>
      <c r="F2" s="182"/>
      <c r="G2" s="183"/>
      <c r="AG2" t="s">
        <v>138</v>
      </c>
    </row>
    <row r="3" spans="1:60" ht="24.95" customHeight="1" x14ac:dyDescent="0.2">
      <c r="A3" s="181" t="s">
        <v>9</v>
      </c>
      <c r="B3" s="41" t="s">
        <v>44</v>
      </c>
      <c r="C3" s="184" t="s">
        <v>45</v>
      </c>
      <c r="D3" s="182"/>
      <c r="E3" s="182"/>
      <c r="F3" s="182"/>
      <c r="G3" s="183"/>
      <c r="AC3" s="159" t="s">
        <v>138</v>
      </c>
      <c r="AG3" t="s">
        <v>139</v>
      </c>
    </row>
    <row r="4" spans="1:60" ht="24.95" customHeight="1" x14ac:dyDescent="0.2">
      <c r="A4" s="185" t="s">
        <v>10</v>
      </c>
      <c r="B4" s="186" t="s">
        <v>50</v>
      </c>
      <c r="C4" s="187" t="s">
        <v>51</v>
      </c>
      <c r="D4" s="188"/>
      <c r="E4" s="188"/>
      <c r="F4" s="188"/>
      <c r="G4" s="189"/>
      <c r="AG4" t="s">
        <v>140</v>
      </c>
    </row>
    <row r="5" spans="1:60" x14ac:dyDescent="0.2">
      <c r="D5" s="10"/>
    </row>
    <row r="6" spans="1:60" ht="38.25" x14ac:dyDescent="0.2">
      <c r="A6" s="191" t="s">
        <v>141</v>
      </c>
      <c r="B6" s="193" t="s">
        <v>142</v>
      </c>
      <c r="C6" s="193" t="s">
        <v>143</v>
      </c>
      <c r="D6" s="192" t="s">
        <v>144</v>
      </c>
      <c r="E6" s="191" t="s">
        <v>145</v>
      </c>
      <c r="F6" s="190" t="s">
        <v>146</v>
      </c>
      <c r="G6" s="191" t="s">
        <v>31</v>
      </c>
      <c r="H6" s="194" t="s">
        <v>32</v>
      </c>
      <c r="I6" s="194" t="s">
        <v>147</v>
      </c>
      <c r="J6" s="194" t="s">
        <v>33</v>
      </c>
      <c r="K6" s="194" t="s">
        <v>148</v>
      </c>
      <c r="L6" s="194" t="s">
        <v>149</v>
      </c>
      <c r="M6" s="194" t="s">
        <v>150</v>
      </c>
      <c r="N6" s="194" t="s">
        <v>151</v>
      </c>
      <c r="O6" s="194" t="s">
        <v>152</v>
      </c>
      <c r="P6" s="194" t="s">
        <v>153</v>
      </c>
      <c r="Q6" s="194" t="s">
        <v>154</v>
      </c>
      <c r="R6" s="194" t="s">
        <v>155</v>
      </c>
      <c r="S6" s="194" t="s">
        <v>156</v>
      </c>
      <c r="T6" s="194" t="s">
        <v>157</v>
      </c>
      <c r="U6" s="194" t="s">
        <v>158</v>
      </c>
      <c r="V6" s="194" t="s">
        <v>159</v>
      </c>
      <c r="W6" s="194" t="s">
        <v>160</v>
      </c>
      <c r="X6" s="194" t="s">
        <v>161</v>
      </c>
      <c r="Y6" s="194" t="s">
        <v>162</v>
      </c>
    </row>
    <row r="7" spans="1:60" hidden="1" x14ac:dyDescent="0.2">
      <c r="A7" s="3"/>
      <c r="B7" s="4"/>
      <c r="C7" s="4"/>
      <c r="D7" s="6"/>
      <c r="E7" s="196"/>
      <c r="F7" s="197"/>
      <c r="G7" s="197"/>
      <c r="H7" s="197"/>
      <c r="I7" s="197"/>
      <c r="J7" s="197"/>
      <c r="K7" s="197"/>
      <c r="L7" s="197"/>
      <c r="M7" s="197"/>
      <c r="N7" s="196"/>
      <c r="O7" s="196"/>
      <c r="P7" s="196"/>
      <c r="Q7" s="196"/>
      <c r="R7" s="197"/>
      <c r="S7" s="197"/>
      <c r="T7" s="197"/>
      <c r="U7" s="197"/>
      <c r="V7" s="197"/>
      <c r="W7" s="197"/>
      <c r="X7" s="197"/>
      <c r="Y7" s="197"/>
    </row>
    <row r="8" spans="1:60" x14ac:dyDescent="0.2">
      <c r="A8" s="219" t="s">
        <v>163</v>
      </c>
      <c r="B8" s="220" t="s">
        <v>59</v>
      </c>
      <c r="C8" s="238" t="s">
        <v>60</v>
      </c>
      <c r="D8" s="221"/>
      <c r="E8" s="222"/>
      <c r="F8" s="223"/>
      <c r="G8" s="224">
        <f>SUMIF(AG9:AG14,"&lt;&gt;NOR",G9:G14)</f>
        <v>0</v>
      </c>
      <c r="H8" s="218"/>
      <c r="I8" s="218">
        <f>SUM(I9:I14)</f>
        <v>0</v>
      </c>
      <c r="J8" s="218"/>
      <c r="K8" s="218">
        <f>SUM(K9:K14)</f>
        <v>0</v>
      </c>
      <c r="L8" s="218"/>
      <c r="M8" s="218">
        <f>SUM(M9:M14)</f>
        <v>0</v>
      </c>
      <c r="N8" s="217"/>
      <c r="O8" s="217">
        <f>SUM(O9:O14)</f>
        <v>0</v>
      </c>
      <c r="P8" s="217"/>
      <c r="Q8" s="217">
        <f>SUM(Q9:Q14)</f>
        <v>0</v>
      </c>
      <c r="R8" s="218"/>
      <c r="S8" s="218"/>
      <c r="T8" s="218"/>
      <c r="U8" s="218"/>
      <c r="V8" s="218">
        <f>SUM(V9:V14)</f>
        <v>0</v>
      </c>
      <c r="W8" s="218"/>
      <c r="X8" s="218"/>
      <c r="Y8" s="218"/>
      <c r="AG8" t="s">
        <v>164</v>
      </c>
    </row>
    <row r="9" spans="1:60" ht="45" outlineLevel="1" x14ac:dyDescent="0.2">
      <c r="A9" s="232">
        <v>1</v>
      </c>
      <c r="B9" s="233" t="s">
        <v>736</v>
      </c>
      <c r="C9" s="239" t="s">
        <v>737</v>
      </c>
      <c r="D9" s="234" t="s">
        <v>738</v>
      </c>
      <c r="E9" s="235">
        <v>2</v>
      </c>
      <c r="F9" s="236"/>
      <c r="G9" s="237">
        <f>ROUND(E9*F9,2)</f>
        <v>0</v>
      </c>
      <c r="H9" s="216"/>
      <c r="I9" s="215">
        <f>ROUND(E9*H9,2)</f>
        <v>0</v>
      </c>
      <c r="J9" s="216"/>
      <c r="K9" s="215">
        <f>ROUND(E9*J9,2)</f>
        <v>0</v>
      </c>
      <c r="L9" s="215">
        <v>21</v>
      </c>
      <c r="M9" s="215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5"/>
      <c r="S9" s="215" t="s">
        <v>168</v>
      </c>
      <c r="T9" s="215" t="s">
        <v>169</v>
      </c>
      <c r="U9" s="215">
        <v>0</v>
      </c>
      <c r="V9" s="215">
        <f>ROUND(E9*U9,2)</f>
        <v>0</v>
      </c>
      <c r="W9" s="215"/>
      <c r="X9" s="215" t="s">
        <v>334</v>
      </c>
      <c r="Y9" s="215" t="s">
        <v>171</v>
      </c>
      <c r="Z9" s="195"/>
      <c r="AA9" s="195"/>
      <c r="AB9" s="195"/>
      <c r="AC9" s="195"/>
      <c r="AD9" s="195"/>
      <c r="AE9" s="195"/>
      <c r="AF9" s="195"/>
      <c r="AG9" s="195" t="s">
        <v>739</v>
      </c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</row>
    <row r="10" spans="1:60" ht="22.5" outlineLevel="1" x14ac:dyDescent="0.2">
      <c r="A10" s="232">
        <v>2</v>
      </c>
      <c r="B10" s="233" t="s">
        <v>740</v>
      </c>
      <c r="C10" s="239" t="s">
        <v>741</v>
      </c>
      <c r="D10" s="234" t="s">
        <v>738</v>
      </c>
      <c r="E10" s="235">
        <v>4</v>
      </c>
      <c r="F10" s="236"/>
      <c r="G10" s="237">
        <f>ROUND(E10*F10,2)</f>
        <v>0</v>
      </c>
      <c r="H10" s="216"/>
      <c r="I10" s="215">
        <f>ROUND(E10*H10,2)</f>
        <v>0</v>
      </c>
      <c r="J10" s="216"/>
      <c r="K10" s="215">
        <f>ROUND(E10*J10,2)</f>
        <v>0</v>
      </c>
      <c r="L10" s="215">
        <v>21</v>
      </c>
      <c r="M10" s="215">
        <f>G10*(1+L10/100)</f>
        <v>0</v>
      </c>
      <c r="N10" s="214">
        <v>0</v>
      </c>
      <c r="O10" s="214">
        <f>ROUND(E10*N10,2)</f>
        <v>0</v>
      </c>
      <c r="P10" s="214">
        <v>0</v>
      </c>
      <c r="Q10" s="214">
        <f>ROUND(E10*P10,2)</f>
        <v>0</v>
      </c>
      <c r="R10" s="215"/>
      <c r="S10" s="215" t="s">
        <v>168</v>
      </c>
      <c r="T10" s="215" t="s">
        <v>169</v>
      </c>
      <c r="U10" s="215">
        <v>0</v>
      </c>
      <c r="V10" s="215">
        <f>ROUND(E10*U10,2)</f>
        <v>0</v>
      </c>
      <c r="W10" s="215"/>
      <c r="X10" s="215" t="s">
        <v>334</v>
      </c>
      <c r="Y10" s="215" t="s">
        <v>171</v>
      </c>
      <c r="Z10" s="195"/>
      <c r="AA10" s="195"/>
      <c r="AB10" s="195"/>
      <c r="AC10" s="195"/>
      <c r="AD10" s="195"/>
      <c r="AE10" s="195"/>
      <c r="AF10" s="195"/>
      <c r="AG10" s="195" t="s">
        <v>739</v>
      </c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</row>
    <row r="11" spans="1:60" ht="22.5" outlineLevel="1" x14ac:dyDescent="0.2">
      <c r="A11" s="232">
        <v>3</v>
      </c>
      <c r="B11" s="233" t="s">
        <v>742</v>
      </c>
      <c r="C11" s="239" t="s">
        <v>743</v>
      </c>
      <c r="D11" s="234" t="s">
        <v>738</v>
      </c>
      <c r="E11" s="235">
        <v>1</v>
      </c>
      <c r="F11" s="236"/>
      <c r="G11" s="237">
        <f>ROUND(E11*F11,2)</f>
        <v>0</v>
      </c>
      <c r="H11" s="216"/>
      <c r="I11" s="215">
        <f>ROUND(E11*H11,2)</f>
        <v>0</v>
      </c>
      <c r="J11" s="216"/>
      <c r="K11" s="215">
        <f>ROUND(E11*J11,2)</f>
        <v>0</v>
      </c>
      <c r="L11" s="215">
        <v>21</v>
      </c>
      <c r="M11" s="215">
        <f>G11*(1+L11/100)</f>
        <v>0</v>
      </c>
      <c r="N11" s="214">
        <v>0</v>
      </c>
      <c r="O11" s="214">
        <f>ROUND(E11*N11,2)</f>
        <v>0</v>
      </c>
      <c r="P11" s="214">
        <v>0</v>
      </c>
      <c r="Q11" s="214">
        <f>ROUND(E11*P11,2)</f>
        <v>0</v>
      </c>
      <c r="R11" s="215"/>
      <c r="S11" s="215" t="s">
        <v>168</v>
      </c>
      <c r="T11" s="215" t="s">
        <v>169</v>
      </c>
      <c r="U11" s="215">
        <v>0</v>
      </c>
      <c r="V11" s="215">
        <f>ROUND(E11*U11,2)</f>
        <v>0</v>
      </c>
      <c r="W11" s="215"/>
      <c r="X11" s="215" t="s">
        <v>334</v>
      </c>
      <c r="Y11" s="215" t="s">
        <v>171</v>
      </c>
      <c r="Z11" s="195"/>
      <c r="AA11" s="195"/>
      <c r="AB11" s="195"/>
      <c r="AC11" s="195"/>
      <c r="AD11" s="195"/>
      <c r="AE11" s="195"/>
      <c r="AF11" s="195"/>
      <c r="AG11" s="195" t="s">
        <v>739</v>
      </c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</row>
    <row r="12" spans="1:60" outlineLevel="1" x14ac:dyDescent="0.2">
      <c r="A12" s="232">
        <v>4</v>
      </c>
      <c r="B12" s="233" t="s">
        <v>744</v>
      </c>
      <c r="C12" s="239" t="s">
        <v>745</v>
      </c>
      <c r="D12" s="234" t="s">
        <v>738</v>
      </c>
      <c r="E12" s="235">
        <v>1</v>
      </c>
      <c r="F12" s="236"/>
      <c r="G12" s="237">
        <f>ROUND(E12*F12,2)</f>
        <v>0</v>
      </c>
      <c r="H12" s="216"/>
      <c r="I12" s="215">
        <f>ROUND(E12*H12,2)</f>
        <v>0</v>
      </c>
      <c r="J12" s="216"/>
      <c r="K12" s="215">
        <f>ROUND(E12*J12,2)</f>
        <v>0</v>
      </c>
      <c r="L12" s="215">
        <v>21</v>
      </c>
      <c r="M12" s="215">
        <f>G12*(1+L12/100)</f>
        <v>0</v>
      </c>
      <c r="N12" s="214">
        <v>0</v>
      </c>
      <c r="O12" s="214">
        <f>ROUND(E12*N12,2)</f>
        <v>0</v>
      </c>
      <c r="P12" s="214">
        <v>0</v>
      </c>
      <c r="Q12" s="214">
        <f>ROUND(E12*P12,2)</f>
        <v>0</v>
      </c>
      <c r="R12" s="215"/>
      <c r="S12" s="215" t="s">
        <v>168</v>
      </c>
      <c r="T12" s="215" t="s">
        <v>169</v>
      </c>
      <c r="U12" s="215">
        <v>0</v>
      </c>
      <c r="V12" s="215">
        <f>ROUND(E12*U12,2)</f>
        <v>0</v>
      </c>
      <c r="W12" s="215"/>
      <c r="X12" s="215" t="s">
        <v>334</v>
      </c>
      <c r="Y12" s="215" t="s">
        <v>171</v>
      </c>
      <c r="Z12" s="195"/>
      <c r="AA12" s="195"/>
      <c r="AB12" s="195"/>
      <c r="AC12" s="195"/>
      <c r="AD12" s="195"/>
      <c r="AE12" s="195"/>
      <c r="AF12" s="195"/>
      <c r="AG12" s="195" t="s">
        <v>739</v>
      </c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</row>
    <row r="13" spans="1:60" ht="22.5" outlineLevel="1" x14ac:dyDescent="0.2">
      <c r="A13" s="232">
        <v>5</v>
      </c>
      <c r="B13" s="233" t="s">
        <v>746</v>
      </c>
      <c r="C13" s="239" t="s">
        <v>747</v>
      </c>
      <c r="D13" s="234" t="s">
        <v>738</v>
      </c>
      <c r="E13" s="235">
        <v>1</v>
      </c>
      <c r="F13" s="236"/>
      <c r="G13" s="237">
        <f>ROUND(E13*F13,2)</f>
        <v>0</v>
      </c>
      <c r="H13" s="216"/>
      <c r="I13" s="215">
        <f>ROUND(E13*H13,2)</f>
        <v>0</v>
      </c>
      <c r="J13" s="216"/>
      <c r="K13" s="215">
        <f>ROUND(E13*J13,2)</f>
        <v>0</v>
      </c>
      <c r="L13" s="215">
        <v>21</v>
      </c>
      <c r="M13" s="215">
        <f>G13*(1+L13/100)</f>
        <v>0</v>
      </c>
      <c r="N13" s="214">
        <v>0</v>
      </c>
      <c r="O13" s="214">
        <f>ROUND(E13*N13,2)</f>
        <v>0</v>
      </c>
      <c r="P13" s="214">
        <v>0</v>
      </c>
      <c r="Q13" s="214">
        <f>ROUND(E13*P13,2)</f>
        <v>0</v>
      </c>
      <c r="R13" s="215"/>
      <c r="S13" s="215" t="s">
        <v>168</v>
      </c>
      <c r="T13" s="215" t="s">
        <v>169</v>
      </c>
      <c r="U13" s="215">
        <v>0</v>
      </c>
      <c r="V13" s="215">
        <f>ROUND(E13*U13,2)</f>
        <v>0</v>
      </c>
      <c r="W13" s="215"/>
      <c r="X13" s="215" t="s">
        <v>170</v>
      </c>
      <c r="Y13" s="215" t="s">
        <v>171</v>
      </c>
      <c r="Z13" s="195"/>
      <c r="AA13" s="195"/>
      <c r="AB13" s="195"/>
      <c r="AC13" s="195"/>
      <c r="AD13" s="195"/>
      <c r="AE13" s="195"/>
      <c r="AF13" s="195"/>
      <c r="AG13" s="195" t="s">
        <v>172</v>
      </c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</row>
    <row r="14" spans="1:60" outlineLevel="1" x14ac:dyDescent="0.2">
      <c r="A14" s="232">
        <v>6</v>
      </c>
      <c r="B14" s="233" t="s">
        <v>748</v>
      </c>
      <c r="C14" s="239" t="s">
        <v>749</v>
      </c>
      <c r="D14" s="234" t="s">
        <v>738</v>
      </c>
      <c r="E14" s="235">
        <v>1</v>
      </c>
      <c r="F14" s="236"/>
      <c r="G14" s="237">
        <f>ROUND(E14*F14,2)</f>
        <v>0</v>
      </c>
      <c r="H14" s="216"/>
      <c r="I14" s="215">
        <f>ROUND(E14*H14,2)</f>
        <v>0</v>
      </c>
      <c r="J14" s="216"/>
      <c r="K14" s="215">
        <f>ROUND(E14*J14,2)</f>
        <v>0</v>
      </c>
      <c r="L14" s="215">
        <v>21</v>
      </c>
      <c r="M14" s="215">
        <f>G14*(1+L14/100)</f>
        <v>0</v>
      </c>
      <c r="N14" s="214">
        <v>0</v>
      </c>
      <c r="O14" s="214">
        <f>ROUND(E14*N14,2)</f>
        <v>0</v>
      </c>
      <c r="P14" s="214">
        <v>0</v>
      </c>
      <c r="Q14" s="214">
        <f>ROUND(E14*P14,2)</f>
        <v>0</v>
      </c>
      <c r="R14" s="215"/>
      <c r="S14" s="215" t="s">
        <v>168</v>
      </c>
      <c r="T14" s="215" t="s">
        <v>169</v>
      </c>
      <c r="U14" s="215">
        <v>0</v>
      </c>
      <c r="V14" s="215">
        <f>ROUND(E14*U14,2)</f>
        <v>0</v>
      </c>
      <c r="W14" s="215"/>
      <c r="X14" s="215" t="s">
        <v>334</v>
      </c>
      <c r="Y14" s="215" t="s">
        <v>171</v>
      </c>
      <c r="Z14" s="195"/>
      <c r="AA14" s="195"/>
      <c r="AB14" s="195"/>
      <c r="AC14" s="195"/>
      <c r="AD14" s="195"/>
      <c r="AE14" s="195"/>
      <c r="AF14" s="195"/>
      <c r="AG14" s="195" t="s">
        <v>739</v>
      </c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</row>
    <row r="15" spans="1:60" x14ac:dyDescent="0.2">
      <c r="A15" s="219" t="s">
        <v>163</v>
      </c>
      <c r="B15" s="220" t="s">
        <v>61</v>
      </c>
      <c r="C15" s="238" t="s">
        <v>62</v>
      </c>
      <c r="D15" s="221"/>
      <c r="E15" s="222"/>
      <c r="F15" s="223"/>
      <c r="G15" s="224">
        <f>SUMIF(AG16:AG33,"&lt;&gt;NOR",G16:G33)</f>
        <v>0</v>
      </c>
      <c r="H15" s="218"/>
      <c r="I15" s="218">
        <f>SUM(I16:I33)</f>
        <v>0</v>
      </c>
      <c r="J15" s="218"/>
      <c r="K15" s="218">
        <f>SUM(K16:K33)</f>
        <v>0</v>
      </c>
      <c r="L15" s="218"/>
      <c r="M15" s="218">
        <f>SUM(M16:M33)</f>
        <v>0</v>
      </c>
      <c r="N15" s="217"/>
      <c r="O15" s="217">
        <f>SUM(O16:O33)</f>
        <v>0</v>
      </c>
      <c r="P15" s="217"/>
      <c r="Q15" s="217">
        <f>SUM(Q16:Q33)</f>
        <v>0</v>
      </c>
      <c r="R15" s="218"/>
      <c r="S15" s="218"/>
      <c r="T15" s="218"/>
      <c r="U15" s="218"/>
      <c r="V15" s="218">
        <f>SUM(V16:V33)</f>
        <v>0</v>
      </c>
      <c r="W15" s="218"/>
      <c r="X15" s="218"/>
      <c r="Y15" s="218"/>
      <c r="AG15" t="s">
        <v>164</v>
      </c>
    </row>
    <row r="16" spans="1:60" ht="22.5" outlineLevel="1" x14ac:dyDescent="0.2">
      <c r="A16" s="232">
        <v>7</v>
      </c>
      <c r="B16" s="233" t="s">
        <v>750</v>
      </c>
      <c r="C16" s="239" t="s">
        <v>751</v>
      </c>
      <c r="D16" s="234" t="s">
        <v>738</v>
      </c>
      <c r="E16" s="235">
        <v>2</v>
      </c>
      <c r="F16" s="236"/>
      <c r="G16" s="237">
        <f>ROUND(E16*F16,2)</f>
        <v>0</v>
      </c>
      <c r="H16" s="216"/>
      <c r="I16" s="215">
        <f>ROUND(E16*H16,2)</f>
        <v>0</v>
      </c>
      <c r="J16" s="216"/>
      <c r="K16" s="215">
        <f>ROUND(E16*J16,2)</f>
        <v>0</v>
      </c>
      <c r="L16" s="215">
        <v>21</v>
      </c>
      <c r="M16" s="215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5"/>
      <c r="S16" s="215" t="s">
        <v>168</v>
      </c>
      <c r="T16" s="215" t="s">
        <v>169</v>
      </c>
      <c r="U16" s="215">
        <v>0</v>
      </c>
      <c r="V16" s="215">
        <f>ROUND(E16*U16,2)</f>
        <v>0</v>
      </c>
      <c r="W16" s="215"/>
      <c r="X16" s="215" t="s">
        <v>334</v>
      </c>
      <c r="Y16" s="215" t="s">
        <v>171</v>
      </c>
      <c r="Z16" s="195"/>
      <c r="AA16" s="195"/>
      <c r="AB16" s="195"/>
      <c r="AC16" s="195"/>
      <c r="AD16" s="195"/>
      <c r="AE16" s="195"/>
      <c r="AF16" s="195"/>
      <c r="AG16" s="195" t="s">
        <v>739</v>
      </c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</row>
    <row r="17" spans="1:60" ht="22.5" outlineLevel="1" x14ac:dyDescent="0.2">
      <c r="A17" s="232">
        <v>8</v>
      </c>
      <c r="B17" s="233" t="s">
        <v>752</v>
      </c>
      <c r="C17" s="239" t="s">
        <v>753</v>
      </c>
      <c r="D17" s="234" t="s">
        <v>738</v>
      </c>
      <c r="E17" s="235">
        <v>9</v>
      </c>
      <c r="F17" s="236"/>
      <c r="G17" s="237">
        <f>ROUND(E17*F17,2)</f>
        <v>0</v>
      </c>
      <c r="H17" s="216"/>
      <c r="I17" s="215">
        <f>ROUND(E17*H17,2)</f>
        <v>0</v>
      </c>
      <c r="J17" s="216"/>
      <c r="K17" s="215">
        <f>ROUND(E17*J17,2)</f>
        <v>0</v>
      </c>
      <c r="L17" s="215">
        <v>21</v>
      </c>
      <c r="M17" s="215">
        <f>G17*(1+L17/100)</f>
        <v>0</v>
      </c>
      <c r="N17" s="214">
        <v>0</v>
      </c>
      <c r="O17" s="214">
        <f>ROUND(E17*N17,2)</f>
        <v>0</v>
      </c>
      <c r="P17" s="214">
        <v>0</v>
      </c>
      <c r="Q17" s="214">
        <f>ROUND(E17*P17,2)</f>
        <v>0</v>
      </c>
      <c r="R17" s="215"/>
      <c r="S17" s="215" t="s">
        <v>168</v>
      </c>
      <c r="T17" s="215" t="s">
        <v>169</v>
      </c>
      <c r="U17" s="215">
        <v>0</v>
      </c>
      <c r="V17" s="215">
        <f>ROUND(E17*U17,2)</f>
        <v>0</v>
      </c>
      <c r="W17" s="215"/>
      <c r="X17" s="215" t="s">
        <v>334</v>
      </c>
      <c r="Y17" s="215" t="s">
        <v>171</v>
      </c>
      <c r="Z17" s="195"/>
      <c r="AA17" s="195"/>
      <c r="AB17" s="195"/>
      <c r="AC17" s="195"/>
      <c r="AD17" s="195"/>
      <c r="AE17" s="195"/>
      <c r="AF17" s="195"/>
      <c r="AG17" s="195" t="s">
        <v>739</v>
      </c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</row>
    <row r="18" spans="1:60" ht="22.5" outlineLevel="1" x14ac:dyDescent="0.2">
      <c r="A18" s="232">
        <v>9</v>
      </c>
      <c r="B18" s="233" t="s">
        <v>750</v>
      </c>
      <c r="C18" s="239" t="s">
        <v>754</v>
      </c>
      <c r="D18" s="234" t="s">
        <v>755</v>
      </c>
      <c r="E18" s="235">
        <v>3</v>
      </c>
      <c r="F18" s="236"/>
      <c r="G18" s="237">
        <f>ROUND(E18*F18,2)</f>
        <v>0</v>
      </c>
      <c r="H18" s="216"/>
      <c r="I18" s="215">
        <f>ROUND(E18*H18,2)</f>
        <v>0</v>
      </c>
      <c r="J18" s="216"/>
      <c r="K18" s="215">
        <f>ROUND(E18*J18,2)</f>
        <v>0</v>
      </c>
      <c r="L18" s="215">
        <v>21</v>
      </c>
      <c r="M18" s="215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5"/>
      <c r="S18" s="215" t="s">
        <v>168</v>
      </c>
      <c r="T18" s="215" t="s">
        <v>169</v>
      </c>
      <c r="U18" s="215">
        <v>0</v>
      </c>
      <c r="V18" s="215">
        <f>ROUND(E18*U18,2)</f>
        <v>0</v>
      </c>
      <c r="W18" s="215"/>
      <c r="X18" s="215" t="s">
        <v>281</v>
      </c>
      <c r="Y18" s="215" t="s">
        <v>171</v>
      </c>
      <c r="Z18" s="195"/>
      <c r="AA18" s="195"/>
      <c r="AB18" s="195"/>
      <c r="AC18" s="195"/>
      <c r="AD18" s="195"/>
      <c r="AE18" s="195"/>
      <c r="AF18" s="195"/>
      <c r="AG18" s="195" t="s">
        <v>282</v>
      </c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</row>
    <row r="19" spans="1:60" outlineLevel="1" x14ac:dyDescent="0.2">
      <c r="A19" s="232">
        <v>10</v>
      </c>
      <c r="B19" s="233" t="s">
        <v>756</v>
      </c>
      <c r="C19" s="239" t="s">
        <v>757</v>
      </c>
      <c r="D19" s="234" t="s">
        <v>738</v>
      </c>
      <c r="E19" s="235">
        <v>9</v>
      </c>
      <c r="F19" s="236"/>
      <c r="G19" s="237">
        <f>ROUND(E19*F19,2)</f>
        <v>0</v>
      </c>
      <c r="H19" s="216"/>
      <c r="I19" s="215">
        <f>ROUND(E19*H19,2)</f>
        <v>0</v>
      </c>
      <c r="J19" s="216"/>
      <c r="K19" s="215">
        <f>ROUND(E19*J19,2)</f>
        <v>0</v>
      </c>
      <c r="L19" s="215">
        <v>21</v>
      </c>
      <c r="M19" s="215">
        <f>G19*(1+L19/100)</f>
        <v>0</v>
      </c>
      <c r="N19" s="214">
        <v>0</v>
      </c>
      <c r="O19" s="214">
        <f>ROUND(E19*N19,2)</f>
        <v>0</v>
      </c>
      <c r="P19" s="214">
        <v>0</v>
      </c>
      <c r="Q19" s="214">
        <f>ROUND(E19*P19,2)</f>
        <v>0</v>
      </c>
      <c r="R19" s="215"/>
      <c r="S19" s="215" t="s">
        <v>168</v>
      </c>
      <c r="T19" s="215" t="s">
        <v>169</v>
      </c>
      <c r="U19" s="215">
        <v>0</v>
      </c>
      <c r="V19" s="215">
        <f>ROUND(E19*U19,2)</f>
        <v>0</v>
      </c>
      <c r="W19" s="215"/>
      <c r="X19" s="215" t="s">
        <v>334</v>
      </c>
      <c r="Y19" s="215" t="s">
        <v>171</v>
      </c>
      <c r="Z19" s="195"/>
      <c r="AA19" s="195"/>
      <c r="AB19" s="195"/>
      <c r="AC19" s="195"/>
      <c r="AD19" s="195"/>
      <c r="AE19" s="195"/>
      <c r="AF19" s="195"/>
      <c r="AG19" s="195" t="s">
        <v>739</v>
      </c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outlineLevel="1" x14ac:dyDescent="0.2">
      <c r="A20" s="232">
        <v>11</v>
      </c>
      <c r="B20" s="233" t="s">
        <v>758</v>
      </c>
      <c r="C20" s="239" t="s">
        <v>759</v>
      </c>
      <c r="D20" s="234" t="s">
        <v>738</v>
      </c>
      <c r="E20" s="235">
        <v>3</v>
      </c>
      <c r="F20" s="236"/>
      <c r="G20" s="237">
        <f>ROUND(E20*F20,2)</f>
        <v>0</v>
      </c>
      <c r="H20" s="216"/>
      <c r="I20" s="215">
        <f>ROUND(E20*H20,2)</f>
        <v>0</v>
      </c>
      <c r="J20" s="216"/>
      <c r="K20" s="215">
        <f>ROUND(E20*J20,2)</f>
        <v>0</v>
      </c>
      <c r="L20" s="215">
        <v>21</v>
      </c>
      <c r="M20" s="215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5"/>
      <c r="S20" s="215" t="s">
        <v>168</v>
      </c>
      <c r="T20" s="215" t="s">
        <v>169</v>
      </c>
      <c r="U20" s="215">
        <v>0</v>
      </c>
      <c r="V20" s="215">
        <f>ROUND(E20*U20,2)</f>
        <v>0</v>
      </c>
      <c r="W20" s="215"/>
      <c r="X20" s="215" t="s">
        <v>334</v>
      </c>
      <c r="Y20" s="215" t="s">
        <v>171</v>
      </c>
      <c r="Z20" s="195"/>
      <c r="AA20" s="195"/>
      <c r="AB20" s="195"/>
      <c r="AC20" s="195"/>
      <c r="AD20" s="195"/>
      <c r="AE20" s="195"/>
      <c r="AF20" s="195"/>
      <c r="AG20" s="195" t="s">
        <v>739</v>
      </c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</row>
    <row r="21" spans="1:60" outlineLevel="1" x14ac:dyDescent="0.2">
      <c r="A21" s="232">
        <v>12</v>
      </c>
      <c r="B21" s="233" t="s">
        <v>760</v>
      </c>
      <c r="C21" s="239" t="s">
        <v>761</v>
      </c>
      <c r="D21" s="234" t="s">
        <v>738</v>
      </c>
      <c r="E21" s="235">
        <v>12</v>
      </c>
      <c r="F21" s="236"/>
      <c r="G21" s="237">
        <f>ROUND(E21*F21,2)</f>
        <v>0</v>
      </c>
      <c r="H21" s="216"/>
      <c r="I21" s="215">
        <f>ROUND(E21*H21,2)</f>
        <v>0</v>
      </c>
      <c r="J21" s="216"/>
      <c r="K21" s="215">
        <f>ROUND(E21*J21,2)</f>
        <v>0</v>
      </c>
      <c r="L21" s="215">
        <v>21</v>
      </c>
      <c r="M21" s="215">
        <f>G21*(1+L21/100)</f>
        <v>0</v>
      </c>
      <c r="N21" s="214">
        <v>0</v>
      </c>
      <c r="O21" s="214">
        <f>ROUND(E21*N21,2)</f>
        <v>0</v>
      </c>
      <c r="P21" s="214">
        <v>0</v>
      </c>
      <c r="Q21" s="214">
        <f>ROUND(E21*P21,2)</f>
        <v>0</v>
      </c>
      <c r="R21" s="215"/>
      <c r="S21" s="215" t="s">
        <v>168</v>
      </c>
      <c r="T21" s="215" t="s">
        <v>169</v>
      </c>
      <c r="U21" s="215">
        <v>0</v>
      </c>
      <c r="V21" s="215">
        <f>ROUND(E21*U21,2)</f>
        <v>0</v>
      </c>
      <c r="W21" s="215"/>
      <c r="X21" s="215" t="s">
        <v>334</v>
      </c>
      <c r="Y21" s="215" t="s">
        <v>171</v>
      </c>
      <c r="Z21" s="195"/>
      <c r="AA21" s="195"/>
      <c r="AB21" s="195"/>
      <c r="AC21" s="195"/>
      <c r="AD21" s="195"/>
      <c r="AE21" s="195"/>
      <c r="AF21" s="195"/>
      <c r="AG21" s="195" t="s">
        <v>739</v>
      </c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</row>
    <row r="22" spans="1:60" ht="22.5" outlineLevel="1" x14ac:dyDescent="0.2">
      <c r="A22" s="232">
        <v>13</v>
      </c>
      <c r="B22" s="233" t="s">
        <v>762</v>
      </c>
      <c r="C22" s="239" t="s">
        <v>763</v>
      </c>
      <c r="D22" s="234" t="s">
        <v>738</v>
      </c>
      <c r="E22" s="235">
        <v>2</v>
      </c>
      <c r="F22" s="236"/>
      <c r="G22" s="237">
        <f>ROUND(E22*F22,2)</f>
        <v>0</v>
      </c>
      <c r="H22" s="216"/>
      <c r="I22" s="215">
        <f>ROUND(E22*H22,2)</f>
        <v>0</v>
      </c>
      <c r="J22" s="216"/>
      <c r="K22" s="215">
        <f>ROUND(E22*J22,2)</f>
        <v>0</v>
      </c>
      <c r="L22" s="215">
        <v>21</v>
      </c>
      <c r="M22" s="215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5"/>
      <c r="S22" s="215" t="s">
        <v>168</v>
      </c>
      <c r="T22" s="215" t="s">
        <v>169</v>
      </c>
      <c r="U22" s="215">
        <v>0</v>
      </c>
      <c r="V22" s="215">
        <f>ROUND(E22*U22,2)</f>
        <v>0</v>
      </c>
      <c r="W22" s="215"/>
      <c r="X22" s="215" t="s">
        <v>334</v>
      </c>
      <c r="Y22" s="215" t="s">
        <v>171</v>
      </c>
      <c r="Z22" s="195"/>
      <c r="AA22" s="195"/>
      <c r="AB22" s="195"/>
      <c r="AC22" s="195"/>
      <c r="AD22" s="195"/>
      <c r="AE22" s="195"/>
      <c r="AF22" s="195"/>
      <c r="AG22" s="195" t="s">
        <v>739</v>
      </c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</row>
    <row r="23" spans="1:60" ht="33.75" outlineLevel="1" x14ac:dyDescent="0.2">
      <c r="A23" s="232">
        <v>14</v>
      </c>
      <c r="B23" s="233" t="s">
        <v>764</v>
      </c>
      <c r="C23" s="239" t="s">
        <v>765</v>
      </c>
      <c r="D23" s="234" t="s">
        <v>738</v>
      </c>
      <c r="E23" s="235">
        <v>1</v>
      </c>
      <c r="F23" s="236"/>
      <c r="G23" s="237">
        <f>ROUND(E23*F23,2)</f>
        <v>0</v>
      </c>
      <c r="H23" s="216"/>
      <c r="I23" s="215">
        <f>ROUND(E23*H23,2)</f>
        <v>0</v>
      </c>
      <c r="J23" s="216"/>
      <c r="K23" s="215">
        <f>ROUND(E23*J23,2)</f>
        <v>0</v>
      </c>
      <c r="L23" s="215">
        <v>21</v>
      </c>
      <c r="M23" s="215">
        <f>G23*(1+L23/100)</f>
        <v>0</v>
      </c>
      <c r="N23" s="214">
        <v>0</v>
      </c>
      <c r="O23" s="214">
        <f>ROUND(E23*N23,2)</f>
        <v>0</v>
      </c>
      <c r="P23" s="214">
        <v>0</v>
      </c>
      <c r="Q23" s="214">
        <f>ROUND(E23*P23,2)</f>
        <v>0</v>
      </c>
      <c r="R23" s="215"/>
      <c r="S23" s="215" t="s">
        <v>168</v>
      </c>
      <c r="T23" s="215" t="s">
        <v>169</v>
      </c>
      <c r="U23" s="215">
        <v>0</v>
      </c>
      <c r="V23" s="215">
        <f>ROUND(E23*U23,2)</f>
        <v>0</v>
      </c>
      <c r="W23" s="215"/>
      <c r="X23" s="215" t="s">
        <v>334</v>
      </c>
      <c r="Y23" s="215" t="s">
        <v>171</v>
      </c>
      <c r="Z23" s="195"/>
      <c r="AA23" s="195"/>
      <c r="AB23" s="195"/>
      <c r="AC23" s="195"/>
      <c r="AD23" s="195"/>
      <c r="AE23" s="195"/>
      <c r="AF23" s="195"/>
      <c r="AG23" s="195" t="s">
        <v>739</v>
      </c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</row>
    <row r="24" spans="1:60" outlineLevel="1" x14ac:dyDescent="0.2">
      <c r="A24" s="232">
        <v>15</v>
      </c>
      <c r="B24" s="233" t="s">
        <v>766</v>
      </c>
      <c r="C24" s="239" t="s">
        <v>767</v>
      </c>
      <c r="D24" s="234" t="s">
        <v>738</v>
      </c>
      <c r="E24" s="235">
        <v>1</v>
      </c>
      <c r="F24" s="236"/>
      <c r="G24" s="237">
        <f>ROUND(E24*F24,2)</f>
        <v>0</v>
      </c>
      <c r="H24" s="216"/>
      <c r="I24" s="215">
        <f>ROUND(E24*H24,2)</f>
        <v>0</v>
      </c>
      <c r="J24" s="216"/>
      <c r="K24" s="215">
        <f>ROUND(E24*J24,2)</f>
        <v>0</v>
      </c>
      <c r="L24" s="215">
        <v>21</v>
      </c>
      <c r="M24" s="215">
        <f>G24*(1+L24/100)</f>
        <v>0</v>
      </c>
      <c r="N24" s="214">
        <v>0</v>
      </c>
      <c r="O24" s="214">
        <f>ROUND(E24*N24,2)</f>
        <v>0</v>
      </c>
      <c r="P24" s="214">
        <v>0</v>
      </c>
      <c r="Q24" s="214">
        <f>ROUND(E24*P24,2)</f>
        <v>0</v>
      </c>
      <c r="R24" s="215"/>
      <c r="S24" s="215" t="s">
        <v>168</v>
      </c>
      <c r="T24" s="215" t="s">
        <v>169</v>
      </c>
      <c r="U24" s="215">
        <v>0</v>
      </c>
      <c r="V24" s="215">
        <f>ROUND(E24*U24,2)</f>
        <v>0</v>
      </c>
      <c r="W24" s="215"/>
      <c r="X24" s="215" t="s">
        <v>334</v>
      </c>
      <c r="Y24" s="215" t="s">
        <v>171</v>
      </c>
      <c r="Z24" s="195"/>
      <c r="AA24" s="195"/>
      <c r="AB24" s="195"/>
      <c r="AC24" s="195"/>
      <c r="AD24" s="195"/>
      <c r="AE24" s="195"/>
      <c r="AF24" s="195"/>
      <c r="AG24" s="195" t="s">
        <v>739</v>
      </c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</row>
    <row r="25" spans="1:60" ht="22.5" outlineLevel="1" x14ac:dyDescent="0.2">
      <c r="A25" s="232">
        <v>16</v>
      </c>
      <c r="B25" s="233" t="s">
        <v>768</v>
      </c>
      <c r="C25" s="239" t="s">
        <v>769</v>
      </c>
      <c r="D25" s="234" t="s">
        <v>738</v>
      </c>
      <c r="E25" s="235">
        <v>1</v>
      </c>
      <c r="F25" s="236"/>
      <c r="G25" s="237">
        <f>ROUND(E25*F25,2)</f>
        <v>0</v>
      </c>
      <c r="H25" s="216"/>
      <c r="I25" s="215">
        <f>ROUND(E25*H25,2)</f>
        <v>0</v>
      </c>
      <c r="J25" s="216"/>
      <c r="K25" s="215">
        <f>ROUND(E25*J25,2)</f>
        <v>0</v>
      </c>
      <c r="L25" s="215">
        <v>21</v>
      </c>
      <c r="M25" s="215">
        <f>G25*(1+L25/100)</f>
        <v>0</v>
      </c>
      <c r="N25" s="214">
        <v>0</v>
      </c>
      <c r="O25" s="214">
        <f>ROUND(E25*N25,2)</f>
        <v>0</v>
      </c>
      <c r="P25" s="214">
        <v>0</v>
      </c>
      <c r="Q25" s="214">
        <f>ROUND(E25*P25,2)</f>
        <v>0</v>
      </c>
      <c r="R25" s="215"/>
      <c r="S25" s="215" t="s">
        <v>168</v>
      </c>
      <c r="T25" s="215" t="s">
        <v>169</v>
      </c>
      <c r="U25" s="215">
        <v>0</v>
      </c>
      <c r="V25" s="215">
        <f>ROUND(E25*U25,2)</f>
        <v>0</v>
      </c>
      <c r="W25" s="215"/>
      <c r="X25" s="215" t="s">
        <v>334</v>
      </c>
      <c r="Y25" s="215" t="s">
        <v>171</v>
      </c>
      <c r="Z25" s="195"/>
      <c r="AA25" s="195"/>
      <c r="AB25" s="195"/>
      <c r="AC25" s="195"/>
      <c r="AD25" s="195"/>
      <c r="AE25" s="195"/>
      <c r="AF25" s="195"/>
      <c r="AG25" s="195" t="s">
        <v>739</v>
      </c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</row>
    <row r="26" spans="1:60" ht="22.5" outlineLevel="1" x14ac:dyDescent="0.2">
      <c r="A26" s="232">
        <v>17</v>
      </c>
      <c r="B26" s="233" t="s">
        <v>770</v>
      </c>
      <c r="C26" s="239" t="s">
        <v>771</v>
      </c>
      <c r="D26" s="234" t="s">
        <v>738</v>
      </c>
      <c r="E26" s="235">
        <v>1</v>
      </c>
      <c r="F26" s="236"/>
      <c r="G26" s="237">
        <f>ROUND(E26*F26,2)</f>
        <v>0</v>
      </c>
      <c r="H26" s="216"/>
      <c r="I26" s="215">
        <f>ROUND(E26*H26,2)</f>
        <v>0</v>
      </c>
      <c r="J26" s="216"/>
      <c r="K26" s="215">
        <f>ROUND(E26*J26,2)</f>
        <v>0</v>
      </c>
      <c r="L26" s="215">
        <v>21</v>
      </c>
      <c r="M26" s="215">
        <f>G26*(1+L26/100)</f>
        <v>0</v>
      </c>
      <c r="N26" s="214">
        <v>0</v>
      </c>
      <c r="O26" s="214">
        <f>ROUND(E26*N26,2)</f>
        <v>0</v>
      </c>
      <c r="P26" s="214">
        <v>0</v>
      </c>
      <c r="Q26" s="214">
        <f>ROUND(E26*P26,2)</f>
        <v>0</v>
      </c>
      <c r="R26" s="215"/>
      <c r="S26" s="215" t="s">
        <v>168</v>
      </c>
      <c r="T26" s="215" t="s">
        <v>169</v>
      </c>
      <c r="U26" s="215">
        <v>0</v>
      </c>
      <c r="V26" s="215">
        <f>ROUND(E26*U26,2)</f>
        <v>0</v>
      </c>
      <c r="W26" s="215"/>
      <c r="X26" s="215" t="s">
        <v>334</v>
      </c>
      <c r="Y26" s="215" t="s">
        <v>171</v>
      </c>
      <c r="Z26" s="195"/>
      <c r="AA26" s="195"/>
      <c r="AB26" s="195"/>
      <c r="AC26" s="195"/>
      <c r="AD26" s="195"/>
      <c r="AE26" s="195"/>
      <c r="AF26" s="195"/>
      <c r="AG26" s="195" t="s">
        <v>739</v>
      </c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</row>
    <row r="27" spans="1:60" outlineLevel="1" x14ac:dyDescent="0.2">
      <c r="A27" s="232">
        <v>18</v>
      </c>
      <c r="B27" s="233" t="s">
        <v>772</v>
      </c>
      <c r="C27" s="239" t="s">
        <v>773</v>
      </c>
      <c r="D27" s="234" t="s">
        <v>738</v>
      </c>
      <c r="E27" s="235">
        <v>1</v>
      </c>
      <c r="F27" s="236"/>
      <c r="G27" s="237">
        <f>ROUND(E27*F27,2)</f>
        <v>0</v>
      </c>
      <c r="H27" s="216"/>
      <c r="I27" s="215">
        <f>ROUND(E27*H27,2)</f>
        <v>0</v>
      </c>
      <c r="J27" s="216"/>
      <c r="K27" s="215">
        <f>ROUND(E27*J27,2)</f>
        <v>0</v>
      </c>
      <c r="L27" s="215">
        <v>21</v>
      </c>
      <c r="M27" s="215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5"/>
      <c r="S27" s="215" t="s">
        <v>168</v>
      </c>
      <c r="T27" s="215" t="s">
        <v>169</v>
      </c>
      <c r="U27" s="215">
        <v>0</v>
      </c>
      <c r="V27" s="215">
        <f>ROUND(E27*U27,2)</f>
        <v>0</v>
      </c>
      <c r="W27" s="215"/>
      <c r="X27" s="215" t="s">
        <v>170</v>
      </c>
      <c r="Y27" s="215" t="s">
        <v>171</v>
      </c>
      <c r="Z27" s="195"/>
      <c r="AA27" s="195"/>
      <c r="AB27" s="195"/>
      <c r="AC27" s="195"/>
      <c r="AD27" s="195"/>
      <c r="AE27" s="195"/>
      <c r="AF27" s="195"/>
      <c r="AG27" s="195" t="s">
        <v>172</v>
      </c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</row>
    <row r="28" spans="1:60" ht="56.25" outlineLevel="1" x14ac:dyDescent="0.2">
      <c r="A28" s="226">
        <v>19</v>
      </c>
      <c r="B28" s="227" t="s">
        <v>774</v>
      </c>
      <c r="C28" s="240" t="s">
        <v>775</v>
      </c>
      <c r="D28" s="228" t="s">
        <v>738</v>
      </c>
      <c r="E28" s="229">
        <v>1</v>
      </c>
      <c r="F28" s="230"/>
      <c r="G28" s="231">
        <f>ROUND(E28*F28,2)</f>
        <v>0</v>
      </c>
      <c r="H28" s="216"/>
      <c r="I28" s="215">
        <f>ROUND(E28*H28,2)</f>
        <v>0</v>
      </c>
      <c r="J28" s="216"/>
      <c r="K28" s="215">
        <f>ROUND(E28*J28,2)</f>
        <v>0</v>
      </c>
      <c r="L28" s="215">
        <v>21</v>
      </c>
      <c r="M28" s="215">
        <f>G28*(1+L28/100)</f>
        <v>0</v>
      </c>
      <c r="N28" s="214">
        <v>0</v>
      </c>
      <c r="O28" s="214">
        <f>ROUND(E28*N28,2)</f>
        <v>0</v>
      </c>
      <c r="P28" s="214">
        <v>0</v>
      </c>
      <c r="Q28" s="214">
        <f>ROUND(E28*P28,2)</f>
        <v>0</v>
      </c>
      <c r="R28" s="215"/>
      <c r="S28" s="215" t="s">
        <v>168</v>
      </c>
      <c r="T28" s="215" t="s">
        <v>169</v>
      </c>
      <c r="U28" s="215">
        <v>0</v>
      </c>
      <c r="V28" s="215">
        <f>ROUND(E28*U28,2)</f>
        <v>0</v>
      </c>
      <c r="W28" s="215"/>
      <c r="X28" s="215" t="s">
        <v>334</v>
      </c>
      <c r="Y28" s="215" t="s">
        <v>171</v>
      </c>
      <c r="Z28" s="195"/>
      <c r="AA28" s="195"/>
      <c r="AB28" s="195"/>
      <c r="AC28" s="195"/>
      <c r="AD28" s="195"/>
      <c r="AE28" s="195"/>
      <c r="AF28" s="195"/>
      <c r="AG28" s="195" t="s">
        <v>739</v>
      </c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</row>
    <row r="29" spans="1:60" outlineLevel="2" x14ac:dyDescent="0.2">
      <c r="A29" s="212"/>
      <c r="B29" s="213"/>
      <c r="C29" s="256" t="s">
        <v>776</v>
      </c>
      <c r="D29" s="253"/>
      <c r="E29" s="253"/>
      <c r="F29" s="253"/>
      <c r="G29" s="253"/>
      <c r="H29" s="215"/>
      <c r="I29" s="215"/>
      <c r="J29" s="215"/>
      <c r="K29" s="215"/>
      <c r="L29" s="215"/>
      <c r="M29" s="215"/>
      <c r="N29" s="214"/>
      <c r="O29" s="214"/>
      <c r="P29" s="214"/>
      <c r="Q29" s="214"/>
      <c r="R29" s="215"/>
      <c r="S29" s="215"/>
      <c r="T29" s="215"/>
      <c r="U29" s="215"/>
      <c r="V29" s="215"/>
      <c r="W29" s="215"/>
      <c r="X29" s="215"/>
      <c r="Y29" s="215"/>
      <c r="Z29" s="195"/>
      <c r="AA29" s="195"/>
      <c r="AB29" s="195"/>
      <c r="AC29" s="195"/>
      <c r="AD29" s="195"/>
      <c r="AE29" s="195"/>
      <c r="AF29" s="195"/>
      <c r="AG29" s="195" t="s">
        <v>463</v>
      </c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</row>
    <row r="30" spans="1:60" ht="45" outlineLevel="1" x14ac:dyDescent="0.2">
      <c r="A30" s="232">
        <v>20</v>
      </c>
      <c r="B30" s="233" t="s">
        <v>777</v>
      </c>
      <c r="C30" s="239" t="s">
        <v>778</v>
      </c>
      <c r="D30" s="234" t="s">
        <v>738</v>
      </c>
      <c r="E30" s="235">
        <v>2</v>
      </c>
      <c r="F30" s="236"/>
      <c r="G30" s="237">
        <f>ROUND(E30*F30,2)</f>
        <v>0</v>
      </c>
      <c r="H30" s="216"/>
      <c r="I30" s="215">
        <f>ROUND(E30*H30,2)</f>
        <v>0</v>
      </c>
      <c r="J30" s="216"/>
      <c r="K30" s="215">
        <f>ROUND(E30*J30,2)</f>
        <v>0</v>
      </c>
      <c r="L30" s="215">
        <v>21</v>
      </c>
      <c r="M30" s="215">
        <f>G30*(1+L30/100)</f>
        <v>0</v>
      </c>
      <c r="N30" s="214">
        <v>0</v>
      </c>
      <c r="O30" s="214">
        <f>ROUND(E30*N30,2)</f>
        <v>0</v>
      </c>
      <c r="P30" s="214">
        <v>0</v>
      </c>
      <c r="Q30" s="214">
        <f>ROUND(E30*P30,2)</f>
        <v>0</v>
      </c>
      <c r="R30" s="215"/>
      <c r="S30" s="215" t="s">
        <v>168</v>
      </c>
      <c r="T30" s="215" t="s">
        <v>169</v>
      </c>
      <c r="U30" s="215">
        <v>0</v>
      </c>
      <c r="V30" s="215">
        <f>ROUND(E30*U30,2)</f>
        <v>0</v>
      </c>
      <c r="W30" s="215"/>
      <c r="X30" s="215" t="s">
        <v>334</v>
      </c>
      <c r="Y30" s="215" t="s">
        <v>171</v>
      </c>
      <c r="Z30" s="195"/>
      <c r="AA30" s="195"/>
      <c r="AB30" s="195"/>
      <c r="AC30" s="195"/>
      <c r="AD30" s="195"/>
      <c r="AE30" s="195"/>
      <c r="AF30" s="195"/>
      <c r="AG30" s="195" t="s">
        <v>739</v>
      </c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</row>
    <row r="31" spans="1:60" outlineLevel="1" x14ac:dyDescent="0.2">
      <c r="A31" s="232">
        <v>21</v>
      </c>
      <c r="B31" s="233" t="s">
        <v>779</v>
      </c>
      <c r="C31" s="239" t="s">
        <v>780</v>
      </c>
      <c r="D31" s="234" t="s">
        <v>738</v>
      </c>
      <c r="E31" s="235">
        <v>1</v>
      </c>
      <c r="F31" s="236"/>
      <c r="G31" s="237">
        <f>ROUND(E31*F31,2)</f>
        <v>0</v>
      </c>
      <c r="H31" s="216"/>
      <c r="I31" s="215">
        <f>ROUND(E31*H31,2)</f>
        <v>0</v>
      </c>
      <c r="J31" s="216"/>
      <c r="K31" s="215">
        <f>ROUND(E31*J31,2)</f>
        <v>0</v>
      </c>
      <c r="L31" s="215">
        <v>21</v>
      </c>
      <c r="M31" s="215">
        <f>G31*(1+L31/100)</f>
        <v>0</v>
      </c>
      <c r="N31" s="214">
        <v>0</v>
      </c>
      <c r="O31" s="214">
        <f>ROUND(E31*N31,2)</f>
        <v>0</v>
      </c>
      <c r="P31" s="214">
        <v>0</v>
      </c>
      <c r="Q31" s="214">
        <f>ROUND(E31*P31,2)</f>
        <v>0</v>
      </c>
      <c r="R31" s="215"/>
      <c r="S31" s="215" t="s">
        <v>168</v>
      </c>
      <c r="T31" s="215" t="s">
        <v>169</v>
      </c>
      <c r="U31" s="215">
        <v>0</v>
      </c>
      <c r="V31" s="215">
        <f>ROUND(E31*U31,2)</f>
        <v>0</v>
      </c>
      <c r="W31" s="215"/>
      <c r="X31" s="215" t="s">
        <v>334</v>
      </c>
      <c r="Y31" s="215" t="s">
        <v>171</v>
      </c>
      <c r="Z31" s="195"/>
      <c r="AA31" s="195"/>
      <c r="AB31" s="195"/>
      <c r="AC31" s="195"/>
      <c r="AD31" s="195"/>
      <c r="AE31" s="195"/>
      <c r="AF31" s="195"/>
      <c r="AG31" s="195" t="s">
        <v>739</v>
      </c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</row>
    <row r="32" spans="1:60" ht="22.5" outlineLevel="1" x14ac:dyDescent="0.2">
      <c r="A32" s="232">
        <v>22</v>
      </c>
      <c r="B32" s="233" t="s">
        <v>781</v>
      </c>
      <c r="C32" s="239" t="s">
        <v>782</v>
      </c>
      <c r="D32" s="234" t="s">
        <v>738</v>
      </c>
      <c r="E32" s="235">
        <v>1</v>
      </c>
      <c r="F32" s="236"/>
      <c r="G32" s="237">
        <f>ROUND(E32*F32,2)</f>
        <v>0</v>
      </c>
      <c r="H32" s="216"/>
      <c r="I32" s="215">
        <f>ROUND(E32*H32,2)</f>
        <v>0</v>
      </c>
      <c r="J32" s="216"/>
      <c r="K32" s="215">
        <f>ROUND(E32*J32,2)</f>
        <v>0</v>
      </c>
      <c r="L32" s="215">
        <v>21</v>
      </c>
      <c r="M32" s="215">
        <f>G32*(1+L32/100)</f>
        <v>0</v>
      </c>
      <c r="N32" s="214">
        <v>0</v>
      </c>
      <c r="O32" s="214">
        <f>ROUND(E32*N32,2)</f>
        <v>0</v>
      </c>
      <c r="P32" s="214">
        <v>0</v>
      </c>
      <c r="Q32" s="214">
        <f>ROUND(E32*P32,2)</f>
        <v>0</v>
      </c>
      <c r="R32" s="215"/>
      <c r="S32" s="215" t="s">
        <v>168</v>
      </c>
      <c r="T32" s="215" t="s">
        <v>169</v>
      </c>
      <c r="U32" s="215">
        <v>0</v>
      </c>
      <c r="V32" s="215">
        <f>ROUND(E32*U32,2)</f>
        <v>0</v>
      </c>
      <c r="W32" s="215"/>
      <c r="X32" s="215" t="s">
        <v>334</v>
      </c>
      <c r="Y32" s="215" t="s">
        <v>171</v>
      </c>
      <c r="Z32" s="195"/>
      <c r="AA32" s="195"/>
      <c r="AB32" s="195"/>
      <c r="AC32" s="195"/>
      <c r="AD32" s="195"/>
      <c r="AE32" s="195"/>
      <c r="AF32" s="195"/>
      <c r="AG32" s="195" t="s">
        <v>739</v>
      </c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</row>
    <row r="33" spans="1:60" outlineLevel="1" x14ac:dyDescent="0.2">
      <c r="A33" s="232">
        <v>23</v>
      </c>
      <c r="B33" s="233" t="s">
        <v>783</v>
      </c>
      <c r="C33" s="239" t="s">
        <v>784</v>
      </c>
      <c r="D33" s="234" t="s">
        <v>738</v>
      </c>
      <c r="E33" s="235">
        <v>1</v>
      </c>
      <c r="F33" s="236"/>
      <c r="G33" s="237">
        <f>ROUND(E33*F33,2)</f>
        <v>0</v>
      </c>
      <c r="H33" s="216"/>
      <c r="I33" s="215">
        <f>ROUND(E33*H33,2)</f>
        <v>0</v>
      </c>
      <c r="J33" s="216"/>
      <c r="K33" s="215">
        <f>ROUND(E33*J33,2)</f>
        <v>0</v>
      </c>
      <c r="L33" s="215">
        <v>21</v>
      </c>
      <c r="M33" s="215">
        <f>G33*(1+L33/100)</f>
        <v>0</v>
      </c>
      <c r="N33" s="214">
        <v>0</v>
      </c>
      <c r="O33" s="214">
        <f>ROUND(E33*N33,2)</f>
        <v>0</v>
      </c>
      <c r="P33" s="214">
        <v>0</v>
      </c>
      <c r="Q33" s="214">
        <f>ROUND(E33*P33,2)</f>
        <v>0</v>
      </c>
      <c r="R33" s="215"/>
      <c r="S33" s="215" t="s">
        <v>168</v>
      </c>
      <c r="T33" s="215" t="s">
        <v>169</v>
      </c>
      <c r="U33" s="215">
        <v>0</v>
      </c>
      <c r="V33" s="215">
        <f>ROUND(E33*U33,2)</f>
        <v>0</v>
      </c>
      <c r="W33" s="215"/>
      <c r="X33" s="215" t="s">
        <v>334</v>
      </c>
      <c r="Y33" s="215" t="s">
        <v>171</v>
      </c>
      <c r="Z33" s="195"/>
      <c r="AA33" s="195"/>
      <c r="AB33" s="195"/>
      <c r="AC33" s="195"/>
      <c r="AD33" s="195"/>
      <c r="AE33" s="195"/>
      <c r="AF33" s="195"/>
      <c r="AG33" s="195" t="s">
        <v>739</v>
      </c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</row>
    <row r="34" spans="1:60" x14ac:dyDescent="0.2">
      <c r="A34" s="219" t="s">
        <v>163</v>
      </c>
      <c r="B34" s="220" t="s">
        <v>63</v>
      </c>
      <c r="C34" s="238" t="s">
        <v>64</v>
      </c>
      <c r="D34" s="221"/>
      <c r="E34" s="222"/>
      <c r="F34" s="223"/>
      <c r="G34" s="224">
        <f>SUMIF(AG35:AG35,"&lt;&gt;NOR",G35:G35)</f>
        <v>0</v>
      </c>
      <c r="H34" s="218"/>
      <c r="I34" s="218">
        <f>SUM(I35:I35)</f>
        <v>0</v>
      </c>
      <c r="J34" s="218"/>
      <c r="K34" s="218">
        <f>SUM(K35:K35)</f>
        <v>0</v>
      </c>
      <c r="L34" s="218"/>
      <c r="M34" s="218">
        <f>SUM(M35:M35)</f>
        <v>0</v>
      </c>
      <c r="N34" s="217"/>
      <c r="O34" s="217">
        <f>SUM(O35:O35)</f>
        <v>0</v>
      </c>
      <c r="P34" s="217"/>
      <c r="Q34" s="217">
        <f>SUM(Q35:Q35)</f>
        <v>0</v>
      </c>
      <c r="R34" s="218"/>
      <c r="S34" s="218"/>
      <c r="T34" s="218"/>
      <c r="U34" s="218"/>
      <c r="V34" s="218">
        <f>SUM(V35:V35)</f>
        <v>0</v>
      </c>
      <c r="W34" s="218"/>
      <c r="X34" s="218"/>
      <c r="Y34" s="218"/>
      <c r="AG34" t="s">
        <v>164</v>
      </c>
    </row>
    <row r="35" spans="1:60" outlineLevel="1" x14ac:dyDescent="0.2">
      <c r="A35" s="232">
        <v>24</v>
      </c>
      <c r="B35" s="233" t="s">
        <v>785</v>
      </c>
      <c r="C35" s="239" t="s">
        <v>786</v>
      </c>
      <c r="D35" s="234" t="s">
        <v>398</v>
      </c>
      <c r="E35" s="235">
        <v>6</v>
      </c>
      <c r="F35" s="236"/>
      <c r="G35" s="237">
        <f>ROUND(E35*F35,2)</f>
        <v>0</v>
      </c>
      <c r="H35" s="216"/>
      <c r="I35" s="215">
        <f>ROUND(E35*H35,2)</f>
        <v>0</v>
      </c>
      <c r="J35" s="216"/>
      <c r="K35" s="215">
        <f>ROUND(E35*J35,2)</f>
        <v>0</v>
      </c>
      <c r="L35" s="215">
        <v>21</v>
      </c>
      <c r="M35" s="215">
        <f>G35*(1+L35/100)</f>
        <v>0</v>
      </c>
      <c r="N35" s="214">
        <v>0</v>
      </c>
      <c r="O35" s="214">
        <f>ROUND(E35*N35,2)</f>
        <v>0</v>
      </c>
      <c r="P35" s="214">
        <v>0</v>
      </c>
      <c r="Q35" s="214">
        <f>ROUND(E35*P35,2)</f>
        <v>0</v>
      </c>
      <c r="R35" s="215"/>
      <c r="S35" s="215" t="s">
        <v>168</v>
      </c>
      <c r="T35" s="215" t="s">
        <v>169</v>
      </c>
      <c r="U35" s="215">
        <v>0</v>
      </c>
      <c r="V35" s="215">
        <f>ROUND(E35*U35,2)</f>
        <v>0</v>
      </c>
      <c r="W35" s="215"/>
      <c r="X35" s="215" t="s">
        <v>170</v>
      </c>
      <c r="Y35" s="215" t="s">
        <v>171</v>
      </c>
      <c r="Z35" s="195"/>
      <c r="AA35" s="195"/>
      <c r="AB35" s="195"/>
      <c r="AC35" s="195"/>
      <c r="AD35" s="195"/>
      <c r="AE35" s="195"/>
      <c r="AF35" s="195"/>
      <c r="AG35" s="195" t="s">
        <v>172</v>
      </c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</row>
    <row r="36" spans="1:60" x14ac:dyDescent="0.2">
      <c r="A36" s="219" t="s">
        <v>163</v>
      </c>
      <c r="B36" s="220" t="s">
        <v>65</v>
      </c>
      <c r="C36" s="238" t="s">
        <v>66</v>
      </c>
      <c r="D36" s="221"/>
      <c r="E36" s="222"/>
      <c r="F36" s="223"/>
      <c r="G36" s="224">
        <f>SUMIF(AG37:AG48,"&lt;&gt;NOR",G37:G48)</f>
        <v>0</v>
      </c>
      <c r="H36" s="218"/>
      <c r="I36" s="218">
        <f>SUM(I37:I48)</f>
        <v>0</v>
      </c>
      <c r="J36" s="218"/>
      <c r="K36" s="218">
        <f>SUM(K37:K48)</f>
        <v>0</v>
      </c>
      <c r="L36" s="218"/>
      <c r="M36" s="218">
        <f>SUM(M37:M48)</f>
        <v>0</v>
      </c>
      <c r="N36" s="217"/>
      <c r="O36" s="217">
        <f>SUM(O37:O48)</f>
        <v>0</v>
      </c>
      <c r="P36" s="217"/>
      <c r="Q36" s="217">
        <f>SUM(Q37:Q48)</f>
        <v>0</v>
      </c>
      <c r="R36" s="218"/>
      <c r="S36" s="218"/>
      <c r="T36" s="218"/>
      <c r="U36" s="218"/>
      <c r="V36" s="218">
        <f>SUM(V37:V48)</f>
        <v>0</v>
      </c>
      <c r="W36" s="218"/>
      <c r="X36" s="218"/>
      <c r="Y36" s="218"/>
      <c r="AG36" t="s">
        <v>164</v>
      </c>
    </row>
    <row r="37" spans="1:60" ht="56.25" outlineLevel="1" x14ac:dyDescent="0.2">
      <c r="A37" s="226">
        <v>25</v>
      </c>
      <c r="B37" s="227" t="s">
        <v>787</v>
      </c>
      <c r="C37" s="240" t="s">
        <v>788</v>
      </c>
      <c r="D37" s="228" t="s">
        <v>738</v>
      </c>
      <c r="E37" s="229">
        <v>1</v>
      </c>
      <c r="F37" s="230"/>
      <c r="G37" s="231">
        <f>ROUND(E37*F37,2)</f>
        <v>0</v>
      </c>
      <c r="H37" s="216"/>
      <c r="I37" s="215">
        <f>ROUND(E37*H37,2)</f>
        <v>0</v>
      </c>
      <c r="J37" s="216"/>
      <c r="K37" s="215">
        <f>ROUND(E37*J37,2)</f>
        <v>0</v>
      </c>
      <c r="L37" s="215">
        <v>21</v>
      </c>
      <c r="M37" s="215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5"/>
      <c r="S37" s="215" t="s">
        <v>168</v>
      </c>
      <c r="T37" s="215" t="s">
        <v>169</v>
      </c>
      <c r="U37" s="215">
        <v>0</v>
      </c>
      <c r="V37" s="215">
        <f>ROUND(E37*U37,2)</f>
        <v>0</v>
      </c>
      <c r="W37" s="215"/>
      <c r="X37" s="215" t="s">
        <v>334</v>
      </c>
      <c r="Y37" s="215" t="s">
        <v>171</v>
      </c>
      <c r="Z37" s="195"/>
      <c r="AA37" s="195"/>
      <c r="AB37" s="195"/>
      <c r="AC37" s="195"/>
      <c r="AD37" s="195"/>
      <c r="AE37" s="195"/>
      <c r="AF37" s="195"/>
      <c r="AG37" s="195" t="s">
        <v>739</v>
      </c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</row>
    <row r="38" spans="1:60" outlineLevel="2" x14ac:dyDescent="0.2">
      <c r="A38" s="212"/>
      <c r="B38" s="213"/>
      <c r="C38" s="256" t="s">
        <v>982</v>
      </c>
      <c r="D38" s="253"/>
      <c r="E38" s="253"/>
      <c r="F38" s="253"/>
      <c r="G38" s="253"/>
      <c r="H38" s="215"/>
      <c r="I38" s="215"/>
      <c r="J38" s="215"/>
      <c r="K38" s="215"/>
      <c r="L38" s="215"/>
      <c r="M38" s="215"/>
      <c r="N38" s="214"/>
      <c r="O38" s="214"/>
      <c r="P38" s="214"/>
      <c r="Q38" s="214"/>
      <c r="R38" s="215"/>
      <c r="S38" s="215"/>
      <c r="T38" s="215"/>
      <c r="U38" s="215"/>
      <c r="V38" s="215"/>
      <c r="W38" s="215"/>
      <c r="X38" s="215"/>
      <c r="Y38" s="215"/>
      <c r="Z38" s="195"/>
      <c r="AA38" s="195"/>
      <c r="AB38" s="195"/>
      <c r="AC38" s="195"/>
      <c r="AD38" s="195"/>
      <c r="AE38" s="195"/>
      <c r="AF38" s="195"/>
      <c r="AG38" s="195" t="s">
        <v>463</v>
      </c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</row>
    <row r="39" spans="1:60" outlineLevel="3" x14ac:dyDescent="0.2">
      <c r="A39" s="212"/>
      <c r="B39" s="213"/>
      <c r="C39" s="257" t="s">
        <v>983</v>
      </c>
      <c r="D39" s="254"/>
      <c r="E39" s="254"/>
      <c r="F39" s="254"/>
      <c r="G39" s="254"/>
      <c r="H39" s="215"/>
      <c r="I39" s="215"/>
      <c r="J39" s="215"/>
      <c r="K39" s="215"/>
      <c r="L39" s="215"/>
      <c r="M39" s="215"/>
      <c r="N39" s="214"/>
      <c r="O39" s="214"/>
      <c r="P39" s="214"/>
      <c r="Q39" s="214"/>
      <c r="R39" s="215"/>
      <c r="S39" s="215"/>
      <c r="T39" s="215"/>
      <c r="U39" s="215"/>
      <c r="V39" s="215"/>
      <c r="W39" s="215"/>
      <c r="X39" s="215"/>
      <c r="Y39" s="215"/>
      <c r="Z39" s="195"/>
      <c r="AA39" s="195"/>
      <c r="AB39" s="195"/>
      <c r="AC39" s="195"/>
      <c r="AD39" s="195"/>
      <c r="AE39" s="195"/>
      <c r="AF39" s="195"/>
      <c r="AG39" s="195" t="s">
        <v>463</v>
      </c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</row>
    <row r="40" spans="1:60" outlineLevel="3" x14ac:dyDescent="0.2">
      <c r="A40" s="212"/>
      <c r="B40" s="213"/>
      <c r="C40" s="257" t="s">
        <v>984</v>
      </c>
      <c r="D40" s="254"/>
      <c r="E40" s="254"/>
      <c r="F40" s="254"/>
      <c r="G40" s="254"/>
      <c r="H40" s="215"/>
      <c r="I40" s="215"/>
      <c r="J40" s="215"/>
      <c r="K40" s="215"/>
      <c r="L40" s="215"/>
      <c r="M40" s="215"/>
      <c r="N40" s="214"/>
      <c r="O40" s="214"/>
      <c r="P40" s="214"/>
      <c r="Q40" s="214"/>
      <c r="R40" s="215"/>
      <c r="S40" s="215"/>
      <c r="T40" s="215"/>
      <c r="U40" s="215"/>
      <c r="V40" s="215"/>
      <c r="W40" s="215"/>
      <c r="X40" s="215"/>
      <c r="Y40" s="215"/>
      <c r="Z40" s="195"/>
      <c r="AA40" s="195"/>
      <c r="AB40" s="195"/>
      <c r="AC40" s="195"/>
      <c r="AD40" s="195"/>
      <c r="AE40" s="195"/>
      <c r="AF40" s="195"/>
      <c r="AG40" s="195" t="s">
        <v>463</v>
      </c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</row>
    <row r="41" spans="1:60" outlineLevel="3" x14ac:dyDescent="0.2">
      <c r="A41" s="212"/>
      <c r="B41" s="213"/>
      <c r="C41" s="257" t="s">
        <v>985</v>
      </c>
      <c r="D41" s="254"/>
      <c r="E41" s="254"/>
      <c r="F41" s="254"/>
      <c r="G41" s="254"/>
      <c r="H41" s="215"/>
      <c r="I41" s="215"/>
      <c r="J41" s="215"/>
      <c r="K41" s="215"/>
      <c r="L41" s="215"/>
      <c r="M41" s="215"/>
      <c r="N41" s="214"/>
      <c r="O41" s="214"/>
      <c r="P41" s="214"/>
      <c r="Q41" s="214"/>
      <c r="R41" s="215"/>
      <c r="S41" s="215"/>
      <c r="T41" s="215"/>
      <c r="U41" s="215"/>
      <c r="V41" s="215"/>
      <c r="W41" s="215"/>
      <c r="X41" s="215"/>
      <c r="Y41" s="215"/>
      <c r="Z41" s="195"/>
      <c r="AA41" s="195"/>
      <c r="AB41" s="195"/>
      <c r="AC41" s="195"/>
      <c r="AD41" s="195"/>
      <c r="AE41" s="195"/>
      <c r="AF41" s="195"/>
      <c r="AG41" s="195" t="s">
        <v>463</v>
      </c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</row>
    <row r="42" spans="1:60" outlineLevel="3" x14ac:dyDescent="0.2">
      <c r="A42" s="212"/>
      <c r="B42" s="213"/>
      <c r="C42" s="257" t="s">
        <v>986</v>
      </c>
      <c r="D42" s="254"/>
      <c r="E42" s="254"/>
      <c r="F42" s="254"/>
      <c r="G42" s="254"/>
      <c r="H42" s="215"/>
      <c r="I42" s="215"/>
      <c r="J42" s="215"/>
      <c r="K42" s="215"/>
      <c r="L42" s="215"/>
      <c r="M42" s="215"/>
      <c r="N42" s="214"/>
      <c r="O42" s="214"/>
      <c r="P42" s="214"/>
      <c r="Q42" s="214"/>
      <c r="R42" s="215"/>
      <c r="S42" s="215"/>
      <c r="T42" s="215"/>
      <c r="U42" s="215"/>
      <c r="V42" s="215"/>
      <c r="W42" s="215"/>
      <c r="X42" s="215"/>
      <c r="Y42" s="215"/>
      <c r="Z42" s="195"/>
      <c r="AA42" s="195"/>
      <c r="AB42" s="195"/>
      <c r="AC42" s="195"/>
      <c r="AD42" s="195"/>
      <c r="AE42" s="195"/>
      <c r="AF42" s="195"/>
      <c r="AG42" s="195" t="s">
        <v>463</v>
      </c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</row>
    <row r="43" spans="1:60" outlineLevel="3" x14ac:dyDescent="0.2">
      <c r="A43" s="212"/>
      <c r="B43" s="213"/>
      <c r="C43" s="257" t="s">
        <v>987</v>
      </c>
      <c r="D43" s="254"/>
      <c r="E43" s="254"/>
      <c r="F43" s="254"/>
      <c r="G43" s="254"/>
      <c r="H43" s="215"/>
      <c r="I43" s="215"/>
      <c r="J43" s="215"/>
      <c r="K43" s="215"/>
      <c r="L43" s="215"/>
      <c r="M43" s="215"/>
      <c r="N43" s="214"/>
      <c r="O43" s="214"/>
      <c r="P43" s="214"/>
      <c r="Q43" s="214"/>
      <c r="R43" s="215"/>
      <c r="S43" s="215"/>
      <c r="T43" s="215"/>
      <c r="U43" s="215"/>
      <c r="V43" s="215"/>
      <c r="W43" s="215"/>
      <c r="X43" s="215"/>
      <c r="Y43" s="215"/>
      <c r="Z43" s="195"/>
      <c r="AA43" s="195"/>
      <c r="AB43" s="195"/>
      <c r="AC43" s="195"/>
      <c r="AD43" s="195"/>
      <c r="AE43" s="195"/>
      <c r="AF43" s="195"/>
      <c r="AG43" s="195" t="s">
        <v>463</v>
      </c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</row>
    <row r="44" spans="1:60" outlineLevel="3" x14ac:dyDescent="0.2">
      <c r="A44" s="212"/>
      <c r="B44" s="213"/>
      <c r="C44" s="257" t="s">
        <v>988</v>
      </c>
      <c r="D44" s="254"/>
      <c r="E44" s="254"/>
      <c r="F44" s="254"/>
      <c r="G44" s="254"/>
      <c r="H44" s="215"/>
      <c r="I44" s="215"/>
      <c r="J44" s="215"/>
      <c r="K44" s="215"/>
      <c r="L44" s="215"/>
      <c r="M44" s="215"/>
      <c r="N44" s="214"/>
      <c r="O44" s="214"/>
      <c r="P44" s="214"/>
      <c r="Q44" s="214"/>
      <c r="R44" s="215"/>
      <c r="S44" s="215"/>
      <c r="T44" s="215"/>
      <c r="U44" s="215"/>
      <c r="V44" s="215"/>
      <c r="W44" s="215"/>
      <c r="X44" s="215"/>
      <c r="Y44" s="215"/>
      <c r="Z44" s="195"/>
      <c r="AA44" s="195"/>
      <c r="AB44" s="195"/>
      <c r="AC44" s="195"/>
      <c r="AD44" s="195"/>
      <c r="AE44" s="195"/>
      <c r="AF44" s="195"/>
      <c r="AG44" s="195" t="s">
        <v>463</v>
      </c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</row>
    <row r="45" spans="1:60" outlineLevel="3" x14ac:dyDescent="0.2">
      <c r="A45" s="212"/>
      <c r="B45" s="213"/>
      <c r="C45" s="257" t="s">
        <v>989</v>
      </c>
      <c r="D45" s="254"/>
      <c r="E45" s="254"/>
      <c r="F45" s="254"/>
      <c r="G45" s="254"/>
      <c r="H45" s="215"/>
      <c r="I45" s="215"/>
      <c r="J45" s="215"/>
      <c r="K45" s="215"/>
      <c r="L45" s="215"/>
      <c r="M45" s="215"/>
      <c r="N45" s="214"/>
      <c r="O45" s="214"/>
      <c r="P45" s="214"/>
      <c r="Q45" s="214"/>
      <c r="R45" s="215"/>
      <c r="S45" s="215"/>
      <c r="T45" s="215"/>
      <c r="U45" s="215"/>
      <c r="V45" s="215"/>
      <c r="W45" s="215"/>
      <c r="X45" s="215"/>
      <c r="Y45" s="215"/>
      <c r="Z45" s="195"/>
      <c r="AA45" s="195"/>
      <c r="AB45" s="195"/>
      <c r="AC45" s="195"/>
      <c r="AD45" s="195"/>
      <c r="AE45" s="195"/>
      <c r="AF45" s="195"/>
      <c r="AG45" s="195" t="s">
        <v>463</v>
      </c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</row>
    <row r="46" spans="1:60" outlineLevel="3" x14ac:dyDescent="0.2">
      <c r="A46" s="212"/>
      <c r="B46" s="213"/>
      <c r="C46" s="257" t="s">
        <v>990</v>
      </c>
      <c r="D46" s="254"/>
      <c r="E46" s="254"/>
      <c r="F46" s="254"/>
      <c r="G46" s="254"/>
      <c r="H46" s="215"/>
      <c r="I46" s="215"/>
      <c r="J46" s="215"/>
      <c r="K46" s="215"/>
      <c r="L46" s="215"/>
      <c r="M46" s="215"/>
      <c r="N46" s="214"/>
      <c r="O46" s="214"/>
      <c r="P46" s="214"/>
      <c r="Q46" s="214"/>
      <c r="R46" s="215"/>
      <c r="S46" s="215"/>
      <c r="T46" s="215"/>
      <c r="U46" s="215"/>
      <c r="V46" s="215"/>
      <c r="W46" s="215"/>
      <c r="X46" s="215"/>
      <c r="Y46" s="215"/>
      <c r="Z46" s="195"/>
      <c r="AA46" s="195"/>
      <c r="AB46" s="195"/>
      <c r="AC46" s="195"/>
      <c r="AD46" s="195"/>
      <c r="AE46" s="195"/>
      <c r="AF46" s="195"/>
      <c r="AG46" s="195" t="s">
        <v>463</v>
      </c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</row>
    <row r="47" spans="1:60" outlineLevel="3" x14ac:dyDescent="0.2">
      <c r="A47" s="212"/>
      <c r="B47" s="213"/>
      <c r="C47" s="257" t="s">
        <v>991</v>
      </c>
      <c r="D47" s="254"/>
      <c r="E47" s="254"/>
      <c r="F47" s="254"/>
      <c r="G47" s="254"/>
      <c r="H47" s="215"/>
      <c r="I47" s="215"/>
      <c r="J47" s="215"/>
      <c r="K47" s="215"/>
      <c r="L47" s="215"/>
      <c r="M47" s="215"/>
      <c r="N47" s="214"/>
      <c r="O47" s="214"/>
      <c r="P47" s="214"/>
      <c r="Q47" s="214"/>
      <c r="R47" s="215"/>
      <c r="S47" s="215"/>
      <c r="T47" s="215"/>
      <c r="U47" s="215"/>
      <c r="V47" s="215"/>
      <c r="W47" s="215"/>
      <c r="X47" s="215"/>
      <c r="Y47" s="215"/>
      <c r="Z47" s="195"/>
      <c r="AA47" s="195"/>
      <c r="AB47" s="195"/>
      <c r="AC47" s="195"/>
      <c r="AD47" s="195"/>
      <c r="AE47" s="195"/>
      <c r="AF47" s="195"/>
      <c r="AG47" s="195" t="s">
        <v>463</v>
      </c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</row>
    <row r="48" spans="1:60" outlineLevel="3" x14ac:dyDescent="0.2">
      <c r="A48" s="212"/>
      <c r="B48" s="213"/>
      <c r="C48" s="257" t="s">
        <v>789</v>
      </c>
      <c r="D48" s="254"/>
      <c r="E48" s="254"/>
      <c r="F48" s="254"/>
      <c r="G48" s="254"/>
      <c r="H48" s="215"/>
      <c r="I48" s="215"/>
      <c r="J48" s="215"/>
      <c r="K48" s="215"/>
      <c r="L48" s="215"/>
      <c r="M48" s="215"/>
      <c r="N48" s="214"/>
      <c r="O48" s="214"/>
      <c r="P48" s="214"/>
      <c r="Q48" s="214"/>
      <c r="R48" s="215"/>
      <c r="S48" s="215"/>
      <c r="T48" s="215"/>
      <c r="U48" s="215"/>
      <c r="V48" s="215"/>
      <c r="W48" s="215"/>
      <c r="X48" s="215"/>
      <c r="Y48" s="215"/>
      <c r="Z48" s="195"/>
      <c r="AA48" s="195"/>
      <c r="AB48" s="195"/>
      <c r="AC48" s="195"/>
      <c r="AD48" s="195"/>
      <c r="AE48" s="195"/>
      <c r="AF48" s="195"/>
      <c r="AG48" s="195" t="s">
        <v>463</v>
      </c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</row>
    <row r="49" spans="1:60" x14ac:dyDescent="0.2">
      <c r="A49" s="219" t="s">
        <v>163</v>
      </c>
      <c r="B49" s="220" t="s">
        <v>67</v>
      </c>
      <c r="C49" s="238" t="s">
        <v>68</v>
      </c>
      <c r="D49" s="221"/>
      <c r="E49" s="222"/>
      <c r="F49" s="223"/>
      <c r="G49" s="224">
        <f>SUMIF(AG50:AG84,"&lt;&gt;NOR",G50:G84)</f>
        <v>0</v>
      </c>
      <c r="H49" s="218"/>
      <c r="I49" s="218">
        <f>SUM(I50:I84)</f>
        <v>0</v>
      </c>
      <c r="J49" s="218"/>
      <c r="K49" s="218">
        <f>SUM(K50:K84)</f>
        <v>0</v>
      </c>
      <c r="L49" s="218"/>
      <c r="M49" s="218">
        <f>SUM(M50:M84)</f>
        <v>0</v>
      </c>
      <c r="N49" s="217"/>
      <c r="O49" s="217">
        <f>SUM(O50:O84)</f>
        <v>0</v>
      </c>
      <c r="P49" s="217"/>
      <c r="Q49" s="217">
        <f>SUM(Q50:Q84)</f>
        <v>0</v>
      </c>
      <c r="R49" s="218"/>
      <c r="S49" s="218"/>
      <c r="T49" s="218"/>
      <c r="U49" s="218"/>
      <c r="V49" s="218">
        <f>SUM(V50:V84)</f>
        <v>0</v>
      </c>
      <c r="W49" s="218"/>
      <c r="X49" s="218"/>
      <c r="Y49" s="218"/>
      <c r="AG49" t="s">
        <v>164</v>
      </c>
    </row>
    <row r="50" spans="1:60" outlineLevel="1" x14ac:dyDescent="0.2">
      <c r="A50" s="232">
        <v>26</v>
      </c>
      <c r="B50" s="233" t="s">
        <v>790</v>
      </c>
      <c r="C50" s="239" t="s">
        <v>791</v>
      </c>
      <c r="D50" s="234" t="s">
        <v>223</v>
      </c>
      <c r="E50" s="235">
        <v>79</v>
      </c>
      <c r="F50" s="236"/>
      <c r="G50" s="237">
        <f>ROUND(E50*F50,2)</f>
        <v>0</v>
      </c>
      <c r="H50" s="216"/>
      <c r="I50" s="215">
        <f>ROUND(E50*H50,2)</f>
        <v>0</v>
      </c>
      <c r="J50" s="216"/>
      <c r="K50" s="215">
        <f>ROUND(E50*J50,2)</f>
        <v>0</v>
      </c>
      <c r="L50" s="215">
        <v>21</v>
      </c>
      <c r="M50" s="215">
        <f>G50*(1+L50/100)</f>
        <v>0</v>
      </c>
      <c r="N50" s="214">
        <v>0</v>
      </c>
      <c r="O50" s="214">
        <f>ROUND(E50*N50,2)</f>
        <v>0</v>
      </c>
      <c r="P50" s="214">
        <v>0</v>
      </c>
      <c r="Q50" s="214">
        <f>ROUND(E50*P50,2)</f>
        <v>0</v>
      </c>
      <c r="R50" s="215"/>
      <c r="S50" s="215" t="s">
        <v>168</v>
      </c>
      <c r="T50" s="215" t="s">
        <v>169</v>
      </c>
      <c r="U50" s="215">
        <v>0</v>
      </c>
      <c r="V50" s="215">
        <f>ROUND(E50*U50,2)</f>
        <v>0</v>
      </c>
      <c r="W50" s="215"/>
      <c r="X50" s="215" t="s">
        <v>334</v>
      </c>
      <c r="Y50" s="215" t="s">
        <v>171</v>
      </c>
      <c r="Z50" s="195"/>
      <c r="AA50" s="195"/>
      <c r="AB50" s="195"/>
      <c r="AC50" s="195"/>
      <c r="AD50" s="195"/>
      <c r="AE50" s="195"/>
      <c r="AF50" s="195"/>
      <c r="AG50" s="195" t="s">
        <v>739</v>
      </c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</row>
    <row r="51" spans="1:60" outlineLevel="1" x14ac:dyDescent="0.2">
      <c r="A51" s="232">
        <v>27</v>
      </c>
      <c r="B51" s="233" t="s">
        <v>792</v>
      </c>
      <c r="C51" s="239" t="s">
        <v>793</v>
      </c>
      <c r="D51" s="234" t="s">
        <v>223</v>
      </c>
      <c r="E51" s="235">
        <v>8</v>
      </c>
      <c r="F51" s="236"/>
      <c r="G51" s="237">
        <f>ROUND(E51*F51,2)</f>
        <v>0</v>
      </c>
      <c r="H51" s="216"/>
      <c r="I51" s="215">
        <f>ROUND(E51*H51,2)</f>
        <v>0</v>
      </c>
      <c r="J51" s="216"/>
      <c r="K51" s="215">
        <f>ROUND(E51*J51,2)</f>
        <v>0</v>
      </c>
      <c r="L51" s="215">
        <v>21</v>
      </c>
      <c r="M51" s="215">
        <f>G51*(1+L51/100)</f>
        <v>0</v>
      </c>
      <c r="N51" s="214">
        <v>0</v>
      </c>
      <c r="O51" s="214">
        <f>ROUND(E51*N51,2)</f>
        <v>0</v>
      </c>
      <c r="P51" s="214">
        <v>0</v>
      </c>
      <c r="Q51" s="214">
        <f>ROUND(E51*P51,2)</f>
        <v>0</v>
      </c>
      <c r="R51" s="215"/>
      <c r="S51" s="215" t="s">
        <v>168</v>
      </c>
      <c r="T51" s="215" t="s">
        <v>169</v>
      </c>
      <c r="U51" s="215">
        <v>0</v>
      </c>
      <c r="V51" s="215">
        <f>ROUND(E51*U51,2)</f>
        <v>0</v>
      </c>
      <c r="W51" s="215"/>
      <c r="X51" s="215" t="s">
        <v>170</v>
      </c>
      <c r="Y51" s="215" t="s">
        <v>171</v>
      </c>
      <c r="Z51" s="195"/>
      <c r="AA51" s="195"/>
      <c r="AB51" s="195"/>
      <c r="AC51" s="195"/>
      <c r="AD51" s="195"/>
      <c r="AE51" s="195"/>
      <c r="AF51" s="195"/>
      <c r="AG51" s="195" t="s">
        <v>172</v>
      </c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</row>
    <row r="52" spans="1:60" ht="22.5" outlineLevel="1" x14ac:dyDescent="0.2">
      <c r="A52" s="232">
        <v>28</v>
      </c>
      <c r="B52" s="233" t="s">
        <v>794</v>
      </c>
      <c r="C52" s="239" t="s">
        <v>795</v>
      </c>
      <c r="D52" s="234" t="s">
        <v>223</v>
      </c>
      <c r="E52" s="235">
        <v>50</v>
      </c>
      <c r="F52" s="236"/>
      <c r="G52" s="237">
        <f>ROUND(E52*F52,2)</f>
        <v>0</v>
      </c>
      <c r="H52" s="216"/>
      <c r="I52" s="215">
        <f>ROUND(E52*H52,2)</f>
        <v>0</v>
      </c>
      <c r="J52" s="216"/>
      <c r="K52" s="215">
        <f>ROUND(E52*J52,2)</f>
        <v>0</v>
      </c>
      <c r="L52" s="215">
        <v>21</v>
      </c>
      <c r="M52" s="215">
        <f>G52*(1+L52/100)</f>
        <v>0</v>
      </c>
      <c r="N52" s="214">
        <v>0</v>
      </c>
      <c r="O52" s="214">
        <f>ROUND(E52*N52,2)</f>
        <v>0</v>
      </c>
      <c r="P52" s="214">
        <v>0</v>
      </c>
      <c r="Q52" s="214">
        <f>ROUND(E52*P52,2)</f>
        <v>0</v>
      </c>
      <c r="R52" s="215"/>
      <c r="S52" s="215" t="s">
        <v>168</v>
      </c>
      <c r="T52" s="215" t="s">
        <v>169</v>
      </c>
      <c r="U52" s="215">
        <v>0</v>
      </c>
      <c r="V52" s="215">
        <f>ROUND(E52*U52,2)</f>
        <v>0</v>
      </c>
      <c r="W52" s="215"/>
      <c r="X52" s="215" t="s">
        <v>334</v>
      </c>
      <c r="Y52" s="215" t="s">
        <v>171</v>
      </c>
      <c r="Z52" s="195"/>
      <c r="AA52" s="195"/>
      <c r="AB52" s="195"/>
      <c r="AC52" s="195"/>
      <c r="AD52" s="195"/>
      <c r="AE52" s="195"/>
      <c r="AF52" s="195"/>
      <c r="AG52" s="195" t="s">
        <v>739</v>
      </c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</row>
    <row r="53" spans="1:60" ht="22.5" outlineLevel="1" x14ac:dyDescent="0.2">
      <c r="A53" s="232">
        <v>29</v>
      </c>
      <c r="B53" s="233" t="s">
        <v>796</v>
      </c>
      <c r="C53" s="239" t="s">
        <v>797</v>
      </c>
      <c r="D53" s="234" t="s">
        <v>223</v>
      </c>
      <c r="E53" s="235">
        <v>28</v>
      </c>
      <c r="F53" s="236"/>
      <c r="G53" s="237">
        <f>ROUND(E53*F53,2)</f>
        <v>0</v>
      </c>
      <c r="H53" s="216"/>
      <c r="I53" s="215">
        <f>ROUND(E53*H53,2)</f>
        <v>0</v>
      </c>
      <c r="J53" s="216"/>
      <c r="K53" s="215">
        <f>ROUND(E53*J53,2)</f>
        <v>0</v>
      </c>
      <c r="L53" s="215">
        <v>21</v>
      </c>
      <c r="M53" s="215">
        <f>G53*(1+L53/100)</f>
        <v>0</v>
      </c>
      <c r="N53" s="214">
        <v>0</v>
      </c>
      <c r="O53" s="214">
        <f>ROUND(E53*N53,2)</f>
        <v>0</v>
      </c>
      <c r="P53" s="214">
        <v>0</v>
      </c>
      <c r="Q53" s="214">
        <f>ROUND(E53*P53,2)</f>
        <v>0</v>
      </c>
      <c r="R53" s="215"/>
      <c r="S53" s="215" t="s">
        <v>168</v>
      </c>
      <c r="T53" s="215" t="s">
        <v>169</v>
      </c>
      <c r="U53" s="215">
        <v>0</v>
      </c>
      <c r="V53" s="215">
        <f>ROUND(E53*U53,2)</f>
        <v>0</v>
      </c>
      <c r="W53" s="215"/>
      <c r="X53" s="215" t="s">
        <v>334</v>
      </c>
      <c r="Y53" s="215" t="s">
        <v>171</v>
      </c>
      <c r="Z53" s="195"/>
      <c r="AA53" s="195"/>
      <c r="AB53" s="195"/>
      <c r="AC53" s="195"/>
      <c r="AD53" s="195"/>
      <c r="AE53" s="195"/>
      <c r="AF53" s="195"/>
      <c r="AG53" s="195" t="s">
        <v>739</v>
      </c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</row>
    <row r="54" spans="1:60" outlineLevel="1" x14ac:dyDescent="0.2">
      <c r="A54" s="232">
        <v>30</v>
      </c>
      <c r="B54" s="233" t="s">
        <v>798</v>
      </c>
      <c r="C54" s="239" t="s">
        <v>799</v>
      </c>
      <c r="D54" s="234" t="s">
        <v>223</v>
      </c>
      <c r="E54" s="235">
        <v>62</v>
      </c>
      <c r="F54" s="236"/>
      <c r="G54" s="237">
        <f>ROUND(E54*F54,2)</f>
        <v>0</v>
      </c>
      <c r="H54" s="216"/>
      <c r="I54" s="215">
        <f>ROUND(E54*H54,2)</f>
        <v>0</v>
      </c>
      <c r="J54" s="216"/>
      <c r="K54" s="215">
        <f>ROUND(E54*J54,2)</f>
        <v>0</v>
      </c>
      <c r="L54" s="215">
        <v>21</v>
      </c>
      <c r="M54" s="215">
        <f>G54*(1+L54/100)</f>
        <v>0</v>
      </c>
      <c r="N54" s="214">
        <v>0</v>
      </c>
      <c r="O54" s="214">
        <f>ROUND(E54*N54,2)</f>
        <v>0</v>
      </c>
      <c r="P54" s="214">
        <v>0</v>
      </c>
      <c r="Q54" s="214">
        <f>ROUND(E54*P54,2)</f>
        <v>0</v>
      </c>
      <c r="R54" s="215"/>
      <c r="S54" s="215" t="s">
        <v>168</v>
      </c>
      <c r="T54" s="215" t="s">
        <v>169</v>
      </c>
      <c r="U54" s="215">
        <v>0</v>
      </c>
      <c r="V54" s="215">
        <f>ROUND(E54*U54,2)</f>
        <v>0</v>
      </c>
      <c r="W54" s="215"/>
      <c r="X54" s="215" t="s">
        <v>170</v>
      </c>
      <c r="Y54" s="215" t="s">
        <v>171</v>
      </c>
      <c r="Z54" s="195"/>
      <c r="AA54" s="195"/>
      <c r="AB54" s="195"/>
      <c r="AC54" s="195"/>
      <c r="AD54" s="195"/>
      <c r="AE54" s="195"/>
      <c r="AF54" s="195"/>
      <c r="AG54" s="195" t="s">
        <v>172</v>
      </c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</row>
    <row r="55" spans="1:60" outlineLevel="1" x14ac:dyDescent="0.2">
      <c r="A55" s="232">
        <v>31</v>
      </c>
      <c r="B55" s="233" t="s">
        <v>800</v>
      </c>
      <c r="C55" s="239" t="s">
        <v>801</v>
      </c>
      <c r="D55" s="234" t="s">
        <v>223</v>
      </c>
      <c r="E55" s="235">
        <v>50</v>
      </c>
      <c r="F55" s="236"/>
      <c r="G55" s="237">
        <f>ROUND(E55*F55,2)</f>
        <v>0</v>
      </c>
      <c r="H55" s="216"/>
      <c r="I55" s="215">
        <f>ROUND(E55*H55,2)</f>
        <v>0</v>
      </c>
      <c r="J55" s="216"/>
      <c r="K55" s="215">
        <f>ROUND(E55*J55,2)</f>
        <v>0</v>
      </c>
      <c r="L55" s="215">
        <v>21</v>
      </c>
      <c r="M55" s="215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5"/>
      <c r="S55" s="215" t="s">
        <v>168</v>
      </c>
      <c r="T55" s="215" t="s">
        <v>169</v>
      </c>
      <c r="U55" s="215">
        <v>0</v>
      </c>
      <c r="V55" s="215">
        <f>ROUND(E55*U55,2)</f>
        <v>0</v>
      </c>
      <c r="W55" s="215"/>
      <c r="X55" s="215" t="s">
        <v>334</v>
      </c>
      <c r="Y55" s="215" t="s">
        <v>171</v>
      </c>
      <c r="Z55" s="195"/>
      <c r="AA55" s="195"/>
      <c r="AB55" s="195"/>
      <c r="AC55" s="195"/>
      <c r="AD55" s="195"/>
      <c r="AE55" s="195"/>
      <c r="AF55" s="195"/>
      <c r="AG55" s="195" t="s">
        <v>739</v>
      </c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</row>
    <row r="56" spans="1:60" outlineLevel="1" x14ac:dyDescent="0.2">
      <c r="A56" s="232">
        <v>32</v>
      </c>
      <c r="B56" s="233" t="s">
        <v>802</v>
      </c>
      <c r="C56" s="239" t="s">
        <v>803</v>
      </c>
      <c r="D56" s="234" t="s">
        <v>223</v>
      </c>
      <c r="E56" s="235">
        <v>28</v>
      </c>
      <c r="F56" s="236"/>
      <c r="G56" s="237">
        <f>ROUND(E56*F56,2)</f>
        <v>0</v>
      </c>
      <c r="H56" s="216"/>
      <c r="I56" s="215">
        <f>ROUND(E56*H56,2)</f>
        <v>0</v>
      </c>
      <c r="J56" s="216"/>
      <c r="K56" s="215">
        <f>ROUND(E56*J56,2)</f>
        <v>0</v>
      </c>
      <c r="L56" s="215">
        <v>21</v>
      </c>
      <c r="M56" s="215">
        <f>G56*(1+L56/100)</f>
        <v>0</v>
      </c>
      <c r="N56" s="214">
        <v>0</v>
      </c>
      <c r="O56" s="214">
        <f>ROUND(E56*N56,2)</f>
        <v>0</v>
      </c>
      <c r="P56" s="214">
        <v>0</v>
      </c>
      <c r="Q56" s="214">
        <f>ROUND(E56*P56,2)</f>
        <v>0</v>
      </c>
      <c r="R56" s="215"/>
      <c r="S56" s="215" t="s">
        <v>168</v>
      </c>
      <c r="T56" s="215" t="s">
        <v>169</v>
      </c>
      <c r="U56" s="215">
        <v>0</v>
      </c>
      <c r="V56" s="215">
        <f>ROUND(E56*U56,2)</f>
        <v>0</v>
      </c>
      <c r="W56" s="215"/>
      <c r="X56" s="215" t="s">
        <v>170</v>
      </c>
      <c r="Y56" s="215" t="s">
        <v>171</v>
      </c>
      <c r="Z56" s="195"/>
      <c r="AA56" s="195"/>
      <c r="AB56" s="195"/>
      <c r="AC56" s="195"/>
      <c r="AD56" s="195"/>
      <c r="AE56" s="195"/>
      <c r="AF56" s="195"/>
      <c r="AG56" s="195" t="s">
        <v>172</v>
      </c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</row>
    <row r="57" spans="1:60" outlineLevel="1" x14ac:dyDescent="0.2">
      <c r="A57" s="232">
        <v>33</v>
      </c>
      <c r="B57" s="233" t="s">
        <v>804</v>
      </c>
      <c r="C57" s="239" t="s">
        <v>805</v>
      </c>
      <c r="D57" s="234" t="s">
        <v>489</v>
      </c>
      <c r="E57" s="235">
        <v>182</v>
      </c>
      <c r="F57" s="236"/>
      <c r="G57" s="237">
        <f>ROUND(E57*F57,2)</f>
        <v>0</v>
      </c>
      <c r="H57" s="216"/>
      <c r="I57" s="215">
        <f>ROUND(E57*H57,2)</f>
        <v>0</v>
      </c>
      <c r="J57" s="216"/>
      <c r="K57" s="215">
        <f>ROUND(E57*J57,2)</f>
        <v>0</v>
      </c>
      <c r="L57" s="215">
        <v>21</v>
      </c>
      <c r="M57" s="215">
        <f>G57*(1+L57/100)</f>
        <v>0</v>
      </c>
      <c r="N57" s="214">
        <v>0</v>
      </c>
      <c r="O57" s="214">
        <f>ROUND(E57*N57,2)</f>
        <v>0</v>
      </c>
      <c r="P57" s="214">
        <v>0</v>
      </c>
      <c r="Q57" s="214">
        <f>ROUND(E57*P57,2)</f>
        <v>0</v>
      </c>
      <c r="R57" s="215"/>
      <c r="S57" s="215" t="s">
        <v>168</v>
      </c>
      <c r="T57" s="215" t="s">
        <v>169</v>
      </c>
      <c r="U57" s="215">
        <v>0</v>
      </c>
      <c r="V57" s="215">
        <f>ROUND(E57*U57,2)</f>
        <v>0</v>
      </c>
      <c r="W57" s="215"/>
      <c r="X57" s="215" t="s">
        <v>170</v>
      </c>
      <c r="Y57" s="215" t="s">
        <v>171</v>
      </c>
      <c r="Z57" s="195"/>
      <c r="AA57" s="195"/>
      <c r="AB57" s="195"/>
      <c r="AC57" s="195"/>
      <c r="AD57" s="195"/>
      <c r="AE57" s="195"/>
      <c r="AF57" s="195"/>
      <c r="AG57" s="195" t="s">
        <v>172</v>
      </c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</row>
    <row r="58" spans="1:60" outlineLevel="1" x14ac:dyDescent="0.2">
      <c r="A58" s="232">
        <v>34</v>
      </c>
      <c r="B58" s="233" t="s">
        <v>806</v>
      </c>
      <c r="C58" s="239" t="s">
        <v>807</v>
      </c>
      <c r="D58" s="234" t="s">
        <v>223</v>
      </c>
      <c r="E58" s="235">
        <v>310</v>
      </c>
      <c r="F58" s="236"/>
      <c r="G58" s="237">
        <f>ROUND(E58*F58,2)</f>
        <v>0</v>
      </c>
      <c r="H58" s="216"/>
      <c r="I58" s="215">
        <f>ROUND(E58*H58,2)</f>
        <v>0</v>
      </c>
      <c r="J58" s="216"/>
      <c r="K58" s="215">
        <f>ROUND(E58*J58,2)</f>
        <v>0</v>
      </c>
      <c r="L58" s="215">
        <v>21</v>
      </c>
      <c r="M58" s="215">
        <f>G58*(1+L58/100)</f>
        <v>0</v>
      </c>
      <c r="N58" s="214">
        <v>0</v>
      </c>
      <c r="O58" s="214">
        <f>ROUND(E58*N58,2)</f>
        <v>0</v>
      </c>
      <c r="P58" s="214">
        <v>0</v>
      </c>
      <c r="Q58" s="214">
        <f>ROUND(E58*P58,2)</f>
        <v>0</v>
      </c>
      <c r="R58" s="215"/>
      <c r="S58" s="215" t="s">
        <v>168</v>
      </c>
      <c r="T58" s="215" t="s">
        <v>169</v>
      </c>
      <c r="U58" s="215">
        <v>0</v>
      </c>
      <c r="V58" s="215">
        <f>ROUND(E58*U58,2)</f>
        <v>0</v>
      </c>
      <c r="W58" s="215"/>
      <c r="X58" s="215" t="s">
        <v>334</v>
      </c>
      <c r="Y58" s="215" t="s">
        <v>171</v>
      </c>
      <c r="Z58" s="195"/>
      <c r="AA58" s="195"/>
      <c r="AB58" s="195"/>
      <c r="AC58" s="195"/>
      <c r="AD58" s="195"/>
      <c r="AE58" s="195"/>
      <c r="AF58" s="195"/>
      <c r="AG58" s="195" t="s">
        <v>739</v>
      </c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</row>
    <row r="59" spans="1:60" outlineLevel="1" x14ac:dyDescent="0.2">
      <c r="A59" s="232">
        <v>35</v>
      </c>
      <c r="B59" s="233" t="s">
        <v>808</v>
      </c>
      <c r="C59" s="239" t="s">
        <v>809</v>
      </c>
      <c r="D59" s="234" t="s">
        <v>223</v>
      </c>
      <c r="E59" s="235">
        <v>350</v>
      </c>
      <c r="F59" s="236"/>
      <c r="G59" s="237">
        <f>ROUND(E59*F59,2)</f>
        <v>0</v>
      </c>
      <c r="H59" s="216"/>
      <c r="I59" s="215">
        <f>ROUND(E59*H59,2)</f>
        <v>0</v>
      </c>
      <c r="J59" s="216"/>
      <c r="K59" s="215">
        <f>ROUND(E59*J59,2)</f>
        <v>0</v>
      </c>
      <c r="L59" s="215">
        <v>21</v>
      </c>
      <c r="M59" s="215">
        <f>G59*(1+L59/100)</f>
        <v>0</v>
      </c>
      <c r="N59" s="214">
        <v>0</v>
      </c>
      <c r="O59" s="214">
        <f>ROUND(E59*N59,2)</f>
        <v>0</v>
      </c>
      <c r="P59" s="214">
        <v>0</v>
      </c>
      <c r="Q59" s="214">
        <f>ROUND(E59*P59,2)</f>
        <v>0</v>
      </c>
      <c r="R59" s="215"/>
      <c r="S59" s="215" t="s">
        <v>168</v>
      </c>
      <c r="T59" s="215" t="s">
        <v>169</v>
      </c>
      <c r="U59" s="215">
        <v>0</v>
      </c>
      <c r="V59" s="215">
        <f>ROUND(E59*U59,2)</f>
        <v>0</v>
      </c>
      <c r="W59" s="215"/>
      <c r="X59" s="215" t="s">
        <v>334</v>
      </c>
      <c r="Y59" s="215" t="s">
        <v>171</v>
      </c>
      <c r="Z59" s="195"/>
      <c r="AA59" s="195"/>
      <c r="AB59" s="195"/>
      <c r="AC59" s="195"/>
      <c r="AD59" s="195"/>
      <c r="AE59" s="195"/>
      <c r="AF59" s="195"/>
      <c r="AG59" s="195" t="s">
        <v>739</v>
      </c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</row>
    <row r="60" spans="1:60" outlineLevel="1" x14ac:dyDescent="0.2">
      <c r="A60" s="232">
        <v>36</v>
      </c>
      <c r="B60" s="233" t="s">
        <v>810</v>
      </c>
      <c r="C60" s="239" t="s">
        <v>811</v>
      </c>
      <c r="D60" s="234" t="s">
        <v>223</v>
      </c>
      <c r="E60" s="235">
        <v>25</v>
      </c>
      <c r="F60" s="236"/>
      <c r="G60" s="237">
        <f>ROUND(E60*F60,2)</f>
        <v>0</v>
      </c>
      <c r="H60" s="216"/>
      <c r="I60" s="215">
        <f>ROUND(E60*H60,2)</f>
        <v>0</v>
      </c>
      <c r="J60" s="216"/>
      <c r="K60" s="215">
        <f>ROUND(E60*J60,2)</f>
        <v>0</v>
      </c>
      <c r="L60" s="215">
        <v>21</v>
      </c>
      <c r="M60" s="215">
        <f>G60*(1+L60/100)</f>
        <v>0</v>
      </c>
      <c r="N60" s="214">
        <v>0</v>
      </c>
      <c r="O60" s="214">
        <f>ROUND(E60*N60,2)</f>
        <v>0</v>
      </c>
      <c r="P60" s="214">
        <v>0</v>
      </c>
      <c r="Q60" s="214">
        <f>ROUND(E60*P60,2)</f>
        <v>0</v>
      </c>
      <c r="R60" s="215"/>
      <c r="S60" s="215" t="s">
        <v>168</v>
      </c>
      <c r="T60" s="215" t="s">
        <v>169</v>
      </c>
      <c r="U60" s="215">
        <v>0</v>
      </c>
      <c r="V60" s="215">
        <f>ROUND(E60*U60,2)</f>
        <v>0</v>
      </c>
      <c r="W60" s="215"/>
      <c r="X60" s="215" t="s">
        <v>170</v>
      </c>
      <c r="Y60" s="215" t="s">
        <v>171</v>
      </c>
      <c r="Z60" s="195"/>
      <c r="AA60" s="195"/>
      <c r="AB60" s="195"/>
      <c r="AC60" s="195"/>
      <c r="AD60" s="195"/>
      <c r="AE60" s="195"/>
      <c r="AF60" s="195"/>
      <c r="AG60" s="195" t="s">
        <v>172</v>
      </c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</row>
    <row r="61" spans="1:60" outlineLevel="1" x14ac:dyDescent="0.2">
      <c r="A61" s="232">
        <v>37</v>
      </c>
      <c r="B61" s="233" t="s">
        <v>812</v>
      </c>
      <c r="C61" s="239" t="s">
        <v>813</v>
      </c>
      <c r="D61" s="234" t="s">
        <v>223</v>
      </c>
      <c r="E61" s="235">
        <v>10</v>
      </c>
      <c r="F61" s="236"/>
      <c r="G61" s="237">
        <f>ROUND(E61*F61,2)</f>
        <v>0</v>
      </c>
      <c r="H61" s="216"/>
      <c r="I61" s="215">
        <f>ROUND(E61*H61,2)</f>
        <v>0</v>
      </c>
      <c r="J61" s="216"/>
      <c r="K61" s="215">
        <f>ROUND(E61*J61,2)</f>
        <v>0</v>
      </c>
      <c r="L61" s="215">
        <v>21</v>
      </c>
      <c r="M61" s="215">
        <f>G61*(1+L61/100)</f>
        <v>0</v>
      </c>
      <c r="N61" s="214">
        <v>0</v>
      </c>
      <c r="O61" s="214">
        <f>ROUND(E61*N61,2)</f>
        <v>0</v>
      </c>
      <c r="P61" s="214">
        <v>0</v>
      </c>
      <c r="Q61" s="214">
        <f>ROUND(E61*P61,2)</f>
        <v>0</v>
      </c>
      <c r="R61" s="215"/>
      <c r="S61" s="215" t="s">
        <v>168</v>
      </c>
      <c r="T61" s="215" t="s">
        <v>169</v>
      </c>
      <c r="U61" s="215">
        <v>0</v>
      </c>
      <c r="V61" s="215">
        <f>ROUND(E61*U61,2)</f>
        <v>0</v>
      </c>
      <c r="W61" s="215"/>
      <c r="X61" s="215" t="s">
        <v>170</v>
      </c>
      <c r="Y61" s="215" t="s">
        <v>171</v>
      </c>
      <c r="Z61" s="195"/>
      <c r="AA61" s="195"/>
      <c r="AB61" s="195"/>
      <c r="AC61" s="195"/>
      <c r="AD61" s="195"/>
      <c r="AE61" s="195"/>
      <c r="AF61" s="195"/>
      <c r="AG61" s="195" t="s">
        <v>172</v>
      </c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</row>
    <row r="62" spans="1:60" outlineLevel="1" x14ac:dyDescent="0.2">
      <c r="A62" s="232">
        <v>38</v>
      </c>
      <c r="B62" s="233" t="s">
        <v>814</v>
      </c>
      <c r="C62" s="239" t="s">
        <v>815</v>
      </c>
      <c r="D62" s="234" t="s">
        <v>223</v>
      </c>
      <c r="E62" s="235">
        <v>200</v>
      </c>
      <c r="F62" s="236"/>
      <c r="G62" s="237">
        <f>ROUND(E62*F62,2)</f>
        <v>0</v>
      </c>
      <c r="H62" s="216"/>
      <c r="I62" s="215">
        <f>ROUND(E62*H62,2)</f>
        <v>0</v>
      </c>
      <c r="J62" s="216"/>
      <c r="K62" s="215">
        <f>ROUND(E62*J62,2)</f>
        <v>0</v>
      </c>
      <c r="L62" s="215">
        <v>21</v>
      </c>
      <c r="M62" s="215">
        <f>G62*(1+L62/100)</f>
        <v>0</v>
      </c>
      <c r="N62" s="214">
        <v>0</v>
      </c>
      <c r="O62" s="214">
        <f>ROUND(E62*N62,2)</f>
        <v>0</v>
      </c>
      <c r="P62" s="214">
        <v>0</v>
      </c>
      <c r="Q62" s="214">
        <f>ROUND(E62*P62,2)</f>
        <v>0</v>
      </c>
      <c r="R62" s="215"/>
      <c r="S62" s="215" t="s">
        <v>168</v>
      </c>
      <c r="T62" s="215" t="s">
        <v>169</v>
      </c>
      <c r="U62" s="215">
        <v>0</v>
      </c>
      <c r="V62" s="215">
        <f>ROUND(E62*U62,2)</f>
        <v>0</v>
      </c>
      <c r="W62" s="215"/>
      <c r="X62" s="215" t="s">
        <v>334</v>
      </c>
      <c r="Y62" s="215" t="s">
        <v>171</v>
      </c>
      <c r="Z62" s="195"/>
      <c r="AA62" s="195"/>
      <c r="AB62" s="195"/>
      <c r="AC62" s="195"/>
      <c r="AD62" s="195"/>
      <c r="AE62" s="195"/>
      <c r="AF62" s="195"/>
      <c r="AG62" s="195" t="s">
        <v>739</v>
      </c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</row>
    <row r="63" spans="1:60" outlineLevel="1" x14ac:dyDescent="0.2">
      <c r="A63" s="232">
        <v>39</v>
      </c>
      <c r="B63" s="233" t="s">
        <v>816</v>
      </c>
      <c r="C63" s="239" t="s">
        <v>817</v>
      </c>
      <c r="D63" s="234" t="s">
        <v>738</v>
      </c>
      <c r="E63" s="235">
        <v>15</v>
      </c>
      <c r="F63" s="236"/>
      <c r="G63" s="237">
        <f>ROUND(E63*F63,2)</f>
        <v>0</v>
      </c>
      <c r="H63" s="216"/>
      <c r="I63" s="215">
        <f>ROUND(E63*H63,2)</f>
        <v>0</v>
      </c>
      <c r="J63" s="216"/>
      <c r="K63" s="215">
        <f>ROUND(E63*J63,2)</f>
        <v>0</v>
      </c>
      <c r="L63" s="215">
        <v>21</v>
      </c>
      <c r="M63" s="215">
        <f>G63*(1+L63/100)</f>
        <v>0</v>
      </c>
      <c r="N63" s="214">
        <v>0</v>
      </c>
      <c r="O63" s="214">
        <f>ROUND(E63*N63,2)</f>
        <v>0</v>
      </c>
      <c r="P63" s="214">
        <v>0</v>
      </c>
      <c r="Q63" s="214">
        <f>ROUND(E63*P63,2)</f>
        <v>0</v>
      </c>
      <c r="R63" s="215"/>
      <c r="S63" s="215" t="s">
        <v>168</v>
      </c>
      <c r="T63" s="215" t="s">
        <v>169</v>
      </c>
      <c r="U63" s="215">
        <v>0</v>
      </c>
      <c r="V63" s="215">
        <f>ROUND(E63*U63,2)</f>
        <v>0</v>
      </c>
      <c r="W63" s="215"/>
      <c r="X63" s="215" t="s">
        <v>334</v>
      </c>
      <c r="Y63" s="215" t="s">
        <v>171</v>
      </c>
      <c r="Z63" s="195"/>
      <c r="AA63" s="195"/>
      <c r="AB63" s="195"/>
      <c r="AC63" s="195"/>
      <c r="AD63" s="195"/>
      <c r="AE63" s="195"/>
      <c r="AF63" s="195"/>
      <c r="AG63" s="195" t="s">
        <v>739</v>
      </c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</row>
    <row r="64" spans="1:60" outlineLevel="1" x14ac:dyDescent="0.2">
      <c r="A64" s="232">
        <v>40</v>
      </c>
      <c r="B64" s="233" t="s">
        <v>818</v>
      </c>
      <c r="C64" s="239" t="s">
        <v>819</v>
      </c>
      <c r="D64" s="234" t="s">
        <v>223</v>
      </c>
      <c r="E64" s="235">
        <v>12</v>
      </c>
      <c r="F64" s="236"/>
      <c r="G64" s="237">
        <f>ROUND(E64*F64,2)</f>
        <v>0</v>
      </c>
      <c r="H64" s="216"/>
      <c r="I64" s="215">
        <f>ROUND(E64*H64,2)</f>
        <v>0</v>
      </c>
      <c r="J64" s="216"/>
      <c r="K64" s="215">
        <f>ROUND(E64*J64,2)</f>
        <v>0</v>
      </c>
      <c r="L64" s="215">
        <v>21</v>
      </c>
      <c r="M64" s="215">
        <f>G64*(1+L64/100)</f>
        <v>0</v>
      </c>
      <c r="N64" s="214">
        <v>0</v>
      </c>
      <c r="O64" s="214">
        <f>ROUND(E64*N64,2)</f>
        <v>0</v>
      </c>
      <c r="P64" s="214">
        <v>0</v>
      </c>
      <c r="Q64" s="214">
        <f>ROUND(E64*P64,2)</f>
        <v>0</v>
      </c>
      <c r="R64" s="215"/>
      <c r="S64" s="215" t="s">
        <v>168</v>
      </c>
      <c r="T64" s="215" t="s">
        <v>169</v>
      </c>
      <c r="U64" s="215">
        <v>0</v>
      </c>
      <c r="V64" s="215">
        <f>ROUND(E64*U64,2)</f>
        <v>0</v>
      </c>
      <c r="W64" s="215"/>
      <c r="X64" s="215" t="s">
        <v>334</v>
      </c>
      <c r="Y64" s="215" t="s">
        <v>171</v>
      </c>
      <c r="Z64" s="195"/>
      <c r="AA64" s="195"/>
      <c r="AB64" s="195"/>
      <c r="AC64" s="195"/>
      <c r="AD64" s="195"/>
      <c r="AE64" s="195"/>
      <c r="AF64" s="195"/>
      <c r="AG64" s="195" t="s">
        <v>739</v>
      </c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</row>
    <row r="65" spans="1:60" outlineLevel="1" x14ac:dyDescent="0.2">
      <c r="A65" s="232">
        <v>41</v>
      </c>
      <c r="B65" s="233" t="s">
        <v>820</v>
      </c>
      <c r="C65" s="239" t="s">
        <v>821</v>
      </c>
      <c r="D65" s="234" t="s">
        <v>223</v>
      </c>
      <c r="E65" s="235">
        <v>34</v>
      </c>
      <c r="F65" s="236"/>
      <c r="G65" s="237">
        <f>ROUND(E65*F65,2)</f>
        <v>0</v>
      </c>
      <c r="H65" s="216"/>
      <c r="I65" s="215">
        <f>ROUND(E65*H65,2)</f>
        <v>0</v>
      </c>
      <c r="J65" s="216"/>
      <c r="K65" s="215">
        <f>ROUND(E65*J65,2)</f>
        <v>0</v>
      </c>
      <c r="L65" s="215">
        <v>21</v>
      </c>
      <c r="M65" s="215">
        <f>G65*(1+L65/100)</f>
        <v>0</v>
      </c>
      <c r="N65" s="214">
        <v>0</v>
      </c>
      <c r="O65" s="214">
        <f>ROUND(E65*N65,2)</f>
        <v>0</v>
      </c>
      <c r="P65" s="214">
        <v>0</v>
      </c>
      <c r="Q65" s="214">
        <f>ROUND(E65*P65,2)</f>
        <v>0</v>
      </c>
      <c r="R65" s="215"/>
      <c r="S65" s="215" t="s">
        <v>168</v>
      </c>
      <c r="T65" s="215" t="s">
        <v>169</v>
      </c>
      <c r="U65" s="215">
        <v>0</v>
      </c>
      <c r="V65" s="215">
        <f>ROUND(E65*U65,2)</f>
        <v>0</v>
      </c>
      <c r="W65" s="215"/>
      <c r="X65" s="215" t="s">
        <v>334</v>
      </c>
      <c r="Y65" s="215" t="s">
        <v>171</v>
      </c>
      <c r="Z65" s="195"/>
      <c r="AA65" s="195"/>
      <c r="AB65" s="195"/>
      <c r="AC65" s="195"/>
      <c r="AD65" s="195"/>
      <c r="AE65" s="195"/>
      <c r="AF65" s="195"/>
      <c r="AG65" s="195" t="s">
        <v>739</v>
      </c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</row>
    <row r="66" spans="1:60" outlineLevel="1" x14ac:dyDescent="0.2">
      <c r="A66" s="232">
        <v>42</v>
      </c>
      <c r="B66" s="233" t="s">
        <v>822</v>
      </c>
      <c r="C66" s="239" t="s">
        <v>823</v>
      </c>
      <c r="D66" s="234" t="s">
        <v>223</v>
      </c>
      <c r="E66" s="235">
        <v>12</v>
      </c>
      <c r="F66" s="236"/>
      <c r="G66" s="237">
        <f>ROUND(E66*F66,2)</f>
        <v>0</v>
      </c>
      <c r="H66" s="216"/>
      <c r="I66" s="215">
        <f>ROUND(E66*H66,2)</f>
        <v>0</v>
      </c>
      <c r="J66" s="216"/>
      <c r="K66" s="215">
        <f>ROUND(E66*J66,2)</f>
        <v>0</v>
      </c>
      <c r="L66" s="215">
        <v>21</v>
      </c>
      <c r="M66" s="215">
        <f>G66*(1+L66/100)</f>
        <v>0</v>
      </c>
      <c r="N66" s="214">
        <v>0</v>
      </c>
      <c r="O66" s="214">
        <f>ROUND(E66*N66,2)</f>
        <v>0</v>
      </c>
      <c r="P66" s="214">
        <v>0</v>
      </c>
      <c r="Q66" s="214">
        <f>ROUND(E66*P66,2)</f>
        <v>0</v>
      </c>
      <c r="R66" s="215"/>
      <c r="S66" s="215" t="s">
        <v>168</v>
      </c>
      <c r="T66" s="215" t="s">
        <v>169</v>
      </c>
      <c r="U66" s="215">
        <v>0</v>
      </c>
      <c r="V66" s="215">
        <f>ROUND(E66*U66,2)</f>
        <v>0</v>
      </c>
      <c r="W66" s="215"/>
      <c r="X66" s="215" t="s">
        <v>334</v>
      </c>
      <c r="Y66" s="215" t="s">
        <v>171</v>
      </c>
      <c r="Z66" s="195"/>
      <c r="AA66" s="195"/>
      <c r="AB66" s="195"/>
      <c r="AC66" s="195"/>
      <c r="AD66" s="195"/>
      <c r="AE66" s="195"/>
      <c r="AF66" s="195"/>
      <c r="AG66" s="195" t="s">
        <v>739</v>
      </c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</row>
    <row r="67" spans="1:60" outlineLevel="1" x14ac:dyDescent="0.2">
      <c r="A67" s="232">
        <v>43</v>
      </c>
      <c r="B67" s="233" t="s">
        <v>824</v>
      </c>
      <c r="C67" s="239" t="s">
        <v>825</v>
      </c>
      <c r="D67" s="234" t="s">
        <v>223</v>
      </c>
      <c r="E67" s="235">
        <v>34</v>
      </c>
      <c r="F67" s="236"/>
      <c r="G67" s="237">
        <f>ROUND(E67*F67,2)</f>
        <v>0</v>
      </c>
      <c r="H67" s="216"/>
      <c r="I67" s="215">
        <f>ROUND(E67*H67,2)</f>
        <v>0</v>
      </c>
      <c r="J67" s="216"/>
      <c r="K67" s="215">
        <f>ROUND(E67*J67,2)</f>
        <v>0</v>
      </c>
      <c r="L67" s="215">
        <v>21</v>
      </c>
      <c r="M67" s="215">
        <f>G67*(1+L67/100)</f>
        <v>0</v>
      </c>
      <c r="N67" s="214">
        <v>0</v>
      </c>
      <c r="O67" s="214">
        <f>ROUND(E67*N67,2)</f>
        <v>0</v>
      </c>
      <c r="P67" s="214">
        <v>0</v>
      </c>
      <c r="Q67" s="214">
        <f>ROUND(E67*P67,2)</f>
        <v>0</v>
      </c>
      <c r="R67" s="215"/>
      <c r="S67" s="215" t="s">
        <v>168</v>
      </c>
      <c r="T67" s="215" t="s">
        <v>169</v>
      </c>
      <c r="U67" s="215">
        <v>0</v>
      </c>
      <c r="V67" s="215">
        <f>ROUND(E67*U67,2)</f>
        <v>0</v>
      </c>
      <c r="W67" s="215"/>
      <c r="X67" s="215" t="s">
        <v>334</v>
      </c>
      <c r="Y67" s="215" t="s">
        <v>171</v>
      </c>
      <c r="Z67" s="195"/>
      <c r="AA67" s="195"/>
      <c r="AB67" s="195"/>
      <c r="AC67" s="195"/>
      <c r="AD67" s="195"/>
      <c r="AE67" s="195"/>
      <c r="AF67" s="195"/>
      <c r="AG67" s="195" t="s">
        <v>739</v>
      </c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</row>
    <row r="68" spans="1:60" outlineLevel="1" x14ac:dyDescent="0.2">
      <c r="A68" s="232">
        <v>44</v>
      </c>
      <c r="B68" s="233" t="s">
        <v>826</v>
      </c>
      <c r="C68" s="239" t="s">
        <v>827</v>
      </c>
      <c r="D68" s="234" t="s">
        <v>223</v>
      </c>
      <c r="E68" s="235">
        <v>12</v>
      </c>
      <c r="F68" s="236"/>
      <c r="G68" s="237">
        <f>ROUND(E68*F68,2)</f>
        <v>0</v>
      </c>
      <c r="H68" s="216"/>
      <c r="I68" s="215">
        <f>ROUND(E68*H68,2)</f>
        <v>0</v>
      </c>
      <c r="J68" s="216"/>
      <c r="K68" s="215">
        <f>ROUND(E68*J68,2)</f>
        <v>0</v>
      </c>
      <c r="L68" s="215">
        <v>21</v>
      </c>
      <c r="M68" s="215">
        <f>G68*(1+L68/100)</f>
        <v>0</v>
      </c>
      <c r="N68" s="214">
        <v>0</v>
      </c>
      <c r="O68" s="214">
        <f>ROUND(E68*N68,2)</f>
        <v>0</v>
      </c>
      <c r="P68" s="214">
        <v>0</v>
      </c>
      <c r="Q68" s="214">
        <f>ROUND(E68*P68,2)</f>
        <v>0</v>
      </c>
      <c r="R68" s="215"/>
      <c r="S68" s="215" t="s">
        <v>168</v>
      </c>
      <c r="T68" s="215" t="s">
        <v>169</v>
      </c>
      <c r="U68" s="215">
        <v>0</v>
      </c>
      <c r="V68" s="215">
        <f>ROUND(E68*U68,2)</f>
        <v>0</v>
      </c>
      <c r="W68" s="215"/>
      <c r="X68" s="215" t="s">
        <v>334</v>
      </c>
      <c r="Y68" s="215" t="s">
        <v>171</v>
      </c>
      <c r="Z68" s="195"/>
      <c r="AA68" s="195"/>
      <c r="AB68" s="195"/>
      <c r="AC68" s="195"/>
      <c r="AD68" s="195"/>
      <c r="AE68" s="195"/>
      <c r="AF68" s="195"/>
      <c r="AG68" s="195" t="s">
        <v>739</v>
      </c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</row>
    <row r="69" spans="1:60" outlineLevel="1" x14ac:dyDescent="0.2">
      <c r="A69" s="232">
        <v>45</v>
      </c>
      <c r="B69" s="233" t="s">
        <v>828</v>
      </c>
      <c r="C69" s="239" t="s">
        <v>829</v>
      </c>
      <c r="D69" s="234" t="s">
        <v>223</v>
      </c>
      <c r="E69" s="235">
        <v>34</v>
      </c>
      <c r="F69" s="236"/>
      <c r="G69" s="237">
        <f>ROUND(E69*F69,2)</f>
        <v>0</v>
      </c>
      <c r="H69" s="216"/>
      <c r="I69" s="215">
        <f>ROUND(E69*H69,2)</f>
        <v>0</v>
      </c>
      <c r="J69" s="216"/>
      <c r="K69" s="215">
        <f>ROUND(E69*J69,2)</f>
        <v>0</v>
      </c>
      <c r="L69" s="215">
        <v>21</v>
      </c>
      <c r="M69" s="215">
        <f>G69*(1+L69/100)</f>
        <v>0</v>
      </c>
      <c r="N69" s="214">
        <v>0</v>
      </c>
      <c r="O69" s="214">
        <f>ROUND(E69*N69,2)</f>
        <v>0</v>
      </c>
      <c r="P69" s="214">
        <v>0</v>
      </c>
      <c r="Q69" s="214">
        <f>ROUND(E69*P69,2)</f>
        <v>0</v>
      </c>
      <c r="R69" s="215"/>
      <c r="S69" s="215" t="s">
        <v>168</v>
      </c>
      <c r="T69" s="215" t="s">
        <v>169</v>
      </c>
      <c r="U69" s="215">
        <v>0</v>
      </c>
      <c r="V69" s="215">
        <f>ROUND(E69*U69,2)</f>
        <v>0</v>
      </c>
      <c r="W69" s="215"/>
      <c r="X69" s="215" t="s">
        <v>334</v>
      </c>
      <c r="Y69" s="215" t="s">
        <v>171</v>
      </c>
      <c r="Z69" s="195"/>
      <c r="AA69" s="195"/>
      <c r="AB69" s="195"/>
      <c r="AC69" s="195"/>
      <c r="AD69" s="195"/>
      <c r="AE69" s="195"/>
      <c r="AF69" s="195"/>
      <c r="AG69" s="195" t="s">
        <v>739</v>
      </c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</row>
    <row r="70" spans="1:60" outlineLevel="1" x14ac:dyDescent="0.2">
      <c r="A70" s="232">
        <v>46</v>
      </c>
      <c r="B70" s="233" t="s">
        <v>830</v>
      </c>
      <c r="C70" s="239" t="s">
        <v>831</v>
      </c>
      <c r="D70" s="234" t="s">
        <v>223</v>
      </c>
      <c r="E70" s="235">
        <v>10</v>
      </c>
      <c r="F70" s="236"/>
      <c r="G70" s="237">
        <f>ROUND(E70*F70,2)</f>
        <v>0</v>
      </c>
      <c r="H70" s="216"/>
      <c r="I70" s="215">
        <f>ROUND(E70*H70,2)</f>
        <v>0</v>
      </c>
      <c r="J70" s="216"/>
      <c r="K70" s="215">
        <f>ROUND(E70*J70,2)</f>
        <v>0</v>
      </c>
      <c r="L70" s="215">
        <v>21</v>
      </c>
      <c r="M70" s="215">
        <f>G70*(1+L70/100)</f>
        <v>0</v>
      </c>
      <c r="N70" s="214">
        <v>0</v>
      </c>
      <c r="O70" s="214">
        <f>ROUND(E70*N70,2)</f>
        <v>0</v>
      </c>
      <c r="P70" s="214">
        <v>0</v>
      </c>
      <c r="Q70" s="214">
        <f>ROUND(E70*P70,2)</f>
        <v>0</v>
      </c>
      <c r="R70" s="215"/>
      <c r="S70" s="215" t="s">
        <v>168</v>
      </c>
      <c r="T70" s="215" t="s">
        <v>169</v>
      </c>
      <c r="U70" s="215">
        <v>0</v>
      </c>
      <c r="V70" s="215">
        <f>ROUND(E70*U70,2)</f>
        <v>0</v>
      </c>
      <c r="W70" s="215"/>
      <c r="X70" s="215" t="s">
        <v>334</v>
      </c>
      <c r="Y70" s="215" t="s">
        <v>171</v>
      </c>
      <c r="Z70" s="195"/>
      <c r="AA70" s="195"/>
      <c r="AB70" s="195"/>
      <c r="AC70" s="195"/>
      <c r="AD70" s="195"/>
      <c r="AE70" s="195"/>
      <c r="AF70" s="195"/>
      <c r="AG70" s="195" t="s">
        <v>739</v>
      </c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</row>
    <row r="71" spans="1:60" outlineLevel="1" x14ac:dyDescent="0.2">
      <c r="A71" s="232">
        <v>47</v>
      </c>
      <c r="B71" s="233" t="s">
        <v>832</v>
      </c>
      <c r="C71" s="239" t="s">
        <v>833</v>
      </c>
      <c r="D71" s="234" t="s">
        <v>223</v>
      </c>
      <c r="E71" s="235">
        <v>10</v>
      </c>
      <c r="F71" s="236"/>
      <c r="G71" s="237">
        <f>ROUND(E71*F71,2)</f>
        <v>0</v>
      </c>
      <c r="H71" s="216"/>
      <c r="I71" s="215">
        <f>ROUND(E71*H71,2)</f>
        <v>0</v>
      </c>
      <c r="J71" s="216"/>
      <c r="K71" s="215">
        <f>ROUND(E71*J71,2)</f>
        <v>0</v>
      </c>
      <c r="L71" s="215">
        <v>21</v>
      </c>
      <c r="M71" s="215">
        <f>G71*(1+L71/100)</f>
        <v>0</v>
      </c>
      <c r="N71" s="214">
        <v>0</v>
      </c>
      <c r="O71" s="214">
        <f>ROUND(E71*N71,2)</f>
        <v>0</v>
      </c>
      <c r="P71" s="214">
        <v>0</v>
      </c>
      <c r="Q71" s="214">
        <f>ROUND(E71*P71,2)</f>
        <v>0</v>
      </c>
      <c r="R71" s="215"/>
      <c r="S71" s="215" t="s">
        <v>168</v>
      </c>
      <c r="T71" s="215" t="s">
        <v>169</v>
      </c>
      <c r="U71" s="215">
        <v>0</v>
      </c>
      <c r="V71" s="215">
        <f>ROUND(E71*U71,2)</f>
        <v>0</v>
      </c>
      <c r="W71" s="215"/>
      <c r="X71" s="215" t="s">
        <v>170</v>
      </c>
      <c r="Y71" s="215" t="s">
        <v>171</v>
      </c>
      <c r="Z71" s="195"/>
      <c r="AA71" s="195"/>
      <c r="AB71" s="195"/>
      <c r="AC71" s="195"/>
      <c r="AD71" s="195"/>
      <c r="AE71" s="195"/>
      <c r="AF71" s="195"/>
      <c r="AG71" s="195" t="s">
        <v>172</v>
      </c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</row>
    <row r="72" spans="1:60" outlineLevel="1" x14ac:dyDescent="0.2">
      <c r="A72" s="232">
        <v>48</v>
      </c>
      <c r="B72" s="233" t="s">
        <v>834</v>
      </c>
      <c r="C72" s="239" t="s">
        <v>835</v>
      </c>
      <c r="D72" s="234" t="s">
        <v>223</v>
      </c>
      <c r="E72" s="235">
        <v>53</v>
      </c>
      <c r="F72" s="236"/>
      <c r="G72" s="237">
        <f>ROUND(E72*F72,2)</f>
        <v>0</v>
      </c>
      <c r="H72" s="216"/>
      <c r="I72" s="215">
        <f>ROUND(E72*H72,2)</f>
        <v>0</v>
      </c>
      <c r="J72" s="216"/>
      <c r="K72" s="215">
        <f>ROUND(E72*J72,2)</f>
        <v>0</v>
      </c>
      <c r="L72" s="215">
        <v>21</v>
      </c>
      <c r="M72" s="215">
        <f>G72*(1+L72/100)</f>
        <v>0</v>
      </c>
      <c r="N72" s="214">
        <v>0</v>
      </c>
      <c r="O72" s="214">
        <f>ROUND(E72*N72,2)</f>
        <v>0</v>
      </c>
      <c r="P72" s="214">
        <v>0</v>
      </c>
      <c r="Q72" s="214">
        <f>ROUND(E72*P72,2)</f>
        <v>0</v>
      </c>
      <c r="R72" s="215"/>
      <c r="S72" s="215" t="s">
        <v>168</v>
      </c>
      <c r="T72" s="215" t="s">
        <v>169</v>
      </c>
      <c r="U72" s="215">
        <v>0</v>
      </c>
      <c r="V72" s="215">
        <f>ROUND(E72*U72,2)</f>
        <v>0</v>
      </c>
      <c r="W72" s="215"/>
      <c r="X72" s="215" t="s">
        <v>334</v>
      </c>
      <c r="Y72" s="215" t="s">
        <v>171</v>
      </c>
      <c r="Z72" s="195"/>
      <c r="AA72" s="195"/>
      <c r="AB72" s="195"/>
      <c r="AC72" s="195"/>
      <c r="AD72" s="195"/>
      <c r="AE72" s="195"/>
      <c r="AF72" s="195"/>
      <c r="AG72" s="195" t="s">
        <v>739</v>
      </c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</row>
    <row r="73" spans="1:60" outlineLevel="1" x14ac:dyDescent="0.2">
      <c r="A73" s="232">
        <v>49</v>
      </c>
      <c r="B73" s="233" t="s">
        <v>836</v>
      </c>
      <c r="C73" s="239" t="s">
        <v>837</v>
      </c>
      <c r="D73" s="234" t="s">
        <v>223</v>
      </c>
      <c r="E73" s="235">
        <v>20</v>
      </c>
      <c r="F73" s="236"/>
      <c r="G73" s="237">
        <f>ROUND(E73*F73,2)</f>
        <v>0</v>
      </c>
      <c r="H73" s="216"/>
      <c r="I73" s="215">
        <f>ROUND(E73*H73,2)</f>
        <v>0</v>
      </c>
      <c r="J73" s="216"/>
      <c r="K73" s="215">
        <f>ROUND(E73*J73,2)</f>
        <v>0</v>
      </c>
      <c r="L73" s="215">
        <v>21</v>
      </c>
      <c r="M73" s="215">
        <f>G73*(1+L73/100)</f>
        <v>0</v>
      </c>
      <c r="N73" s="214">
        <v>0</v>
      </c>
      <c r="O73" s="214">
        <f>ROUND(E73*N73,2)</f>
        <v>0</v>
      </c>
      <c r="P73" s="214">
        <v>0</v>
      </c>
      <c r="Q73" s="214">
        <f>ROUND(E73*P73,2)</f>
        <v>0</v>
      </c>
      <c r="R73" s="215"/>
      <c r="S73" s="215" t="s">
        <v>168</v>
      </c>
      <c r="T73" s="215" t="s">
        <v>169</v>
      </c>
      <c r="U73" s="215">
        <v>0</v>
      </c>
      <c r="V73" s="215">
        <f>ROUND(E73*U73,2)</f>
        <v>0</v>
      </c>
      <c r="W73" s="215"/>
      <c r="X73" s="215" t="s">
        <v>170</v>
      </c>
      <c r="Y73" s="215" t="s">
        <v>171</v>
      </c>
      <c r="Z73" s="195"/>
      <c r="AA73" s="195"/>
      <c r="AB73" s="195"/>
      <c r="AC73" s="195"/>
      <c r="AD73" s="195"/>
      <c r="AE73" s="195"/>
      <c r="AF73" s="195"/>
      <c r="AG73" s="195" t="s">
        <v>172</v>
      </c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</row>
    <row r="74" spans="1:60" outlineLevel="1" x14ac:dyDescent="0.2">
      <c r="A74" s="232">
        <v>50</v>
      </c>
      <c r="B74" s="233" t="s">
        <v>838</v>
      </c>
      <c r="C74" s="239" t="s">
        <v>839</v>
      </c>
      <c r="D74" s="234" t="s">
        <v>738</v>
      </c>
      <c r="E74" s="235">
        <v>1</v>
      </c>
      <c r="F74" s="236"/>
      <c r="G74" s="237">
        <f>ROUND(E74*F74,2)</f>
        <v>0</v>
      </c>
      <c r="H74" s="216"/>
      <c r="I74" s="215">
        <f>ROUND(E74*H74,2)</f>
        <v>0</v>
      </c>
      <c r="J74" s="216"/>
      <c r="K74" s="215">
        <f>ROUND(E74*J74,2)</f>
        <v>0</v>
      </c>
      <c r="L74" s="215">
        <v>21</v>
      </c>
      <c r="M74" s="215">
        <f>G74*(1+L74/100)</f>
        <v>0</v>
      </c>
      <c r="N74" s="214">
        <v>0</v>
      </c>
      <c r="O74" s="214">
        <f>ROUND(E74*N74,2)</f>
        <v>0</v>
      </c>
      <c r="P74" s="214">
        <v>0</v>
      </c>
      <c r="Q74" s="214">
        <f>ROUND(E74*P74,2)</f>
        <v>0</v>
      </c>
      <c r="R74" s="215"/>
      <c r="S74" s="215" t="s">
        <v>168</v>
      </c>
      <c r="T74" s="215" t="s">
        <v>169</v>
      </c>
      <c r="U74" s="215">
        <v>0</v>
      </c>
      <c r="V74" s="215">
        <f>ROUND(E74*U74,2)</f>
        <v>0</v>
      </c>
      <c r="W74" s="215"/>
      <c r="X74" s="215" t="s">
        <v>170</v>
      </c>
      <c r="Y74" s="215" t="s">
        <v>171</v>
      </c>
      <c r="Z74" s="195"/>
      <c r="AA74" s="195"/>
      <c r="AB74" s="195"/>
      <c r="AC74" s="195"/>
      <c r="AD74" s="195"/>
      <c r="AE74" s="195"/>
      <c r="AF74" s="195"/>
      <c r="AG74" s="195" t="s">
        <v>172</v>
      </c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</row>
    <row r="75" spans="1:60" outlineLevel="1" x14ac:dyDescent="0.2">
      <c r="A75" s="232">
        <v>51</v>
      </c>
      <c r="B75" s="233" t="s">
        <v>840</v>
      </c>
      <c r="C75" s="239" t="s">
        <v>841</v>
      </c>
      <c r="D75" s="234" t="s">
        <v>738</v>
      </c>
      <c r="E75" s="235">
        <v>22</v>
      </c>
      <c r="F75" s="236"/>
      <c r="G75" s="237">
        <f>ROUND(E75*F75,2)</f>
        <v>0</v>
      </c>
      <c r="H75" s="216"/>
      <c r="I75" s="215">
        <f>ROUND(E75*H75,2)</f>
        <v>0</v>
      </c>
      <c r="J75" s="216"/>
      <c r="K75" s="215">
        <f>ROUND(E75*J75,2)</f>
        <v>0</v>
      </c>
      <c r="L75" s="215">
        <v>21</v>
      </c>
      <c r="M75" s="215">
        <f>G75*(1+L75/100)</f>
        <v>0</v>
      </c>
      <c r="N75" s="214">
        <v>0</v>
      </c>
      <c r="O75" s="214">
        <f>ROUND(E75*N75,2)</f>
        <v>0</v>
      </c>
      <c r="P75" s="214">
        <v>0</v>
      </c>
      <c r="Q75" s="214">
        <f>ROUND(E75*P75,2)</f>
        <v>0</v>
      </c>
      <c r="R75" s="215"/>
      <c r="S75" s="215" t="s">
        <v>168</v>
      </c>
      <c r="T75" s="215" t="s">
        <v>169</v>
      </c>
      <c r="U75" s="215">
        <v>0</v>
      </c>
      <c r="V75" s="215">
        <f>ROUND(E75*U75,2)</f>
        <v>0</v>
      </c>
      <c r="W75" s="215"/>
      <c r="X75" s="215" t="s">
        <v>334</v>
      </c>
      <c r="Y75" s="215" t="s">
        <v>171</v>
      </c>
      <c r="Z75" s="195"/>
      <c r="AA75" s="195"/>
      <c r="AB75" s="195"/>
      <c r="AC75" s="195"/>
      <c r="AD75" s="195"/>
      <c r="AE75" s="195"/>
      <c r="AF75" s="195"/>
      <c r="AG75" s="195" t="s">
        <v>739</v>
      </c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</row>
    <row r="76" spans="1:60" outlineLevel="1" x14ac:dyDescent="0.2">
      <c r="A76" s="232">
        <v>52</v>
      </c>
      <c r="B76" s="233" t="s">
        <v>842</v>
      </c>
      <c r="C76" s="239" t="s">
        <v>843</v>
      </c>
      <c r="D76" s="234" t="s">
        <v>738</v>
      </c>
      <c r="E76" s="235">
        <v>4</v>
      </c>
      <c r="F76" s="236"/>
      <c r="G76" s="237">
        <f>ROUND(E76*F76,2)</f>
        <v>0</v>
      </c>
      <c r="H76" s="216"/>
      <c r="I76" s="215">
        <f>ROUND(E76*H76,2)</f>
        <v>0</v>
      </c>
      <c r="J76" s="216"/>
      <c r="K76" s="215">
        <f>ROUND(E76*J76,2)</f>
        <v>0</v>
      </c>
      <c r="L76" s="215">
        <v>21</v>
      </c>
      <c r="M76" s="215">
        <f>G76*(1+L76/100)</f>
        <v>0</v>
      </c>
      <c r="N76" s="214">
        <v>0</v>
      </c>
      <c r="O76" s="214">
        <f>ROUND(E76*N76,2)</f>
        <v>0</v>
      </c>
      <c r="P76" s="214">
        <v>0</v>
      </c>
      <c r="Q76" s="214">
        <f>ROUND(E76*P76,2)</f>
        <v>0</v>
      </c>
      <c r="R76" s="215"/>
      <c r="S76" s="215" t="s">
        <v>168</v>
      </c>
      <c r="T76" s="215" t="s">
        <v>169</v>
      </c>
      <c r="U76" s="215">
        <v>0</v>
      </c>
      <c r="V76" s="215">
        <f>ROUND(E76*U76,2)</f>
        <v>0</v>
      </c>
      <c r="W76" s="215"/>
      <c r="X76" s="215" t="s">
        <v>170</v>
      </c>
      <c r="Y76" s="215" t="s">
        <v>171</v>
      </c>
      <c r="Z76" s="195"/>
      <c r="AA76" s="195"/>
      <c r="AB76" s="195"/>
      <c r="AC76" s="195"/>
      <c r="AD76" s="195"/>
      <c r="AE76" s="195"/>
      <c r="AF76" s="195"/>
      <c r="AG76" s="195" t="s">
        <v>172</v>
      </c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</row>
    <row r="77" spans="1:60" outlineLevel="1" x14ac:dyDescent="0.2">
      <c r="A77" s="232">
        <v>53</v>
      </c>
      <c r="B77" s="233" t="s">
        <v>844</v>
      </c>
      <c r="C77" s="239" t="s">
        <v>845</v>
      </c>
      <c r="D77" s="234" t="s">
        <v>738</v>
      </c>
      <c r="E77" s="235">
        <v>2</v>
      </c>
      <c r="F77" s="236"/>
      <c r="G77" s="237">
        <f>ROUND(E77*F77,2)</f>
        <v>0</v>
      </c>
      <c r="H77" s="216"/>
      <c r="I77" s="215">
        <f>ROUND(E77*H77,2)</f>
        <v>0</v>
      </c>
      <c r="J77" s="216"/>
      <c r="K77" s="215">
        <f>ROUND(E77*J77,2)</f>
        <v>0</v>
      </c>
      <c r="L77" s="215">
        <v>21</v>
      </c>
      <c r="M77" s="215">
        <f>G77*(1+L77/100)</f>
        <v>0</v>
      </c>
      <c r="N77" s="214">
        <v>0</v>
      </c>
      <c r="O77" s="214">
        <f>ROUND(E77*N77,2)</f>
        <v>0</v>
      </c>
      <c r="P77" s="214">
        <v>0</v>
      </c>
      <c r="Q77" s="214">
        <f>ROUND(E77*P77,2)</f>
        <v>0</v>
      </c>
      <c r="R77" s="215"/>
      <c r="S77" s="215" t="s">
        <v>168</v>
      </c>
      <c r="T77" s="215" t="s">
        <v>169</v>
      </c>
      <c r="U77" s="215">
        <v>0</v>
      </c>
      <c r="V77" s="215">
        <f>ROUND(E77*U77,2)</f>
        <v>0</v>
      </c>
      <c r="W77" s="215"/>
      <c r="X77" s="215" t="s">
        <v>170</v>
      </c>
      <c r="Y77" s="215" t="s">
        <v>171</v>
      </c>
      <c r="Z77" s="195"/>
      <c r="AA77" s="195"/>
      <c r="AB77" s="195"/>
      <c r="AC77" s="195"/>
      <c r="AD77" s="195"/>
      <c r="AE77" s="195"/>
      <c r="AF77" s="195"/>
      <c r="AG77" s="195" t="s">
        <v>172</v>
      </c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</row>
    <row r="78" spans="1:60" outlineLevel="1" x14ac:dyDescent="0.2">
      <c r="A78" s="232">
        <v>54</v>
      </c>
      <c r="B78" s="233" t="s">
        <v>846</v>
      </c>
      <c r="C78" s="239" t="s">
        <v>847</v>
      </c>
      <c r="D78" s="234" t="s">
        <v>738</v>
      </c>
      <c r="E78" s="235">
        <v>1</v>
      </c>
      <c r="F78" s="236"/>
      <c r="G78" s="237">
        <f>ROUND(E78*F78,2)</f>
        <v>0</v>
      </c>
      <c r="H78" s="216"/>
      <c r="I78" s="215">
        <f>ROUND(E78*H78,2)</f>
        <v>0</v>
      </c>
      <c r="J78" s="216"/>
      <c r="K78" s="215">
        <f>ROUND(E78*J78,2)</f>
        <v>0</v>
      </c>
      <c r="L78" s="215">
        <v>21</v>
      </c>
      <c r="M78" s="215">
        <f>G78*(1+L78/100)</f>
        <v>0</v>
      </c>
      <c r="N78" s="214">
        <v>0</v>
      </c>
      <c r="O78" s="214">
        <f>ROUND(E78*N78,2)</f>
        <v>0</v>
      </c>
      <c r="P78" s="214">
        <v>0</v>
      </c>
      <c r="Q78" s="214">
        <f>ROUND(E78*P78,2)</f>
        <v>0</v>
      </c>
      <c r="R78" s="215"/>
      <c r="S78" s="215" t="s">
        <v>168</v>
      </c>
      <c r="T78" s="215" t="s">
        <v>169</v>
      </c>
      <c r="U78" s="215">
        <v>0</v>
      </c>
      <c r="V78" s="215">
        <f>ROUND(E78*U78,2)</f>
        <v>0</v>
      </c>
      <c r="W78" s="215"/>
      <c r="X78" s="215" t="s">
        <v>170</v>
      </c>
      <c r="Y78" s="215" t="s">
        <v>171</v>
      </c>
      <c r="Z78" s="195"/>
      <c r="AA78" s="195"/>
      <c r="AB78" s="195"/>
      <c r="AC78" s="195"/>
      <c r="AD78" s="195"/>
      <c r="AE78" s="195"/>
      <c r="AF78" s="195"/>
      <c r="AG78" s="195" t="s">
        <v>172</v>
      </c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</row>
    <row r="79" spans="1:60" outlineLevel="1" x14ac:dyDescent="0.2">
      <c r="A79" s="232">
        <v>55</v>
      </c>
      <c r="B79" s="233" t="s">
        <v>848</v>
      </c>
      <c r="C79" s="239" t="s">
        <v>849</v>
      </c>
      <c r="D79" s="234" t="s">
        <v>738</v>
      </c>
      <c r="E79" s="235">
        <v>1</v>
      </c>
      <c r="F79" s="236"/>
      <c r="G79" s="237">
        <f>ROUND(E79*F79,2)</f>
        <v>0</v>
      </c>
      <c r="H79" s="216"/>
      <c r="I79" s="215">
        <f>ROUND(E79*H79,2)</f>
        <v>0</v>
      </c>
      <c r="J79" s="216"/>
      <c r="K79" s="215">
        <f>ROUND(E79*J79,2)</f>
        <v>0</v>
      </c>
      <c r="L79" s="215">
        <v>21</v>
      </c>
      <c r="M79" s="215">
        <f>G79*(1+L79/100)</f>
        <v>0</v>
      </c>
      <c r="N79" s="214">
        <v>0</v>
      </c>
      <c r="O79" s="214">
        <f>ROUND(E79*N79,2)</f>
        <v>0</v>
      </c>
      <c r="P79" s="214">
        <v>0</v>
      </c>
      <c r="Q79" s="214">
        <f>ROUND(E79*P79,2)</f>
        <v>0</v>
      </c>
      <c r="R79" s="215"/>
      <c r="S79" s="215" t="s">
        <v>168</v>
      </c>
      <c r="T79" s="215" t="s">
        <v>169</v>
      </c>
      <c r="U79" s="215">
        <v>0</v>
      </c>
      <c r="V79" s="215">
        <f>ROUND(E79*U79,2)</f>
        <v>0</v>
      </c>
      <c r="W79" s="215"/>
      <c r="X79" s="215" t="s">
        <v>170</v>
      </c>
      <c r="Y79" s="215" t="s">
        <v>171</v>
      </c>
      <c r="Z79" s="195"/>
      <c r="AA79" s="195"/>
      <c r="AB79" s="195"/>
      <c r="AC79" s="195"/>
      <c r="AD79" s="195"/>
      <c r="AE79" s="195"/>
      <c r="AF79" s="195"/>
      <c r="AG79" s="195" t="s">
        <v>172</v>
      </c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</row>
    <row r="80" spans="1:60" outlineLevel="1" x14ac:dyDescent="0.2">
      <c r="A80" s="232">
        <v>56</v>
      </c>
      <c r="B80" s="233" t="s">
        <v>850</v>
      </c>
      <c r="C80" s="239" t="s">
        <v>851</v>
      </c>
      <c r="D80" s="234" t="s">
        <v>738</v>
      </c>
      <c r="E80" s="235">
        <v>1</v>
      </c>
      <c r="F80" s="236"/>
      <c r="G80" s="237">
        <f>ROUND(E80*F80,2)</f>
        <v>0</v>
      </c>
      <c r="H80" s="216"/>
      <c r="I80" s="215">
        <f>ROUND(E80*H80,2)</f>
        <v>0</v>
      </c>
      <c r="J80" s="216"/>
      <c r="K80" s="215">
        <f>ROUND(E80*J80,2)</f>
        <v>0</v>
      </c>
      <c r="L80" s="215">
        <v>21</v>
      </c>
      <c r="M80" s="215">
        <f>G80*(1+L80/100)</f>
        <v>0</v>
      </c>
      <c r="N80" s="214">
        <v>0</v>
      </c>
      <c r="O80" s="214">
        <f>ROUND(E80*N80,2)</f>
        <v>0</v>
      </c>
      <c r="P80" s="214">
        <v>0</v>
      </c>
      <c r="Q80" s="214">
        <f>ROUND(E80*P80,2)</f>
        <v>0</v>
      </c>
      <c r="R80" s="215"/>
      <c r="S80" s="215" t="s">
        <v>168</v>
      </c>
      <c r="T80" s="215" t="s">
        <v>169</v>
      </c>
      <c r="U80" s="215">
        <v>0</v>
      </c>
      <c r="V80" s="215">
        <f>ROUND(E80*U80,2)</f>
        <v>0</v>
      </c>
      <c r="W80" s="215"/>
      <c r="X80" s="215" t="s">
        <v>170</v>
      </c>
      <c r="Y80" s="215" t="s">
        <v>171</v>
      </c>
      <c r="Z80" s="195"/>
      <c r="AA80" s="195"/>
      <c r="AB80" s="195"/>
      <c r="AC80" s="195"/>
      <c r="AD80" s="195"/>
      <c r="AE80" s="195"/>
      <c r="AF80" s="195"/>
      <c r="AG80" s="195" t="s">
        <v>172</v>
      </c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</row>
    <row r="81" spans="1:60" outlineLevel="1" x14ac:dyDescent="0.2">
      <c r="A81" s="232">
        <v>57</v>
      </c>
      <c r="B81" s="233" t="s">
        <v>852</v>
      </c>
      <c r="C81" s="239" t="s">
        <v>853</v>
      </c>
      <c r="D81" s="234" t="s">
        <v>738</v>
      </c>
      <c r="E81" s="235">
        <v>1</v>
      </c>
      <c r="F81" s="236"/>
      <c r="G81" s="237">
        <f>ROUND(E81*F81,2)</f>
        <v>0</v>
      </c>
      <c r="H81" s="216"/>
      <c r="I81" s="215">
        <f>ROUND(E81*H81,2)</f>
        <v>0</v>
      </c>
      <c r="J81" s="216"/>
      <c r="K81" s="215">
        <f>ROUND(E81*J81,2)</f>
        <v>0</v>
      </c>
      <c r="L81" s="215">
        <v>21</v>
      </c>
      <c r="M81" s="215">
        <f>G81*(1+L81/100)</f>
        <v>0</v>
      </c>
      <c r="N81" s="214">
        <v>0</v>
      </c>
      <c r="O81" s="214">
        <f>ROUND(E81*N81,2)</f>
        <v>0</v>
      </c>
      <c r="P81" s="214">
        <v>0</v>
      </c>
      <c r="Q81" s="214">
        <f>ROUND(E81*P81,2)</f>
        <v>0</v>
      </c>
      <c r="R81" s="215"/>
      <c r="S81" s="215" t="s">
        <v>168</v>
      </c>
      <c r="T81" s="215" t="s">
        <v>169</v>
      </c>
      <c r="U81" s="215">
        <v>0</v>
      </c>
      <c r="V81" s="215">
        <f>ROUND(E81*U81,2)</f>
        <v>0</v>
      </c>
      <c r="W81" s="215"/>
      <c r="X81" s="215" t="s">
        <v>170</v>
      </c>
      <c r="Y81" s="215" t="s">
        <v>171</v>
      </c>
      <c r="Z81" s="195"/>
      <c r="AA81" s="195"/>
      <c r="AB81" s="195"/>
      <c r="AC81" s="195"/>
      <c r="AD81" s="195"/>
      <c r="AE81" s="195"/>
      <c r="AF81" s="195"/>
      <c r="AG81" s="195" t="s">
        <v>172</v>
      </c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</row>
    <row r="82" spans="1:60" outlineLevel="1" x14ac:dyDescent="0.2">
      <c r="A82" s="232">
        <v>58</v>
      </c>
      <c r="B82" s="233" t="s">
        <v>854</v>
      </c>
      <c r="C82" s="239" t="s">
        <v>855</v>
      </c>
      <c r="D82" s="234" t="s">
        <v>738</v>
      </c>
      <c r="E82" s="235">
        <v>1</v>
      </c>
      <c r="F82" s="236"/>
      <c r="G82" s="237">
        <f>ROUND(E82*F82,2)</f>
        <v>0</v>
      </c>
      <c r="H82" s="216"/>
      <c r="I82" s="215">
        <f>ROUND(E82*H82,2)</f>
        <v>0</v>
      </c>
      <c r="J82" s="216"/>
      <c r="K82" s="215">
        <f>ROUND(E82*J82,2)</f>
        <v>0</v>
      </c>
      <c r="L82" s="215">
        <v>21</v>
      </c>
      <c r="M82" s="215">
        <f>G82*(1+L82/100)</f>
        <v>0</v>
      </c>
      <c r="N82" s="214">
        <v>0</v>
      </c>
      <c r="O82" s="214">
        <f>ROUND(E82*N82,2)</f>
        <v>0</v>
      </c>
      <c r="P82" s="214">
        <v>0</v>
      </c>
      <c r="Q82" s="214">
        <f>ROUND(E82*P82,2)</f>
        <v>0</v>
      </c>
      <c r="R82" s="215"/>
      <c r="S82" s="215" t="s">
        <v>168</v>
      </c>
      <c r="T82" s="215" t="s">
        <v>169</v>
      </c>
      <c r="U82" s="215">
        <v>0</v>
      </c>
      <c r="V82" s="215">
        <f>ROUND(E82*U82,2)</f>
        <v>0</v>
      </c>
      <c r="W82" s="215"/>
      <c r="X82" s="215" t="s">
        <v>170</v>
      </c>
      <c r="Y82" s="215" t="s">
        <v>171</v>
      </c>
      <c r="Z82" s="195"/>
      <c r="AA82" s="195"/>
      <c r="AB82" s="195"/>
      <c r="AC82" s="195"/>
      <c r="AD82" s="195"/>
      <c r="AE82" s="195"/>
      <c r="AF82" s="195"/>
      <c r="AG82" s="195" t="s">
        <v>172</v>
      </c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</row>
    <row r="83" spans="1:60" outlineLevel="1" x14ac:dyDescent="0.2">
      <c r="A83" s="232">
        <v>59</v>
      </c>
      <c r="B83" s="233" t="s">
        <v>856</v>
      </c>
      <c r="C83" s="239" t="s">
        <v>857</v>
      </c>
      <c r="D83" s="234" t="s">
        <v>755</v>
      </c>
      <c r="E83" s="235">
        <v>1</v>
      </c>
      <c r="F83" s="236"/>
      <c r="G83" s="237">
        <f>ROUND(E83*F83,2)</f>
        <v>0</v>
      </c>
      <c r="H83" s="216"/>
      <c r="I83" s="215">
        <f>ROUND(E83*H83,2)</f>
        <v>0</v>
      </c>
      <c r="J83" s="216"/>
      <c r="K83" s="215">
        <f>ROUND(E83*J83,2)</f>
        <v>0</v>
      </c>
      <c r="L83" s="215">
        <v>21</v>
      </c>
      <c r="M83" s="215">
        <f>G83*(1+L83/100)</f>
        <v>0</v>
      </c>
      <c r="N83" s="214">
        <v>0</v>
      </c>
      <c r="O83" s="214">
        <f>ROUND(E83*N83,2)</f>
        <v>0</v>
      </c>
      <c r="P83" s="214">
        <v>0</v>
      </c>
      <c r="Q83" s="214">
        <f>ROUND(E83*P83,2)</f>
        <v>0</v>
      </c>
      <c r="R83" s="215"/>
      <c r="S83" s="215" t="s">
        <v>168</v>
      </c>
      <c r="T83" s="215" t="s">
        <v>169</v>
      </c>
      <c r="U83" s="215">
        <v>0</v>
      </c>
      <c r="V83" s="215">
        <f>ROUND(E83*U83,2)</f>
        <v>0</v>
      </c>
      <c r="W83" s="215"/>
      <c r="X83" s="215" t="s">
        <v>170</v>
      </c>
      <c r="Y83" s="215" t="s">
        <v>171</v>
      </c>
      <c r="Z83" s="195"/>
      <c r="AA83" s="195"/>
      <c r="AB83" s="195"/>
      <c r="AC83" s="195"/>
      <c r="AD83" s="195"/>
      <c r="AE83" s="195"/>
      <c r="AF83" s="195"/>
      <c r="AG83" s="195" t="s">
        <v>172</v>
      </c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</row>
    <row r="84" spans="1:60" outlineLevel="1" x14ac:dyDescent="0.2">
      <c r="A84" s="232">
        <v>60</v>
      </c>
      <c r="B84" s="233" t="s">
        <v>858</v>
      </c>
      <c r="C84" s="239" t="s">
        <v>859</v>
      </c>
      <c r="D84" s="234" t="s">
        <v>755</v>
      </c>
      <c r="E84" s="235">
        <v>1</v>
      </c>
      <c r="F84" s="236"/>
      <c r="G84" s="237">
        <f>ROUND(E84*F84,2)</f>
        <v>0</v>
      </c>
      <c r="H84" s="216"/>
      <c r="I84" s="215">
        <f>ROUND(E84*H84,2)</f>
        <v>0</v>
      </c>
      <c r="J84" s="216"/>
      <c r="K84" s="215">
        <f>ROUND(E84*J84,2)</f>
        <v>0</v>
      </c>
      <c r="L84" s="215">
        <v>21</v>
      </c>
      <c r="M84" s="215">
        <f>G84*(1+L84/100)</f>
        <v>0</v>
      </c>
      <c r="N84" s="214">
        <v>0</v>
      </c>
      <c r="O84" s="214">
        <f>ROUND(E84*N84,2)</f>
        <v>0</v>
      </c>
      <c r="P84" s="214">
        <v>0</v>
      </c>
      <c r="Q84" s="214">
        <f>ROUND(E84*P84,2)</f>
        <v>0</v>
      </c>
      <c r="R84" s="215"/>
      <c r="S84" s="215" t="s">
        <v>168</v>
      </c>
      <c r="T84" s="215" t="s">
        <v>169</v>
      </c>
      <c r="U84" s="215">
        <v>0</v>
      </c>
      <c r="V84" s="215">
        <f>ROUND(E84*U84,2)</f>
        <v>0</v>
      </c>
      <c r="W84" s="215"/>
      <c r="X84" s="215" t="s">
        <v>334</v>
      </c>
      <c r="Y84" s="215" t="s">
        <v>171</v>
      </c>
      <c r="Z84" s="195"/>
      <c r="AA84" s="195"/>
      <c r="AB84" s="195"/>
      <c r="AC84" s="195"/>
      <c r="AD84" s="195"/>
      <c r="AE84" s="195"/>
      <c r="AF84" s="195"/>
      <c r="AG84" s="195" t="s">
        <v>739</v>
      </c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</row>
    <row r="85" spans="1:60" x14ac:dyDescent="0.2">
      <c r="A85" s="219" t="s">
        <v>163</v>
      </c>
      <c r="B85" s="220" t="s">
        <v>73</v>
      </c>
      <c r="C85" s="238" t="s">
        <v>74</v>
      </c>
      <c r="D85" s="221"/>
      <c r="E85" s="222"/>
      <c r="F85" s="223"/>
      <c r="G85" s="224">
        <f>SUMIF(AG86:AG123,"&lt;&gt;NOR",G86:G123)</f>
        <v>0</v>
      </c>
      <c r="H85" s="218"/>
      <c r="I85" s="218">
        <f>SUM(I86:I123)</f>
        <v>0</v>
      </c>
      <c r="J85" s="218"/>
      <c r="K85" s="218">
        <f>SUM(K86:K123)</f>
        <v>0</v>
      </c>
      <c r="L85" s="218"/>
      <c r="M85" s="218">
        <f>SUM(M86:M123)</f>
        <v>0</v>
      </c>
      <c r="N85" s="217"/>
      <c r="O85" s="217">
        <f>SUM(O86:O123)</f>
        <v>0</v>
      </c>
      <c r="P85" s="217"/>
      <c r="Q85" s="217">
        <f>SUM(Q86:Q123)</f>
        <v>0</v>
      </c>
      <c r="R85" s="218"/>
      <c r="S85" s="218"/>
      <c r="T85" s="218"/>
      <c r="U85" s="218"/>
      <c r="V85" s="218">
        <f>SUM(V86:V123)</f>
        <v>0</v>
      </c>
      <c r="W85" s="218"/>
      <c r="X85" s="218"/>
      <c r="Y85" s="218"/>
      <c r="AG85" t="s">
        <v>164</v>
      </c>
    </row>
    <row r="86" spans="1:60" ht="22.5" outlineLevel="1" x14ac:dyDescent="0.2">
      <c r="A86" s="232">
        <v>61</v>
      </c>
      <c r="B86" s="233" t="s">
        <v>860</v>
      </c>
      <c r="C86" s="239" t="s">
        <v>861</v>
      </c>
      <c r="D86" s="234" t="s">
        <v>738</v>
      </c>
      <c r="E86" s="235">
        <v>2</v>
      </c>
      <c r="F86" s="236"/>
      <c r="G86" s="237">
        <f>ROUND(E86*F86,2)</f>
        <v>0</v>
      </c>
      <c r="H86" s="216"/>
      <c r="I86" s="215">
        <f>ROUND(E86*H86,2)</f>
        <v>0</v>
      </c>
      <c r="J86" s="216"/>
      <c r="K86" s="215">
        <f>ROUND(E86*J86,2)</f>
        <v>0</v>
      </c>
      <c r="L86" s="215">
        <v>21</v>
      </c>
      <c r="M86" s="215">
        <f>G86*(1+L86/100)</f>
        <v>0</v>
      </c>
      <c r="N86" s="214">
        <v>0</v>
      </c>
      <c r="O86" s="214">
        <f>ROUND(E86*N86,2)</f>
        <v>0</v>
      </c>
      <c r="P86" s="214">
        <v>0</v>
      </c>
      <c r="Q86" s="214">
        <f>ROUND(E86*P86,2)</f>
        <v>0</v>
      </c>
      <c r="R86" s="215"/>
      <c r="S86" s="215" t="s">
        <v>168</v>
      </c>
      <c r="T86" s="215" t="s">
        <v>169</v>
      </c>
      <c r="U86" s="215">
        <v>0</v>
      </c>
      <c r="V86" s="215">
        <f>ROUND(E86*U86,2)</f>
        <v>0</v>
      </c>
      <c r="W86" s="215"/>
      <c r="X86" s="215" t="s">
        <v>170</v>
      </c>
      <c r="Y86" s="215" t="s">
        <v>171</v>
      </c>
      <c r="Z86" s="195"/>
      <c r="AA86" s="195"/>
      <c r="AB86" s="195"/>
      <c r="AC86" s="195"/>
      <c r="AD86" s="195"/>
      <c r="AE86" s="195"/>
      <c r="AF86" s="195"/>
      <c r="AG86" s="195" t="s">
        <v>172</v>
      </c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</row>
    <row r="87" spans="1:60" ht="22.5" outlineLevel="1" x14ac:dyDescent="0.2">
      <c r="A87" s="232">
        <v>62</v>
      </c>
      <c r="B87" s="233" t="s">
        <v>862</v>
      </c>
      <c r="C87" s="239" t="s">
        <v>863</v>
      </c>
      <c r="D87" s="234" t="s">
        <v>738</v>
      </c>
      <c r="E87" s="235">
        <v>12</v>
      </c>
      <c r="F87" s="236"/>
      <c r="G87" s="237">
        <f>ROUND(E87*F87,2)</f>
        <v>0</v>
      </c>
      <c r="H87" s="216"/>
      <c r="I87" s="215">
        <f>ROUND(E87*H87,2)</f>
        <v>0</v>
      </c>
      <c r="J87" s="216"/>
      <c r="K87" s="215">
        <f>ROUND(E87*J87,2)</f>
        <v>0</v>
      </c>
      <c r="L87" s="215">
        <v>21</v>
      </c>
      <c r="M87" s="215">
        <f>G87*(1+L87/100)</f>
        <v>0</v>
      </c>
      <c r="N87" s="214">
        <v>0</v>
      </c>
      <c r="O87" s="214">
        <f>ROUND(E87*N87,2)</f>
        <v>0</v>
      </c>
      <c r="P87" s="214">
        <v>0</v>
      </c>
      <c r="Q87" s="214">
        <f>ROUND(E87*P87,2)</f>
        <v>0</v>
      </c>
      <c r="R87" s="215"/>
      <c r="S87" s="215" t="s">
        <v>168</v>
      </c>
      <c r="T87" s="215" t="s">
        <v>169</v>
      </c>
      <c r="U87" s="215">
        <v>0</v>
      </c>
      <c r="V87" s="215">
        <f>ROUND(E87*U87,2)</f>
        <v>0</v>
      </c>
      <c r="W87" s="215"/>
      <c r="X87" s="215" t="s">
        <v>170</v>
      </c>
      <c r="Y87" s="215" t="s">
        <v>171</v>
      </c>
      <c r="Z87" s="195"/>
      <c r="AA87" s="195"/>
      <c r="AB87" s="195"/>
      <c r="AC87" s="195"/>
      <c r="AD87" s="195"/>
      <c r="AE87" s="195"/>
      <c r="AF87" s="195"/>
      <c r="AG87" s="195" t="s">
        <v>172</v>
      </c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</row>
    <row r="88" spans="1:60" ht="22.5" outlineLevel="1" x14ac:dyDescent="0.2">
      <c r="A88" s="232">
        <v>63</v>
      </c>
      <c r="B88" s="233" t="s">
        <v>864</v>
      </c>
      <c r="C88" s="239" t="s">
        <v>865</v>
      </c>
      <c r="D88" s="234" t="s">
        <v>738</v>
      </c>
      <c r="E88" s="235">
        <v>1</v>
      </c>
      <c r="F88" s="236"/>
      <c r="G88" s="237">
        <f>ROUND(E88*F88,2)</f>
        <v>0</v>
      </c>
      <c r="H88" s="216"/>
      <c r="I88" s="215">
        <f>ROUND(E88*H88,2)</f>
        <v>0</v>
      </c>
      <c r="J88" s="216"/>
      <c r="K88" s="215">
        <f>ROUND(E88*J88,2)</f>
        <v>0</v>
      </c>
      <c r="L88" s="215">
        <v>21</v>
      </c>
      <c r="M88" s="215">
        <f>G88*(1+L88/100)</f>
        <v>0</v>
      </c>
      <c r="N88" s="214">
        <v>0</v>
      </c>
      <c r="O88" s="214">
        <f>ROUND(E88*N88,2)</f>
        <v>0</v>
      </c>
      <c r="P88" s="214">
        <v>0</v>
      </c>
      <c r="Q88" s="214">
        <f>ROUND(E88*P88,2)</f>
        <v>0</v>
      </c>
      <c r="R88" s="215"/>
      <c r="S88" s="215" t="s">
        <v>168</v>
      </c>
      <c r="T88" s="215" t="s">
        <v>169</v>
      </c>
      <c r="U88" s="215">
        <v>0</v>
      </c>
      <c r="V88" s="215">
        <f>ROUND(E88*U88,2)</f>
        <v>0</v>
      </c>
      <c r="W88" s="215"/>
      <c r="X88" s="215" t="s">
        <v>170</v>
      </c>
      <c r="Y88" s="215" t="s">
        <v>171</v>
      </c>
      <c r="Z88" s="195"/>
      <c r="AA88" s="195"/>
      <c r="AB88" s="195"/>
      <c r="AC88" s="195"/>
      <c r="AD88" s="195"/>
      <c r="AE88" s="195"/>
      <c r="AF88" s="195"/>
      <c r="AG88" s="195" t="s">
        <v>172</v>
      </c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</row>
    <row r="89" spans="1:60" ht="33.75" outlineLevel="1" x14ac:dyDescent="0.2">
      <c r="A89" s="232">
        <v>64</v>
      </c>
      <c r="B89" s="233" t="s">
        <v>866</v>
      </c>
      <c r="C89" s="239" t="s">
        <v>867</v>
      </c>
      <c r="D89" s="234" t="s">
        <v>738</v>
      </c>
      <c r="E89" s="235">
        <v>1</v>
      </c>
      <c r="F89" s="236"/>
      <c r="G89" s="237">
        <f>ROUND(E89*F89,2)</f>
        <v>0</v>
      </c>
      <c r="H89" s="216"/>
      <c r="I89" s="215">
        <f>ROUND(E89*H89,2)</f>
        <v>0</v>
      </c>
      <c r="J89" s="216"/>
      <c r="K89" s="215">
        <f>ROUND(E89*J89,2)</f>
        <v>0</v>
      </c>
      <c r="L89" s="215">
        <v>21</v>
      </c>
      <c r="M89" s="215">
        <f>G89*(1+L89/100)</f>
        <v>0</v>
      </c>
      <c r="N89" s="214">
        <v>0</v>
      </c>
      <c r="O89" s="214">
        <f>ROUND(E89*N89,2)</f>
        <v>0</v>
      </c>
      <c r="P89" s="214">
        <v>0</v>
      </c>
      <c r="Q89" s="214">
        <f>ROUND(E89*P89,2)</f>
        <v>0</v>
      </c>
      <c r="R89" s="215"/>
      <c r="S89" s="215" t="s">
        <v>168</v>
      </c>
      <c r="T89" s="215" t="s">
        <v>169</v>
      </c>
      <c r="U89" s="215">
        <v>0</v>
      </c>
      <c r="V89" s="215">
        <f>ROUND(E89*U89,2)</f>
        <v>0</v>
      </c>
      <c r="W89" s="215"/>
      <c r="X89" s="215" t="s">
        <v>170</v>
      </c>
      <c r="Y89" s="215" t="s">
        <v>171</v>
      </c>
      <c r="Z89" s="195"/>
      <c r="AA89" s="195"/>
      <c r="AB89" s="195"/>
      <c r="AC89" s="195"/>
      <c r="AD89" s="195"/>
      <c r="AE89" s="195"/>
      <c r="AF89" s="195"/>
      <c r="AG89" s="195" t="s">
        <v>172</v>
      </c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</row>
    <row r="90" spans="1:60" outlineLevel="1" x14ac:dyDescent="0.2">
      <c r="A90" s="232">
        <v>65</v>
      </c>
      <c r="B90" s="233" t="s">
        <v>868</v>
      </c>
      <c r="C90" s="239" t="s">
        <v>869</v>
      </c>
      <c r="D90" s="234" t="s">
        <v>223</v>
      </c>
      <c r="E90" s="235">
        <v>82</v>
      </c>
      <c r="F90" s="236"/>
      <c r="G90" s="237">
        <f>ROUND(E90*F90,2)</f>
        <v>0</v>
      </c>
      <c r="H90" s="216"/>
      <c r="I90" s="215">
        <f>ROUND(E90*H90,2)</f>
        <v>0</v>
      </c>
      <c r="J90" s="216"/>
      <c r="K90" s="215">
        <f>ROUND(E90*J90,2)</f>
        <v>0</v>
      </c>
      <c r="L90" s="215">
        <v>21</v>
      </c>
      <c r="M90" s="215">
        <f>G90*(1+L90/100)</f>
        <v>0</v>
      </c>
      <c r="N90" s="214">
        <v>0</v>
      </c>
      <c r="O90" s="214">
        <f>ROUND(E90*N90,2)</f>
        <v>0</v>
      </c>
      <c r="P90" s="214">
        <v>0</v>
      </c>
      <c r="Q90" s="214">
        <f>ROUND(E90*P90,2)</f>
        <v>0</v>
      </c>
      <c r="R90" s="215"/>
      <c r="S90" s="215" t="s">
        <v>168</v>
      </c>
      <c r="T90" s="215" t="s">
        <v>169</v>
      </c>
      <c r="U90" s="215">
        <v>0</v>
      </c>
      <c r="V90" s="215">
        <f>ROUND(E90*U90,2)</f>
        <v>0</v>
      </c>
      <c r="W90" s="215"/>
      <c r="X90" s="215" t="s">
        <v>170</v>
      </c>
      <c r="Y90" s="215" t="s">
        <v>171</v>
      </c>
      <c r="Z90" s="195"/>
      <c r="AA90" s="195"/>
      <c r="AB90" s="195"/>
      <c r="AC90" s="195"/>
      <c r="AD90" s="195"/>
      <c r="AE90" s="195"/>
      <c r="AF90" s="195"/>
      <c r="AG90" s="195" t="s">
        <v>172</v>
      </c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</row>
    <row r="91" spans="1:60" outlineLevel="1" x14ac:dyDescent="0.2">
      <c r="A91" s="232">
        <v>66</v>
      </c>
      <c r="B91" s="233" t="s">
        <v>870</v>
      </c>
      <c r="C91" s="239" t="s">
        <v>871</v>
      </c>
      <c r="D91" s="234" t="s">
        <v>223</v>
      </c>
      <c r="E91" s="235">
        <v>10</v>
      </c>
      <c r="F91" s="236"/>
      <c r="G91" s="237">
        <f>ROUND(E91*F91,2)</f>
        <v>0</v>
      </c>
      <c r="H91" s="216"/>
      <c r="I91" s="215">
        <f>ROUND(E91*H91,2)</f>
        <v>0</v>
      </c>
      <c r="J91" s="216"/>
      <c r="K91" s="215">
        <f>ROUND(E91*J91,2)</f>
        <v>0</v>
      </c>
      <c r="L91" s="215">
        <v>21</v>
      </c>
      <c r="M91" s="215">
        <f>G91*(1+L91/100)</f>
        <v>0</v>
      </c>
      <c r="N91" s="214">
        <v>0</v>
      </c>
      <c r="O91" s="214">
        <f>ROUND(E91*N91,2)</f>
        <v>0</v>
      </c>
      <c r="P91" s="214">
        <v>0</v>
      </c>
      <c r="Q91" s="214">
        <f>ROUND(E91*P91,2)</f>
        <v>0</v>
      </c>
      <c r="R91" s="215"/>
      <c r="S91" s="215" t="s">
        <v>168</v>
      </c>
      <c r="T91" s="215" t="s">
        <v>169</v>
      </c>
      <c r="U91" s="215">
        <v>0</v>
      </c>
      <c r="V91" s="215">
        <f>ROUND(E91*U91,2)</f>
        <v>0</v>
      </c>
      <c r="W91" s="215"/>
      <c r="X91" s="215" t="s">
        <v>170</v>
      </c>
      <c r="Y91" s="215" t="s">
        <v>171</v>
      </c>
      <c r="Z91" s="195"/>
      <c r="AA91" s="195"/>
      <c r="AB91" s="195"/>
      <c r="AC91" s="195"/>
      <c r="AD91" s="195"/>
      <c r="AE91" s="195"/>
      <c r="AF91" s="195"/>
      <c r="AG91" s="195" t="s">
        <v>172</v>
      </c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</row>
    <row r="92" spans="1:60" ht="22.5" outlineLevel="1" x14ac:dyDescent="0.2">
      <c r="A92" s="232">
        <v>67</v>
      </c>
      <c r="B92" s="233" t="s">
        <v>872</v>
      </c>
      <c r="C92" s="239" t="s">
        <v>873</v>
      </c>
      <c r="D92" s="234" t="s">
        <v>223</v>
      </c>
      <c r="E92" s="235">
        <v>52</v>
      </c>
      <c r="F92" s="236"/>
      <c r="G92" s="237">
        <f>ROUND(E92*F92,2)</f>
        <v>0</v>
      </c>
      <c r="H92" s="216"/>
      <c r="I92" s="215">
        <f>ROUND(E92*H92,2)</f>
        <v>0</v>
      </c>
      <c r="J92" s="216"/>
      <c r="K92" s="215">
        <f>ROUND(E92*J92,2)</f>
        <v>0</v>
      </c>
      <c r="L92" s="215">
        <v>21</v>
      </c>
      <c r="M92" s="215">
        <f>G92*(1+L92/100)</f>
        <v>0</v>
      </c>
      <c r="N92" s="214">
        <v>0</v>
      </c>
      <c r="O92" s="214">
        <f>ROUND(E92*N92,2)</f>
        <v>0</v>
      </c>
      <c r="P92" s="214">
        <v>0</v>
      </c>
      <c r="Q92" s="214">
        <f>ROUND(E92*P92,2)</f>
        <v>0</v>
      </c>
      <c r="R92" s="215"/>
      <c r="S92" s="215" t="s">
        <v>168</v>
      </c>
      <c r="T92" s="215" t="s">
        <v>169</v>
      </c>
      <c r="U92" s="215">
        <v>0</v>
      </c>
      <c r="V92" s="215">
        <f>ROUND(E92*U92,2)</f>
        <v>0</v>
      </c>
      <c r="W92" s="215"/>
      <c r="X92" s="215" t="s">
        <v>170</v>
      </c>
      <c r="Y92" s="215" t="s">
        <v>171</v>
      </c>
      <c r="Z92" s="195"/>
      <c r="AA92" s="195"/>
      <c r="AB92" s="195"/>
      <c r="AC92" s="195"/>
      <c r="AD92" s="195"/>
      <c r="AE92" s="195"/>
      <c r="AF92" s="195"/>
      <c r="AG92" s="195" t="s">
        <v>172</v>
      </c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</row>
    <row r="93" spans="1:60" ht="22.5" outlineLevel="1" x14ac:dyDescent="0.2">
      <c r="A93" s="232">
        <v>68</v>
      </c>
      <c r="B93" s="233" t="s">
        <v>874</v>
      </c>
      <c r="C93" s="239" t="s">
        <v>875</v>
      </c>
      <c r="D93" s="234" t="s">
        <v>223</v>
      </c>
      <c r="E93" s="235">
        <v>32</v>
      </c>
      <c r="F93" s="236"/>
      <c r="G93" s="237">
        <f>ROUND(E93*F93,2)</f>
        <v>0</v>
      </c>
      <c r="H93" s="216"/>
      <c r="I93" s="215">
        <f>ROUND(E93*H93,2)</f>
        <v>0</v>
      </c>
      <c r="J93" s="216"/>
      <c r="K93" s="215">
        <f>ROUND(E93*J93,2)</f>
        <v>0</v>
      </c>
      <c r="L93" s="215">
        <v>21</v>
      </c>
      <c r="M93" s="215">
        <f>G93*(1+L93/100)</f>
        <v>0</v>
      </c>
      <c r="N93" s="214">
        <v>0</v>
      </c>
      <c r="O93" s="214">
        <f>ROUND(E93*N93,2)</f>
        <v>0</v>
      </c>
      <c r="P93" s="214">
        <v>0</v>
      </c>
      <c r="Q93" s="214">
        <f>ROUND(E93*P93,2)</f>
        <v>0</v>
      </c>
      <c r="R93" s="215"/>
      <c r="S93" s="215" t="s">
        <v>168</v>
      </c>
      <c r="T93" s="215" t="s">
        <v>169</v>
      </c>
      <c r="U93" s="215">
        <v>0</v>
      </c>
      <c r="V93" s="215">
        <f>ROUND(E93*U93,2)</f>
        <v>0</v>
      </c>
      <c r="W93" s="215"/>
      <c r="X93" s="215" t="s">
        <v>170</v>
      </c>
      <c r="Y93" s="215" t="s">
        <v>171</v>
      </c>
      <c r="Z93" s="195"/>
      <c r="AA93" s="195"/>
      <c r="AB93" s="195"/>
      <c r="AC93" s="195"/>
      <c r="AD93" s="195"/>
      <c r="AE93" s="195"/>
      <c r="AF93" s="195"/>
      <c r="AG93" s="195" t="s">
        <v>172</v>
      </c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</row>
    <row r="94" spans="1:60" ht="22.5" outlineLevel="1" x14ac:dyDescent="0.2">
      <c r="A94" s="232">
        <v>69</v>
      </c>
      <c r="B94" s="233" t="s">
        <v>876</v>
      </c>
      <c r="C94" s="239" t="s">
        <v>877</v>
      </c>
      <c r="D94" s="234" t="s">
        <v>223</v>
      </c>
      <c r="E94" s="235">
        <v>62</v>
      </c>
      <c r="F94" s="236"/>
      <c r="G94" s="237">
        <f>ROUND(E94*F94,2)</f>
        <v>0</v>
      </c>
      <c r="H94" s="216"/>
      <c r="I94" s="215">
        <f>ROUND(E94*H94,2)</f>
        <v>0</v>
      </c>
      <c r="J94" s="216"/>
      <c r="K94" s="215">
        <f>ROUND(E94*J94,2)</f>
        <v>0</v>
      </c>
      <c r="L94" s="215">
        <v>21</v>
      </c>
      <c r="M94" s="215">
        <f>G94*(1+L94/100)</f>
        <v>0</v>
      </c>
      <c r="N94" s="214">
        <v>0</v>
      </c>
      <c r="O94" s="214">
        <f>ROUND(E94*N94,2)</f>
        <v>0</v>
      </c>
      <c r="P94" s="214">
        <v>0</v>
      </c>
      <c r="Q94" s="214">
        <f>ROUND(E94*P94,2)</f>
        <v>0</v>
      </c>
      <c r="R94" s="215"/>
      <c r="S94" s="215" t="s">
        <v>168</v>
      </c>
      <c r="T94" s="215" t="s">
        <v>169</v>
      </c>
      <c r="U94" s="215">
        <v>0</v>
      </c>
      <c r="V94" s="215">
        <f>ROUND(E94*U94,2)</f>
        <v>0</v>
      </c>
      <c r="W94" s="215"/>
      <c r="X94" s="215" t="s">
        <v>170</v>
      </c>
      <c r="Y94" s="215" t="s">
        <v>171</v>
      </c>
      <c r="Z94" s="195"/>
      <c r="AA94" s="195"/>
      <c r="AB94" s="195"/>
      <c r="AC94" s="195"/>
      <c r="AD94" s="195"/>
      <c r="AE94" s="195"/>
      <c r="AF94" s="195"/>
      <c r="AG94" s="195" t="s">
        <v>172</v>
      </c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</row>
    <row r="95" spans="1:60" ht="22.5" outlineLevel="1" x14ac:dyDescent="0.2">
      <c r="A95" s="232">
        <v>70</v>
      </c>
      <c r="B95" s="233" t="s">
        <v>878</v>
      </c>
      <c r="C95" s="239" t="s">
        <v>879</v>
      </c>
      <c r="D95" s="234" t="s">
        <v>223</v>
      </c>
      <c r="E95" s="235">
        <v>50</v>
      </c>
      <c r="F95" s="236"/>
      <c r="G95" s="237">
        <f>ROUND(E95*F95,2)</f>
        <v>0</v>
      </c>
      <c r="H95" s="216"/>
      <c r="I95" s="215">
        <f>ROUND(E95*H95,2)</f>
        <v>0</v>
      </c>
      <c r="J95" s="216"/>
      <c r="K95" s="215">
        <f>ROUND(E95*J95,2)</f>
        <v>0</v>
      </c>
      <c r="L95" s="215">
        <v>21</v>
      </c>
      <c r="M95" s="215">
        <f>G95*(1+L95/100)</f>
        <v>0</v>
      </c>
      <c r="N95" s="214">
        <v>0</v>
      </c>
      <c r="O95" s="214">
        <f>ROUND(E95*N95,2)</f>
        <v>0</v>
      </c>
      <c r="P95" s="214">
        <v>0</v>
      </c>
      <c r="Q95" s="214">
        <f>ROUND(E95*P95,2)</f>
        <v>0</v>
      </c>
      <c r="R95" s="215"/>
      <c r="S95" s="215" t="s">
        <v>168</v>
      </c>
      <c r="T95" s="215" t="s">
        <v>169</v>
      </c>
      <c r="U95" s="215">
        <v>0</v>
      </c>
      <c r="V95" s="215">
        <f>ROUND(E95*U95,2)</f>
        <v>0</v>
      </c>
      <c r="W95" s="215"/>
      <c r="X95" s="215" t="s">
        <v>170</v>
      </c>
      <c r="Y95" s="215" t="s">
        <v>171</v>
      </c>
      <c r="Z95" s="195"/>
      <c r="AA95" s="195"/>
      <c r="AB95" s="195"/>
      <c r="AC95" s="195"/>
      <c r="AD95" s="195"/>
      <c r="AE95" s="195"/>
      <c r="AF95" s="195"/>
      <c r="AG95" s="195" t="s">
        <v>172</v>
      </c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</row>
    <row r="96" spans="1:60" ht="22.5" outlineLevel="1" x14ac:dyDescent="0.2">
      <c r="A96" s="232">
        <v>71</v>
      </c>
      <c r="B96" s="233" t="s">
        <v>880</v>
      </c>
      <c r="C96" s="239" t="s">
        <v>881</v>
      </c>
      <c r="D96" s="234" t="s">
        <v>223</v>
      </c>
      <c r="E96" s="235">
        <v>28</v>
      </c>
      <c r="F96" s="236"/>
      <c r="G96" s="237">
        <f>ROUND(E96*F96,2)</f>
        <v>0</v>
      </c>
      <c r="H96" s="216"/>
      <c r="I96" s="215">
        <f>ROUND(E96*H96,2)</f>
        <v>0</v>
      </c>
      <c r="J96" s="216"/>
      <c r="K96" s="215">
        <f>ROUND(E96*J96,2)</f>
        <v>0</v>
      </c>
      <c r="L96" s="215">
        <v>21</v>
      </c>
      <c r="M96" s="215">
        <f>G96*(1+L96/100)</f>
        <v>0</v>
      </c>
      <c r="N96" s="214">
        <v>0</v>
      </c>
      <c r="O96" s="214">
        <f>ROUND(E96*N96,2)</f>
        <v>0</v>
      </c>
      <c r="P96" s="214">
        <v>0</v>
      </c>
      <c r="Q96" s="214">
        <f>ROUND(E96*P96,2)</f>
        <v>0</v>
      </c>
      <c r="R96" s="215"/>
      <c r="S96" s="215" t="s">
        <v>168</v>
      </c>
      <c r="T96" s="215" t="s">
        <v>169</v>
      </c>
      <c r="U96" s="215">
        <v>0</v>
      </c>
      <c r="V96" s="215">
        <f>ROUND(E96*U96,2)</f>
        <v>0</v>
      </c>
      <c r="W96" s="215"/>
      <c r="X96" s="215" t="s">
        <v>170</v>
      </c>
      <c r="Y96" s="215" t="s">
        <v>171</v>
      </c>
      <c r="Z96" s="195"/>
      <c r="AA96" s="195"/>
      <c r="AB96" s="195"/>
      <c r="AC96" s="195"/>
      <c r="AD96" s="195"/>
      <c r="AE96" s="195"/>
      <c r="AF96" s="195"/>
      <c r="AG96" s="195" t="s">
        <v>172</v>
      </c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</row>
    <row r="97" spans="1:60" ht="22.5" outlineLevel="1" x14ac:dyDescent="0.2">
      <c r="A97" s="232">
        <v>72</v>
      </c>
      <c r="B97" s="233" t="s">
        <v>882</v>
      </c>
      <c r="C97" s="239" t="s">
        <v>883</v>
      </c>
      <c r="D97" s="234" t="s">
        <v>489</v>
      </c>
      <c r="E97" s="235">
        <v>182</v>
      </c>
      <c r="F97" s="236"/>
      <c r="G97" s="237">
        <f>ROUND(E97*F97,2)</f>
        <v>0</v>
      </c>
      <c r="H97" s="216"/>
      <c r="I97" s="215">
        <f>ROUND(E97*H97,2)</f>
        <v>0</v>
      </c>
      <c r="J97" s="216"/>
      <c r="K97" s="215">
        <f>ROUND(E97*J97,2)</f>
        <v>0</v>
      </c>
      <c r="L97" s="215">
        <v>21</v>
      </c>
      <c r="M97" s="215">
        <f>G97*(1+L97/100)</f>
        <v>0</v>
      </c>
      <c r="N97" s="214">
        <v>0</v>
      </c>
      <c r="O97" s="214">
        <f>ROUND(E97*N97,2)</f>
        <v>0</v>
      </c>
      <c r="P97" s="214">
        <v>0</v>
      </c>
      <c r="Q97" s="214">
        <f>ROUND(E97*P97,2)</f>
        <v>0</v>
      </c>
      <c r="R97" s="215"/>
      <c r="S97" s="215" t="s">
        <v>168</v>
      </c>
      <c r="T97" s="215" t="s">
        <v>169</v>
      </c>
      <c r="U97" s="215">
        <v>0</v>
      </c>
      <c r="V97" s="215">
        <f>ROUND(E97*U97,2)</f>
        <v>0</v>
      </c>
      <c r="W97" s="215"/>
      <c r="X97" s="215" t="s">
        <v>170</v>
      </c>
      <c r="Y97" s="215" t="s">
        <v>171</v>
      </c>
      <c r="Z97" s="195"/>
      <c r="AA97" s="195"/>
      <c r="AB97" s="195"/>
      <c r="AC97" s="195"/>
      <c r="AD97" s="195"/>
      <c r="AE97" s="195"/>
      <c r="AF97" s="195"/>
      <c r="AG97" s="195" t="s">
        <v>172</v>
      </c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</row>
    <row r="98" spans="1:60" outlineLevel="1" x14ac:dyDescent="0.2">
      <c r="A98" s="232">
        <v>73</v>
      </c>
      <c r="B98" s="233" t="s">
        <v>884</v>
      </c>
      <c r="C98" s="239" t="s">
        <v>885</v>
      </c>
      <c r="D98" s="234" t="s">
        <v>223</v>
      </c>
      <c r="E98" s="235">
        <v>310</v>
      </c>
      <c r="F98" s="236"/>
      <c r="G98" s="237">
        <f>ROUND(E98*F98,2)</f>
        <v>0</v>
      </c>
      <c r="H98" s="216"/>
      <c r="I98" s="215">
        <f>ROUND(E98*H98,2)</f>
        <v>0</v>
      </c>
      <c r="J98" s="216"/>
      <c r="K98" s="215">
        <f>ROUND(E98*J98,2)</f>
        <v>0</v>
      </c>
      <c r="L98" s="215">
        <v>21</v>
      </c>
      <c r="M98" s="215">
        <f>G98*(1+L98/100)</f>
        <v>0</v>
      </c>
      <c r="N98" s="214">
        <v>0</v>
      </c>
      <c r="O98" s="214">
        <f>ROUND(E98*N98,2)</f>
        <v>0</v>
      </c>
      <c r="P98" s="214">
        <v>0</v>
      </c>
      <c r="Q98" s="214">
        <f>ROUND(E98*P98,2)</f>
        <v>0</v>
      </c>
      <c r="R98" s="215"/>
      <c r="S98" s="215" t="s">
        <v>168</v>
      </c>
      <c r="T98" s="215" t="s">
        <v>169</v>
      </c>
      <c r="U98" s="215">
        <v>0</v>
      </c>
      <c r="V98" s="215">
        <f>ROUND(E98*U98,2)</f>
        <v>0</v>
      </c>
      <c r="W98" s="215"/>
      <c r="X98" s="215" t="s">
        <v>170</v>
      </c>
      <c r="Y98" s="215" t="s">
        <v>171</v>
      </c>
      <c r="Z98" s="195"/>
      <c r="AA98" s="195"/>
      <c r="AB98" s="195"/>
      <c r="AC98" s="195"/>
      <c r="AD98" s="195"/>
      <c r="AE98" s="195"/>
      <c r="AF98" s="195"/>
      <c r="AG98" s="195" t="s">
        <v>172</v>
      </c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</row>
    <row r="99" spans="1:60" outlineLevel="1" x14ac:dyDescent="0.2">
      <c r="A99" s="232">
        <v>74</v>
      </c>
      <c r="B99" s="233" t="s">
        <v>886</v>
      </c>
      <c r="C99" s="239" t="s">
        <v>887</v>
      </c>
      <c r="D99" s="234" t="s">
        <v>223</v>
      </c>
      <c r="E99" s="235">
        <v>350</v>
      </c>
      <c r="F99" s="236"/>
      <c r="G99" s="237">
        <f>ROUND(E99*F99,2)</f>
        <v>0</v>
      </c>
      <c r="H99" s="216"/>
      <c r="I99" s="215">
        <f>ROUND(E99*H99,2)</f>
        <v>0</v>
      </c>
      <c r="J99" s="216"/>
      <c r="K99" s="215">
        <f>ROUND(E99*J99,2)</f>
        <v>0</v>
      </c>
      <c r="L99" s="215">
        <v>21</v>
      </c>
      <c r="M99" s="215">
        <f>G99*(1+L99/100)</f>
        <v>0</v>
      </c>
      <c r="N99" s="214">
        <v>0</v>
      </c>
      <c r="O99" s="214">
        <f>ROUND(E99*N99,2)</f>
        <v>0</v>
      </c>
      <c r="P99" s="214">
        <v>0</v>
      </c>
      <c r="Q99" s="214">
        <f>ROUND(E99*P99,2)</f>
        <v>0</v>
      </c>
      <c r="R99" s="215"/>
      <c r="S99" s="215" t="s">
        <v>168</v>
      </c>
      <c r="T99" s="215" t="s">
        <v>169</v>
      </c>
      <c r="U99" s="215">
        <v>0</v>
      </c>
      <c r="V99" s="215">
        <f>ROUND(E99*U99,2)</f>
        <v>0</v>
      </c>
      <c r="W99" s="215"/>
      <c r="X99" s="215" t="s">
        <v>170</v>
      </c>
      <c r="Y99" s="215" t="s">
        <v>171</v>
      </c>
      <c r="Z99" s="195"/>
      <c r="AA99" s="195"/>
      <c r="AB99" s="195"/>
      <c r="AC99" s="195"/>
      <c r="AD99" s="195"/>
      <c r="AE99" s="195"/>
      <c r="AF99" s="195"/>
      <c r="AG99" s="195" t="s">
        <v>172</v>
      </c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</row>
    <row r="100" spans="1:60" outlineLevel="1" x14ac:dyDescent="0.2">
      <c r="A100" s="232">
        <v>75</v>
      </c>
      <c r="B100" s="233" t="s">
        <v>888</v>
      </c>
      <c r="C100" s="239" t="s">
        <v>889</v>
      </c>
      <c r="D100" s="234" t="s">
        <v>223</v>
      </c>
      <c r="E100" s="235">
        <v>25</v>
      </c>
      <c r="F100" s="236"/>
      <c r="G100" s="237">
        <f>ROUND(E100*F100,2)</f>
        <v>0</v>
      </c>
      <c r="H100" s="216"/>
      <c r="I100" s="215">
        <f>ROUND(E100*H100,2)</f>
        <v>0</v>
      </c>
      <c r="J100" s="216"/>
      <c r="K100" s="215">
        <f>ROUND(E100*J100,2)</f>
        <v>0</v>
      </c>
      <c r="L100" s="215">
        <v>21</v>
      </c>
      <c r="M100" s="215">
        <f>G100*(1+L100/100)</f>
        <v>0</v>
      </c>
      <c r="N100" s="214">
        <v>0</v>
      </c>
      <c r="O100" s="214">
        <f>ROUND(E100*N100,2)</f>
        <v>0</v>
      </c>
      <c r="P100" s="214">
        <v>0</v>
      </c>
      <c r="Q100" s="214">
        <f>ROUND(E100*P100,2)</f>
        <v>0</v>
      </c>
      <c r="R100" s="215"/>
      <c r="S100" s="215" t="s">
        <v>168</v>
      </c>
      <c r="T100" s="215" t="s">
        <v>169</v>
      </c>
      <c r="U100" s="215">
        <v>0</v>
      </c>
      <c r="V100" s="215">
        <f>ROUND(E100*U100,2)</f>
        <v>0</v>
      </c>
      <c r="W100" s="215"/>
      <c r="X100" s="215" t="s">
        <v>170</v>
      </c>
      <c r="Y100" s="215" t="s">
        <v>171</v>
      </c>
      <c r="Z100" s="195"/>
      <c r="AA100" s="195"/>
      <c r="AB100" s="195"/>
      <c r="AC100" s="195"/>
      <c r="AD100" s="195"/>
      <c r="AE100" s="195"/>
      <c r="AF100" s="195"/>
      <c r="AG100" s="195" t="s">
        <v>172</v>
      </c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</row>
    <row r="101" spans="1:60" outlineLevel="1" x14ac:dyDescent="0.2">
      <c r="A101" s="232">
        <v>76</v>
      </c>
      <c r="B101" s="233" t="s">
        <v>890</v>
      </c>
      <c r="C101" s="239" t="s">
        <v>891</v>
      </c>
      <c r="D101" s="234" t="s">
        <v>223</v>
      </c>
      <c r="E101" s="235">
        <v>10</v>
      </c>
      <c r="F101" s="236"/>
      <c r="G101" s="237">
        <f>ROUND(E101*F101,2)</f>
        <v>0</v>
      </c>
      <c r="H101" s="216"/>
      <c r="I101" s="215">
        <f>ROUND(E101*H101,2)</f>
        <v>0</v>
      </c>
      <c r="J101" s="216"/>
      <c r="K101" s="215">
        <f>ROUND(E101*J101,2)</f>
        <v>0</v>
      </c>
      <c r="L101" s="215">
        <v>21</v>
      </c>
      <c r="M101" s="215">
        <f>G101*(1+L101/100)</f>
        <v>0</v>
      </c>
      <c r="N101" s="214">
        <v>0</v>
      </c>
      <c r="O101" s="214">
        <f>ROUND(E101*N101,2)</f>
        <v>0</v>
      </c>
      <c r="P101" s="214">
        <v>0</v>
      </c>
      <c r="Q101" s="214">
        <f>ROUND(E101*P101,2)</f>
        <v>0</v>
      </c>
      <c r="R101" s="215"/>
      <c r="S101" s="215" t="s">
        <v>168</v>
      </c>
      <c r="T101" s="215" t="s">
        <v>169</v>
      </c>
      <c r="U101" s="215">
        <v>0</v>
      </c>
      <c r="V101" s="215">
        <f>ROUND(E101*U101,2)</f>
        <v>0</v>
      </c>
      <c r="W101" s="215"/>
      <c r="X101" s="215" t="s">
        <v>170</v>
      </c>
      <c r="Y101" s="215" t="s">
        <v>171</v>
      </c>
      <c r="Z101" s="195"/>
      <c r="AA101" s="195"/>
      <c r="AB101" s="195"/>
      <c r="AC101" s="195"/>
      <c r="AD101" s="195"/>
      <c r="AE101" s="195"/>
      <c r="AF101" s="195"/>
      <c r="AG101" s="195" t="s">
        <v>172</v>
      </c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</row>
    <row r="102" spans="1:60" outlineLevel="1" x14ac:dyDescent="0.2">
      <c r="A102" s="232">
        <v>77</v>
      </c>
      <c r="B102" s="233" t="s">
        <v>892</v>
      </c>
      <c r="C102" s="239" t="s">
        <v>893</v>
      </c>
      <c r="D102" s="234" t="s">
        <v>223</v>
      </c>
      <c r="E102" s="235">
        <v>200</v>
      </c>
      <c r="F102" s="236"/>
      <c r="G102" s="237">
        <f>ROUND(E102*F102,2)</f>
        <v>0</v>
      </c>
      <c r="H102" s="216"/>
      <c r="I102" s="215">
        <f>ROUND(E102*H102,2)</f>
        <v>0</v>
      </c>
      <c r="J102" s="216"/>
      <c r="K102" s="215">
        <f>ROUND(E102*J102,2)</f>
        <v>0</v>
      </c>
      <c r="L102" s="215">
        <v>21</v>
      </c>
      <c r="M102" s="215">
        <f>G102*(1+L102/100)</f>
        <v>0</v>
      </c>
      <c r="N102" s="214">
        <v>0</v>
      </c>
      <c r="O102" s="214">
        <f>ROUND(E102*N102,2)</f>
        <v>0</v>
      </c>
      <c r="P102" s="214">
        <v>0</v>
      </c>
      <c r="Q102" s="214">
        <f>ROUND(E102*P102,2)</f>
        <v>0</v>
      </c>
      <c r="R102" s="215"/>
      <c r="S102" s="215" t="s">
        <v>168</v>
      </c>
      <c r="T102" s="215" t="s">
        <v>169</v>
      </c>
      <c r="U102" s="215">
        <v>0</v>
      </c>
      <c r="V102" s="215">
        <f>ROUND(E102*U102,2)</f>
        <v>0</v>
      </c>
      <c r="W102" s="215"/>
      <c r="X102" s="215" t="s">
        <v>170</v>
      </c>
      <c r="Y102" s="215" t="s">
        <v>171</v>
      </c>
      <c r="Z102" s="195"/>
      <c r="AA102" s="195"/>
      <c r="AB102" s="195"/>
      <c r="AC102" s="195"/>
      <c r="AD102" s="195"/>
      <c r="AE102" s="195"/>
      <c r="AF102" s="195"/>
      <c r="AG102" s="195" t="s">
        <v>172</v>
      </c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</row>
    <row r="103" spans="1:60" outlineLevel="1" x14ac:dyDescent="0.2">
      <c r="A103" s="232">
        <v>78</v>
      </c>
      <c r="B103" s="233" t="s">
        <v>894</v>
      </c>
      <c r="C103" s="239" t="s">
        <v>895</v>
      </c>
      <c r="D103" s="234" t="s">
        <v>738</v>
      </c>
      <c r="E103" s="235">
        <v>15</v>
      </c>
      <c r="F103" s="236"/>
      <c r="G103" s="237">
        <f>ROUND(E103*F103,2)</f>
        <v>0</v>
      </c>
      <c r="H103" s="216"/>
      <c r="I103" s="215">
        <f>ROUND(E103*H103,2)</f>
        <v>0</v>
      </c>
      <c r="J103" s="216"/>
      <c r="K103" s="215">
        <f>ROUND(E103*J103,2)</f>
        <v>0</v>
      </c>
      <c r="L103" s="215">
        <v>21</v>
      </c>
      <c r="M103" s="215">
        <f>G103*(1+L103/100)</f>
        <v>0</v>
      </c>
      <c r="N103" s="214">
        <v>0</v>
      </c>
      <c r="O103" s="214">
        <f>ROUND(E103*N103,2)</f>
        <v>0</v>
      </c>
      <c r="P103" s="214">
        <v>0</v>
      </c>
      <c r="Q103" s="214">
        <f>ROUND(E103*P103,2)</f>
        <v>0</v>
      </c>
      <c r="R103" s="215"/>
      <c r="S103" s="215" t="s">
        <v>168</v>
      </c>
      <c r="T103" s="215" t="s">
        <v>169</v>
      </c>
      <c r="U103" s="215">
        <v>0</v>
      </c>
      <c r="V103" s="215">
        <f>ROUND(E103*U103,2)</f>
        <v>0</v>
      </c>
      <c r="W103" s="215"/>
      <c r="X103" s="215" t="s">
        <v>170</v>
      </c>
      <c r="Y103" s="215" t="s">
        <v>171</v>
      </c>
      <c r="Z103" s="195"/>
      <c r="AA103" s="195"/>
      <c r="AB103" s="195"/>
      <c r="AC103" s="195"/>
      <c r="AD103" s="195"/>
      <c r="AE103" s="195"/>
      <c r="AF103" s="195"/>
      <c r="AG103" s="195" t="s">
        <v>172</v>
      </c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</row>
    <row r="104" spans="1:60" outlineLevel="1" x14ac:dyDescent="0.2">
      <c r="A104" s="232">
        <v>79</v>
      </c>
      <c r="B104" s="233" t="s">
        <v>896</v>
      </c>
      <c r="C104" s="239" t="s">
        <v>897</v>
      </c>
      <c r="D104" s="234" t="s">
        <v>223</v>
      </c>
      <c r="E104" s="235">
        <v>12</v>
      </c>
      <c r="F104" s="236"/>
      <c r="G104" s="237">
        <f>ROUND(E104*F104,2)</f>
        <v>0</v>
      </c>
      <c r="H104" s="216"/>
      <c r="I104" s="215">
        <f>ROUND(E104*H104,2)</f>
        <v>0</v>
      </c>
      <c r="J104" s="216"/>
      <c r="K104" s="215">
        <f>ROUND(E104*J104,2)</f>
        <v>0</v>
      </c>
      <c r="L104" s="215">
        <v>21</v>
      </c>
      <c r="M104" s="215">
        <f>G104*(1+L104/100)</f>
        <v>0</v>
      </c>
      <c r="N104" s="214">
        <v>0</v>
      </c>
      <c r="O104" s="214">
        <f>ROUND(E104*N104,2)</f>
        <v>0</v>
      </c>
      <c r="P104" s="214">
        <v>0</v>
      </c>
      <c r="Q104" s="214">
        <f>ROUND(E104*P104,2)</f>
        <v>0</v>
      </c>
      <c r="R104" s="215"/>
      <c r="S104" s="215" t="s">
        <v>168</v>
      </c>
      <c r="T104" s="215" t="s">
        <v>169</v>
      </c>
      <c r="U104" s="215">
        <v>0</v>
      </c>
      <c r="V104" s="215">
        <f>ROUND(E104*U104,2)</f>
        <v>0</v>
      </c>
      <c r="W104" s="215"/>
      <c r="X104" s="215" t="s">
        <v>170</v>
      </c>
      <c r="Y104" s="215" t="s">
        <v>171</v>
      </c>
      <c r="Z104" s="195"/>
      <c r="AA104" s="195"/>
      <c r="AB104" s="195"/>
      <c r="AC104" s="195"/>
      <c r="AD104" s="195"/>
      <c r="AE104" s="195"/>
      <c r="AF104" s="195"/>
      <c r="AG104" s="195" t="s">
        <v>172</v>
      </c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</row>
    <row r="105" spans="1:60" outlineLevel="1" x14ac:dyDescent="0.2">
      <c r="A105" s="232">
        <v>80</v>
      </c>
      <c r="B105" s="233" t="s">
        <v>898</v>
      </c>
      <c r="C105" s="239" t="s">
        <v>899</v>
      </c>
      <c r="D105" s="234" t="s">
        <v>223</v>
      </c>
      <c r="E105" s="235">
        <v>34</v>
      </c>
      <c r="F105" s="236"/>
      <c r="G105" s="237">
        <f>ROUND(E105*F105,2)</f>
        <v>0</v>
      </c>
      <c r="H105" s="216"/>
      <c r="I105" s="215">
        <f>ROUND(E105*H105,2)</f>
        <v>0</v>
      </c>
      <c r="J105" s="216"/>
      <c r="K105" s="215">
        <f>ROUND(E105*J105,2)</f>
        <v>0</v>
      </c>
      <c r="L105" s="215">
        <v>21</v>
      </c>
      <c r="M105" s="215">
        <f>G105*(1+L105/100)</f>
        <v>0</v>
      </c>
      <c r="N105" s="214">
        <v>0</v>
      </c>
      <c r="O105" s="214">
        <f>ROUND(E105*N105,2)</f>
        <v>0</v>
      </c>
      <c r="P105" s="214">
        <v>0</v>
      </c>
      <c r="Q105" s="214">
        <f>ROUND(E105*P105,2)</f>
        <v>0</v>
      </c>
      <c r="R105" s="215"/>
      <c r="S105" s="215" t="s">
        <v>168</v>
      </c>
      <c r="T105" s="215" t="s">
        <v>169</v>
      </c>
      <c r="U105" s="215">
        <v>0</v>
      </c>
      <c r="V105" s="215">
        <f>ROUND(E105*U105,2)</f>
        <v>0</v>
      </c>
      <c r="W105" s="215"/>
      <c r="X105" s="215" t="s">
        <v>170</v>
      </c>
      <c r="Y105" s="215" t="s">
        <v>171</v>
      </c>
      <c r="Z105" s="195"/>
      <c r="AA105" s="195"/>
      <c r="AB105" s="195"/>
      <c r="AC105" s="195"/>
      <c r="AD105" s="195"/>
      <c r="AE105" s="195"/>
      <c r="AF105" s="195"/>
      <c r="AG105" s="195" t="s">
        <v>172</v>
      </c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</row>
    <row r="106" spans="1:60" outlineLevel="1" x14ac:dyDescent="0.2">
      <c r="A106" s="232">
        <v>81</v>
      </c>
      <c r="B106" s="233" t="s">
        <v>900</v>
      </c>
      <c r="C106" s="239" t="s">
        <v>901</v>
      </c>
      <c r="D106" s="234" t="s">
        <v>902</v>
      </c>
      <c r="E106" s="235">
        <v>53</v>
      </c>
      <c r="F106" s="236"/>
      <c r="G106" s="237">
        <f>ROUND(E106*F106,2)</f>
        <v>0</v>
      </c>
      <c r="H106" s="216"/>
      <c r="I106" s="215">
        <f>ROUND(E106*H106,2)</f>
        <v>0</v>
      </c>
      <c r="J106" s="216"/>
      <c r="K106" s="215">
        <f>ROUND(E106*J106,2)</f>
        <v>0</v>
      </c>
      <c r="L106" s="215">
        <v>21</v>
      </c>
      <c r="M106" s="215">
        <f>G106*(1+L106/100)</f>
        <v>0</v>
      </c>
      <c r="N106" s="214">
        <v>0</v>
      </c>
      <c r="O106" s="214">
        <f>ROUND(E106*N106,2)</f>
        <v>0</v>
      </c>
      <c r="P106" s="214">
        <v>0</v>
      </c>
      <c r="Q106" s="214">
        <f>ROUND(E106*P106,2)</f>
        <v>0</v>
      </c>
      <c r="R106" s="215"/>
      <c r="S106" s="215" t="s">
        <v>168</v>
      </c>
      <c r="T106" s="215" t="s">
        <v>169</v>
      </c>
      <c r="U106" s="215">
        <v>0</v>
      </c>
      <c r="V106" s="215">
        <f>ROUND(E106*U106,2)</f>
        <v>0</v>
      </c>
      <c r="W106" s="215"/>
      <c r="X106" s="215" t="s">
        <v>170</v>
      </c>
      <c r="Y106" s="215" t="s">
        <v>171</v>
      </c>
      <c r="Z106" s="195"/>
      <c r="AA106" s="195"/>
      <c r="AB106" s="195"/>
      <c r="AC106" s="195"/>
      <c r="AD106" s="195"/>
      <c r="AE106" s="195"/>
      <c r="AF106" s="195"/>
      <c r="AG106" s="195" t="s">
        <v>172</v>
      </c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  <c r="BG106" s="195"/>
      <c r="BH106" s="195"/>
    </row>
    <row r="107" spans="1:60" outlineLevel="1" x14ac:dyDescent="0.2">
      <c r="A107" s="232">
        <v>82</v>
      </c>
      <c r="B107" s="233" t="s">
        <v>903</v>
      </c>
      <c r="C107" s="239" t="s">
        <v>837</v>
      </c>
      <c r="D107" s="234" t="s">
        <v>223</v>
      </c>
      <c r="E107" s="235">
        <v>20</v>
      </c>
      <c r="F107" s="236"/>
      <c r="G107" s="237">
        <f>ROUND(E107*F107,2)</f>
        <v>0</v>
      </c>
      <c r="H107" s="216"/>
      <c r="I107" s="215">
        <f>ROUND(E107*H107,2)</f>
        <v>0</v>
      </c>
      <c r="J107" s="216"/>
      <c r="K107" s="215">
        <f>ROUND(E107*J107,2)</f>
        <v>0</v>
      </c>
      <c r="L107" s="215">
        <v>21</v>
      </c>
      <c r="M107" s="215">
        <f>G107*(1+L107/100)</f>
        <v>0</v>
      </c>
      <c r="N107" s="214">
        <v>0</v>
      </c>
      <c r="O107" s="214">
        <f>ROUND(E107*N107,2)</f>
        <v>0</v>
      </c>
      <c r="P107" s="214">
        <v>0</v>
      </c>
      <c r="Q107" s="214">
        <f>ROUND(E107*P107,2)</f>
        <v>0</v>
      </c>
      <c r="R107" s="215"/>
      <c r="S107" s="215" t="s">
        <v>168</v>
      </c>
      <c r="T107" s="215" t="s">
        <v>169</v>
      </c>
      <c r="U107" s="215">
        <v>0</v>
      </c>
      <c r="V107" s="215">
        <f>ROUND(E107*U107,2)</f>
        <v>0</v>
      </c>
      <c r="W107" s="215"/>
      <c r="X107" s="215" t="s">
        <v>170</v>
      </c>
      <c r="Y107" s="215" t="s">
        <v>171</v>
      </c>
      <c r="Z107" s="195"/>
      <c r="AA107" s="195"/>
      <c r="AB107" s="195"/>
      <c r="AC107" s="195"/>
      <c r="AD107" s="195"/>
      <c r="AE107" s="195"/>
      <c r="AF107" s="195"/>
      <c r="AG107" s="195" t="s">
        <v>172</v>
      </c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  <c r="BG107" s="195"/>
      <c r="BH107" s="195"/>
    </row>
    <row r="108" spans="1:60" outlineLevel="1" x14ac:dyDescent="0.2">
      <c r="A108" s="232">
        <v>83</v>
      </c>
      <c r="B108" s="233" t="s">
        <v>904</v>
      </c>
      <c r="C108" s="239" t="s">
        <v>905</v>
      </c>
      <c r="D108" s="234" t="s">
        <v>738</v>
      </c>
      <c r="E108" s="235">
        <v>1</v>
      </c>
      <c r="F108" s="236"/>
      <c r="G108" s="237">
        <f>ROUND(E108*F108,2)</f>
        <v>0</v>
      </c>
      <c r="H108" s="216"/>
      <c r="I108" s="215">
        <f>ROUND(E108*H108,2)</f>
        <v>0</v>
      </c>
      <c r="J108" s="216"/>
      <c r="K108" s="215">
        <f>ROUND(E108*J108,2)</f>
        <v>0</v>
      </c>
      <c r="L108" s="215">
        <v>21</v>
      </c>
      <c r="M108" s="215">
        <f>G108*(1+L108/100)</f>
        <v>0</v>
      </c>
      <c r="N108" s="214">
        <v>0</v>
      </c>
      <c r="O108" s="214">
        <f>ROUND(E108*N108,2)</f>
        <v>0</v>
      </c>
      <c r="P108" s="214">
        <v>0</v>
      </c>
      <c r="Q108" s="214">
        <f>ROUND(E108*P108,2)</f>
        <v>0</v>
      </c>
      <c r="R108" s="215"/>
      <c r="S108" s="215" t="s">
        <v>168</v>
      </c>
      <c r="T108" s="215" t="s">
        <v>169</v>
      </c>
      <c r="U108" s="215">
        <v>0</v>
      </c>
      <c r="V108" s="215">
        <f>ROUND(E108*U108,2)</f>
        <v>0</v>
      </c>
      <c r="W108" s="215"/>
      <c r="X108" s="215" t="s">
        <v>170</v>
      </c>
      <c r="Y108" s="215" t="s">
        <v>171</v>
      </c>
      <c r="Z108" s="195"/>
      <c r="AA108" s="195"/>
      <c r="AB108" s="195"/>
      <c r="AC108" s="195"/>
      <c r="AD108" s="195"/>
      <c r="AE108" s="195"/>
      <c r="AF108" s="195"/>
      <c r="AG108" s="195" t="s">
        <v>172</v>
      </c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</row>
    <row r="109" spans="1:60" outlineLevel="1" x14ac:dyDescent="0.2">
      <c r="A109" s="232">
        <v>84</v>
      </c>
      <c r="B109" s="233" t="s">
        <v>906</v>
      </c>
      <c r="C109" s="239" t="s">
        <v>907</v>
      </c>
      <c r="D109" s="234" t="s">
        <v>755</v>
      </c>
      <c r="E109" s="235">
        <v>22</v>
      </c>
      <c r="F109" s="236"/>
      <c r="G109" s="237">
        <f>ROUND(E109*F109,2)</f>
        <v>0</v>
      </c>
      <c r="H109" s="216"/>
      <c r="I109" s="215">
        <f>ROUND(E109*H109,2)</f>
        <v>0</v>
      </c>
      <c r="J109" s="216"/>
      <c r="K109" s="215">
        <f>ROUND(E109*J109,2)</f>
        <v>0</v>
      </c>
      <c r="L109" s="215">
        <v>21</v>
      </c>
      <c r="M109" s="215">
        <f>G109*(1+L109/100)</f>
        <v>0</v>
      </c>
      <c r="N109" s="214">
        <v>0</v>
      </c>
      <c r="O109" s="214">
        <f>ROUND(E109*N109,2)</f>
        <v>0</v>
      </c>
      <c r="P109" s="214">
        <v>0</v>
      </c>
      <c r="Q109" s="214">
        <f>ROUND(E109*P109,2)</f>
        <v>0</v>
      </c>
      <c r="R109" s="215"/>
      <c r="S109" s="215" t="s">
        <v>168</v>
      </c>
      <c r="T109" s="215" t="s">
        <v>169</v>
      </c>
      <c r="U109" s="215">
        <v>0</v>
      </c>
      <c r="V109" s="215">
        <f>ROUND(E109*U109,2)</f>
        <v>0</v>
      </c>
      <c r="W109" s="215"/>
      <c r="X109" s="215" t="s">
        <v>170</v>
      </c>
      <c r="Y109" s="215" t="s">
        <v>171</v>
      </c>
      <c r="Z109" s="195"/>
      <c r="AA109" s="195"/>
      <c r="AB109" s="195"/>
      <c r="AC109" s="195"/>
      <c r="AD109" s="195"/>
      <c r="AE109" s="195"/>
      <c r="AF109" s="195"/>
      <c r="AG109" s="195" t="s">
        <v>172</v>
      </c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</row>
    <row r="110" spans="1:60" outlineLevel="1" x14ac:dyDescent="0.2">
      <c r="A110" s="232">
        <v>85</v>
      </c>
      <c r="B110" s="233" t="s">
        <v>908</v>
      </c>
      <c r="C110" s="239" t="s">
        <v>909</v>
      </c>
      <c r="D110" s="234" t="s">
        <v>738</v>
      </c>
      <c r="E110" s="235">
        <v>4</v>
      </c>
      <c r="F110" s="236"/>
      <c r="G110" s="237">
        <f>ROUND(E110*F110,2)</f>
        <v>0</v>
      </c>
      <c r="H110" s="216"/>
      <c r="I110" s="215">
        <f>ROUND(E110*H110,2)</f>
        <v>0</v>
      </c>
      <c r="J110" s="216"/>
      <c r="K110" s="215">
        <f>ROUND(E110*J110,2)</f>
        <v>0</v>
      </c>
      <c r="L110" s="215">
        <v>21</v>
      </c>
      <c r="M110" s="215">
        <f>G110*(1+L110/100)</f>
        <v>0</v>
      </c>
      <c r="N110" s="214">
        <v>0</v>
      </c>
      <c r="O110" s="214">
        <f>ROUND(E110*N110,2)</f>
        <v>0</v>
      </c>
      <c r="P110" s="214">
        <v>0</v>
      </c>
      <c r="Q110" s="214">
        <f>ROUND(E110*P110,2)</f>
        <v>0</v>
      </c>
      <c r="R110" s="215"/>
      <c r="S110" s="215" t="s">
        <v>168</v>
      </c>
      <c r="T110" s="215" t="s">
        <v>169</v>
      </c>
      <c r="U110" s="215">
        <v>0</v>
      </c>
      <c r="V110" s="215">
        <f>ROUND(E110*U110,2)</f>
        <v>0</v>
      </c>
      <c r="W110" s="215"/>
      <c r="X110" s="215" t="s">
        <v>170</v>
      </c>
      <c r="Y110" s="215" t="s">
        <v>171</v>
      </c>
      <c r="Z110" s="195"/>
      <c r="AA110" s="195"/>
      <c r="AB110" s="195"/>
      <c r="AC110" s="195"/>
      <c r="AD110" s="195"/>
      <c r="AE110" s="195"/>
      <c r="AF110" s="195"/>
      <c r="AG110" s="195" t="s">
        <v>172</v>
      </c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</row>
    <row r="111" spans="1:60" outlineLevel="1" x14ac:dyDescent="0.2">
      <c r="A111" s="232">
        <v>86</v>
      </c>
      <c r="B111" s="233" t="s">
        <v>910</v>
      </c>
      <c r="C111" s="239" t="s">
        <v>911</v>
      </c>
      <c r="D111" s="234" t="s">
        <v>738</v>
      </c>
      <c r="E111" s="235">
        <v>1</v>
      </c>
      <c r="F111" s="236"/>
      <c r="G111" s="237">
        <f>ROUND(E111*F111,2)</f>
        <v>0</v>
      </c>
      <c r="H111" s="216"/>
      <c r="I111" s="215">
        <f>ROUND(E111*H111,2)</f>
        <v>0</v>
      </c>
      <c r="J111" s="216"/>
      <c r="K111" s="215">
        <f>ROUND(E111*J111,2)</f>
        <v>0</v>
      </c>
      <c r="L111" s="215">
        <v>21</v>
      </c>
      <c r="M111" s="215">
        <f>G111*(1+L111/100)</f>
        <v>0</v>
      </c>
      <c r="N111" s="214">
        <v>0</v>
      </c>
      <c r="O111" s="214">
        <f>ROUND(E111*N111,2)</f>
        <v>0</v>
      </c>
      <c r="P111" s="214">
        <v>0</v>
      </c>
      <c r="Q111" s="214">
        <f>ROUND(E111*P111,2)</f>
        <v>0</v>
      </c>
      <c r="R111" s="215"/>
      <c r="S111" s="215" t="s">
        <v>168</v>
      </c>
      <c r="T111" s="215" t="s">
        <v>169</v>
      </c>
      <c r="U111" s="215">
        <v>0</v>
      </c>
      <c r="V111" s="215">
        <f>ROUND(E111*U111,2)</f>
        <v>0</v>
      </c>
      <c r="W111" s="215"/>
      <c r="X111" s="215" t="s">
        <v>170</v>
      </c>
      <c r="Y111" s="215" t="s">
        <v>171</v>
      </c>
      <c r="Z111" s="195"/>
      <c r="AA111" s="195"/>
      <c r="AB111" s="195"/>
      <c r="AC111" s="195"/>
      <c r="AD111" s="195"/>
      <c r="AE111" s="195"/>
      <c r="AF111" s="195"/>
      <c r="AG111" s="195" t="s">
        <v>172</v>
      </c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</row>
    <row r="112" spans="1:60" outlineLevel="1" x14ac:dyDescent="0.2">
      <c r="A112" s="232">
        <v>87</v>
      </c>
      <c r="B112" s="233" t="s">
        <v>912</v>
      </c>
      <c r="C112" s="239" t="s">
        <v>913</v>
      </c>
      <c r="D112" s="234" t="s">
        <v>738</v>
      </c>
      <c r="E112" s="235">
        <v>200</v>
      </c>
      <c r="F112" s="236"/>
      <c r="G112" s="237">
        <f>ROUND(E112*F112,2)</f>
        <v>0</v>
      </c>
      <c r="H112" s="216"/>
      <c r="I112" s="215">
        <f>ROUND(E112*H112,2)</f>
        <v>0</v>
      </c>
      <c r="J112" s="216"/>
      <c r="K112" s="215">
        <f>ROUND(E112*J112,2)</f>
        <v>0</v>
      </c>
      <c r="L112" s="215">
        <v>21</v>
      </c>
      <c r="M112" s="215">
        <f>G112*(1+L112/100)</f>
        <v>0</v>
      </c>
      <c r="N112" s="214">
        <v>0</v>
      </c>
      <c r="O112" s="214">
        <f>ROUND(E112*N112,2)</f>
        <v>0</v>
      </c>
      <c r="P112" s="214">
        <v>0</v>
      </c>
      <c r="Q112" s="214">
        <f>ROUND(E112*P112,2)</f>
        <v>0</v>
      </c>
      <c r="R112" s="215"/>
      <c r="S112" s="215" t="s">
        <v>168</v>
      </c>
      <c r="T112" s="215" t="s">
        <v>169</v>
      </c>
      <c r="U112" s="215">
        <v>0</v>
      </c>
      <c r="V112" s="215">
        <f>ROUND(E112*U112,2)</f>
        <v>0</v>
      </c>
      <c r="W112" s="215"/>
      <c r="X112" s="215" t="s">
        <v>170</v>
      </c>
      <c r="Y112" s="215" t="s">
        <v>171</v>
      </c>
      <c r="Z112" s="195"/>
      <c r="AA112" s="195"/>
      <c r="AB112" s="195"/>
      <c r="AC112" s="195"/>
      <c r="AD112" s="195"/>
      <c r="AE112" s="195"/>
      <c r="AF112" s="195"/>
      <c r="AG112" s="195" t="s">
        <v>172</v>
      </c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  <c r="BG112" s="195"/>
      <c r="BH112" s="195"/>
    </row>
    <row r="113" spans="1:60" outlineLevel="1" x14ac:dyDescent="0.2">
      <c r="A113" s="232">
        <v>88</v>
      </c>
      <c r="B113" s="233" t="s">
        <v>914</v>
      </c>
      <c r="C113" s="239" t="s">
        <v>915</v>
      </c>
      <c r="D113" s="234" t="s">
        <v>755</v>
      </c>
      <c r="E113" s="235">
        <v>7</v>
      </c>
      <c r="F113" s="236"/>
      <c r="G113" s="237">
        <f>ROUND(E113*F113,2)</f>
        <v>0</v>
      </c>
      <c r="H113" s="216"/>
      <c r="I113" s="215">
        <f>ROUND(E113*H113,2)</f>
        <v>0</v>
      </c>
      <c r="J113" s="216"/>
      <c r="K113" s="215">
        <f>ROUND(E113*J113,2)</f>
        <v>0</v>
      </c>
      <c r="L113" s="215">
        <v>21</v>
      </c>
      <c r="M113" s="215">
        <f>G113*(1+L113/100)</f>
        <v>0</v>
      </c>
      <c r="N113" s="214">
        <v>0</v>
      </c>
      <c r="O113" s="214">
        <f>ROUND(E113*N113,2)</f>
        <v>0</v>
      </c>
      <c r="P113" s="214">
        <v>0</v>
      </c>
      <c r="Q113" s="214">
        <f>ROUND(E113*P113,2)</f>
        <v>0</v>
      </c>
      <c r="R113" s="215"/>
      <c r="S113" s="215" t="s">
        <v>168</v>
      </c>
      <c r="T113" s="215" t="s">
        <v>169</v>
      </c>
      <c r="U113" s="215">
        <v>0</v>
      </c>
      <c r="V113" s="215">
        <f>ROUND(E113*U113,2)</f>
        <v>0</v>
      </c>
      <c r="W113" s="215"/>
      <c r="X113" s="215" t="s">
        <v>170</v>
      </c>
      <c r="Y113" s="215" t="s">
        <v>171</v>
      </c>
      <c r="Z113" s="195"/>
      <c r="AA113" s="195"/>
      <c r="AB113" s="195"/>
      <c r="AC113" s="195"/>
      <c r="AD113" s="195"/>
      <c r="AE113" s="195"/>
      <c r="AF113" s="195"/>
      <c r="AG113" s="195" t="s">
        <v>172</v>
      </c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</row>
    <row r="114" spans="1:60" outlineLevel="1" x14ac:dyDescent="0.2">
      <c r="A114" s="232">
        <v>89</v>
      </c>
      <c r="B114" s="233" t="s">
        <v>916</v>
      </c>
      <c r="C114" s="239" t="s">
        <v>917</v>
      </c>
      <c r="D114" s="234" t="s">
        <v>755</v>
      </c>
      <c r="E114" s="235">
        <v>1</v>
      </c>
      <c r="F114" s="236"/>
      <c r="G114" s="237">
        <f>ROUND(E114*F114,2)</f>
        <v>0</v>
      </c>
      <c r="H114" s="216"/>
      <c r="I114" s="215">
        <f>ROUND(E114*H114,2)</f>
        <v>0</v>
      </c>
      <c r="J114" s="216"/>
      <c r="K114" s="215">
        <f>ROUND(E114*J114,2)</f>
        <v>0</v>
      </c>
      <c r="L114" s="215">
        <v>21</v>
      </c>
      <c r="M114" s="215">
        <f>G114*(1+L114/100)</f>
        <v>0</v>
      </c>
      <c r="N114" s="214">
        <v>0</v>
      </c>
      <c r="O114" s="214">
        <f>ROUND(E114*N114,2)</f>
        <v>0</v>
      </c>
      <c r="P114" s="214">
        <v>0</v>
      </c>
      <c r="Q114" s="214">
        <f>ROUND(E114*P114,2)</f>
        <v>0</v>
      </c>
      <c r="R114" s="215"/>
      <c r="S114" s="215" t="s">
        <v>168</v>
      </c>
      <c r="T114" s="215" t="s">
        <v>169</v>
      </c>
      <c r="U114" s="215">
        <v>0</v>
      </c>
      <c r="V114" s="215">
        <f>ROUND(E114*U114,2)</f>
        <v>0</v>
      </c>
      <c r="W114" s="215"/>
      <c r="X114" s="215" t="s">
        <v>170</v>
      </c>
      <c r="Y114" s="215" t="s">
        <v>171</v>
      </c>
      <c r="Z114" s="195"/>
      <c r="AA114" s="195"/>
      <c r="AB114" s="195"/>
      <c r="AC114" s="195"/>
      <c r="AD114" s="195"/>
      <c r="AE114" s="195"/>
      <c r="AF114" s="195"/>
      <c r="AG114" s="195" t="s">
        <v>172</v>
      </c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</row>
    <row r="115" spans="1:60" outlineLevel="1" x14ac:dyDescent="0.2">
      <c r="A115" s="232">
        <v>90</v>
      </c>
      <c r="B115" s="233" t="s">
        <v>918</v>
      </c>
      <c r="C115" s="239" t="s">
        <v>919</v>
      </c>
      <c r="D115" s="234" t="s">
        <v>738</v>
      </c>
      <c r="E115" s="235">
        <v>1</v>
      </c>
      <c r="F115" s="236"/>
      <c r="G115" s="237">
        <f>ROUND(E115*F115,2)</f>
        <v>0</v>
      </c>
      <c r="H115" s="216"/>
      <c r="I115" s="215">
        <f>ROUND(E115*H115,2)</f>
        <v>0</v>
      </c>
      <c r="J115" s="216"/>
      <c r="K115" s="215">
        <f>ROUND(E115*J115,2)</f>
        <v>0</v>
      </c>
      <c r="L115" s="215">
        <v>21</v>
      </c>
      <c r="M115" s="215">
        <f>G115*(1+L115/100)</f>
        <v>0</v>
      </c>
      <c r="N115" s="214">
        <v>0</v>
      </c>
      <c r="O115" s="214">
        <f>ROUND(E115*N115,2)</f>
        <v>0</v>
      </c>
      <c r="P115" s="214">
        <v>0</v>
      </c>
      <c r="Q115" s="214">
        <f>ROUND(E115*P115,2)</f>
        <v>0</v>
      </c>
      <c r="R115" s="215"/>
      <c r="S115" s="215" t="s">
        <v>168</v>
      </c>
      <c r="T115" s="215" t="s">
        <v>169</v>
      </c>
      <c r="U115" s="215">
        <v>0</v>
      </c>
      <c r="V115" s="215">
        <f>ROUND(E115*U115,2)</f>
        <v>0</v>
      </c>
      <c r="W115" s="215"/>
      <c r="X115" s="215" t="s">
        <v>170</v>
      </c>
      <c r="Y115" s="215" t="s">
        <v>171</v>
      </c>
      <c r="Z115" s="195"/>
      <c r="AA115" s="195"/>
      <c r="AB115" s="195"/>
      <c r="AC115" s="195"/>
      <c r="AD115" s="195"/>
      <c r="AE115" s="195"/>
      <c r="AF115" s="195"/>
      <c r="AG115" s="195" t="s">
        <v>172</v>
      </c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</row>
    <row r="116" spans="1:60" outlineLevel="1" x14ac:dyDescent="0.2">
      <c r="A116" s="232">
        <v>91</v>
      </c>
      <c r="B116" s="233" t="s">
        <v>920</v>
      </c>
      <c r="C116" s="239" t="s">
        <v>921</v>
      </c>
      <c r="D116" s="234" t="s">
        <v>738</v>
      </c>
      <c r="E116" s="235">
        <v>1</v>
      </c>
      <c r="F116" s="236"/>
      <c r="G116" s="237">
        <f>ROUND(E116*F116,2)</f>
        <v>0</v>
      </c>
      <c r="H116" s="216"/>
      <c r="I116" s="215">
        <f>ROUND(E116*H116,2)</f>
        <v>0</v>
      </c>
      <c r="J116" s="216"/>
      <c r="K116" s="215">
        <f>ROUND(E116*J116,2)</f>
        <v>0</v>
      </c>
      <c r="L116" s="215">
        <v>21</v>
      </c>
      <c r="M116" s="215">
        <f>G116*(1+L116/100)</f>
        <v>0</v>
      </c>
      <c r="N116" s="214">
        <v>0</v>
      </c>
      <c r="O116" s="214">
        <f>ROUND(E116*N116,2)</f>
        <v>0</v>
      </c>
      <c r="P116" s="214">
        <v>0</v>
      </c>
      <c r="Q116" s="214">
        <f>ROUND(E116*P116,2)</f>
        <v>0</v>
      </c>
      <c r="R116" s="215"/>
      <c r="S116" s="215" t="s">
        <v>168</v>
      </c>
      <c r="T116" s="215" t="s">
        <v>169</v>
      </c>
      <c r="U116" s="215">
        <v>0</v>
      </c>
      <c r="V116" s="215">
        <f>ROUND(E116*U116,2)</f>
        <v>0</v>
      </c>
      <c r="W116" s="215"/>
      <c r="X116" s="215" t="s">
        <v>170</v>
      </c>
      <c r="Y116" s="215" t="s">
        <v>171</v>
      </c>
      <c r="Z116" s="195"/>
      <c r="AA116" s="195"/>
      <c r="AB116" s="195"/>
      <c r="AC116" s="195"/>
      <c r="AD116" s="195"/>
      <c r="AE116" s="195"/>
      <c r="AF116" s="195"/>
      <c r="AG116" s="195" t="s">
        <v>172</v>
      </c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</row>
    <row r="117" spans="1:60" outlineLevel="1" x14ac:dyDescent="0.2">
      <c r="A117" s="232">
        <v>92</v>
      </c>
      <c r="B117" s="233" t="s">
        <v>922</v>
      </c>
      <c r="C117" s="239" t="s">
        <v>923</v>
      </c>
      <c r="D117" s="234" t="s">
        <v>738</v>
      </c>
      <c r="E117" s="235">
        <v>1</v>
      </c>
      <c r="F117" s="236"/>
      <c r="G117" s="237">
        <f>ROUND(E117*F117,2)</f>
        <v>0</v>
      </c>
      <c r="H117" s="216"/>
      <c r="I117" s="215">
        <f>ROUND(E117*H117,2)</f>
        <v>0</v>
      </c>
      <c r="J117" s="216"/>
      <c r="K117" s="215">
        <f>ROUND(E117*J117,2)</f>
        <v>0</v>
      </c>
      <c r="L117" s="215">
        <v>21</v>
      </c>
      <c r="M117" s="215">
        <f>G117*(1+L117/100)</f>
        <v>0</v>
      </c>
      <c r="N117" s="214">
        <v>0</v>
      </c>
      <c r="O117" s="214">
        <f>ROUND(E117*N117,2)</f>
        <v>0</v>
      </c>
      <c r="P117" s="214">
        <v>0</v>
      </c>
      <c r="Q117" s="214">
        <f>ROUND(E117*P117,2)</f>
        <v>0</v>
      </c>
      <c r="R117" s="215"/>
      <c r="S117" s="215" t="s">
        <v>168</v>
      </c>
      <c r="T117" s="215" t="s">
        <v>169</v>
      </c>
      <c r="U117" s="215">
        <v>0</v>
      </c>
      <c r="V117" s="215">
        <f>ROUND(E117*U117,2)</f>
        <v>0</v>
      </c>
      <c r="W117" s="215"/>
      <c r="X117" s="215" t="s">
        <v>170</v>
      </c>
      <c r="Y117" s="215" t="s">
        <v>171</v>
      </c>
      <c r="Z117" s="195"/>
      <c r="AA117" s="195"/>
      <c r="AB117" s="195"/>
      <c r="AC117" s="195"/>
      <c r="AD117" s="195"/>
      <c r="AE117" s="195"/>
      <c r="AF117" s="195"/>
      <c r="AG117" s="195" t="s">
        <v>172</v>
      </c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</row>
    <row r="118" spans="1:60" outlineLevel="1" x14ac:dyDescent="0.2">
      <c r="A118" s="232">
        <v>93</v>
      </c>
      <c r="B118" s="233" t="s">
        <v>924</v>
      </c>
      <c r="C118" s="239" t="s">
        <v>925</v>
      </c>
      <c r="D118" s="234" t="s">
        <v>738</v>
      </c>
      <c r="E118" s="235">
        <v>1</v>
      </c>
      <c r="F118" s="236"/>
      <c r="G118" s="237">
        <f>ROUND(E118*F118,2)</f>
        <v>0</v>
      </c>
      <c r="H118" s="216"/>
      <c r="I118" s="215">
        <f>ROUND(E118*H118,2)</f>
        <v>0</v>
      </c>
      <c r="J118" s="216"/>
      <c r="K118" s="215">
        <f>ROUND(E118*J118,2)</f>
        <v>0</v>
      </c>
      <c r="L118" s="215">
        <v>21</v>
      </c>
      <c r="M118" s="215">
        <f>G118*(1+L118/100)</f>
        <v>0</v>
      </c>
      <c r="N118" s="214">
        <v>0</v>
      </c>
      <c r="O118" s="214">
        <f>ROUND(E118*N118,2)</f>
        <v>0</v>
      </c>
      <c r="P118" s="214">
        <v>0</v>
      </c>
      <c r="Q118" s="214">
        <f>ROUND(E118*P118,2)</f>
        <v>0</v>
      </c>
      <c r="R118" s="215"/>
      <c r="S118" s="215" t="s">
        <v>168</v>
      </c>
      <c r="T118" s="215" t="s">
        <v>169</v>
      </c>
      <c r="U118" s="215">
        <v>0</v>
      </c>
      <c r="V118" s="215">
        <f>ROUND(E118*U118,2)</f>
        <v>0</v>
      </c>
      <c r="W118" s="215"/>
      <c r="X118" s="215" t="s">
        <v>170</v>
      </c>
      <c r="Y118" s="215" t="s">
        <v>171</v>
      </c>
      <c r="Z118" s="195"/>
      <c r="AA118" s="195"/>
      <c r="AB118" s="195"/>
      <c r="AC118" s="195"/>
      <c r="AD118" s="195"/>
      <c r="AE118" s="195"/>
      <c r="AF118" s="195"/>
      <c r="AG118" s="195" t="s">
        <v>172</v>
      </c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</row>
    <row r="119" spans="1:60" outlineLevel="1" x14ac:dyDescent="0.2">
      <c r="A119" s="232">
        <v>94</v>
      </c>
      <c r="B119" s="233" t="s">
        <v>926</v>
      </c>
      <c r="C119" s="239" t="s">
        <v>927</v>
      </c>
      <c r="D119" s="234" t="s">
        <v>738</v>
      </c>
      <c r="E119" s="235">
        <v>1</v>
      </c>
      <c r="F119" s="236"/>
      <c r="G119" s="237">
        <f>ROUND(E119*F119,2)</f>
        <v>0</v>
      </c>
      <c r="H119" s="216"/>
      <c r="I119" s="215">
        <f>ROUND(E119*H119,2)</f>
        <v>0</v>
      </c>
      <c r="J119" s="216"/>
      <c r="K119" s="215">
        <f>ROUND(E119*J119,2)</f>
        <v>0</v>
      </c>
      <c r="L119" s="215">
        <v>21</v>
      </c>
      <c r="M119" s="215">
        <f>G119*(1+L119/100)</f>
        <v>0</v>
      </c>
      <c r="N119" s="214">
        <v>0</v>
      </c>
      <c r="O119" s="214">
        <f>ROUND(E119*N119,2)</f>
        <v>0</v>
      </c>
      <c r="P119" s="214">
        <v>0</v>
      </c>
      <c r="Q119" s="214">
        <f>ROUND(E119*P119,2)</f>
        <v>0</v>
      </c>
      <c r="R119" s="215"/>
      <c r="S119" s="215" t="s">
        <v>168</v>
      </c>
      <c r="T119" s="215" t="s">
        <v>169</v>
      </c>
      <c r="U119" s="215">
        <v>0</v>
      </c>
      <c r="V119" s="215">
        <f>ROUND(E119*U119,2)</f>
        <v>0</v>
      </c>
      <c r="W119" s="215"/>
      <c r="X119" s="215" t="s">
        <v>170</v>
      </c>
      <c r="Y119" s="215" t="s">
        <v>171</v>
      </c>
      <c r="Z119" s="195"/>
      <c r="AA119" s="195"/>
      <c r="AB119" s="195"/>
      <c r="AC119" s="195"/>
      <c r="AD119" s="195"/>
      <c r="AE119" s="195"/>
      <c r="AF119" s="195"/>
      <c r="AG119" s="195" t="s">
        <v>172</v>
      </c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</row>
    <row r="120" spans="1:60" outlineLevel="1" x14ac:dyDescent="0.2">
      <c r="A120" s="232">
        <v>95</v>
      </c>
      <c r="B120" s="233" t="s">
        <v>928</v>
      </c>
      <c r="C120" s="239" t="s">
        <v>929</v>
      </c>
      <c r="D120" s="234" t="s">
        <v>755</v>
      </c>
      <c r="E120" s="235">
        <v>1</v>
      </c>
      <c r="F120" s="236"/>
      <c r="G120" s="237">
        <f>ROUND(E120*F120,2)</f>
        <v>0</v>
      </c>
      <c r="H120" s="216"/>
      <c r="I120" s="215">
        <f>ROUND(E120*H120,2)</f>
        <v>0</v>
      </c>
      <c r="J120" s="216"/>
      <c r="K120" s="215">
        <f>ROUND(E120*J120,2)</f>
        <v>0</v>
      </c>
      <c r="L120" s="215">
        <v>21</v>
      </c>
      <c r="M120" s="215">
        <f>G120*(1+L120/100)</f>
        <v>0</v>
      </c>
      <c r="N120" s="214">
        <v>0</v>
      </c>
      <c r="O120" s="214">
        <f>ROUND(E120*N120,2)</f>
        <v>0</v>
      </c>
      <c r="P120" s="214">
        <v>0</v>
      </c>
      <c r="Q120" s="214">
        <f>ROUND(E120*P120,2)</f>
        <v>0</v>
      </c>
      <c r="R120" s="215"/>
      <c r="S120" s="215" t="s">
        <v>168</v>
      </c>
      <c r="T120" s="215" t="s">
        <v>169</v>
      </c>
      <c r="U120" s="215">
        <v>0</v>
      </c>
      <c r="V120" s="215">
        <f>ROUND(E120*U120,2)</f>
        <v>0</v>
      </c>
      <c r="W120" s="215"/>
      <c r="X120" s="215" t="s">
        <v>170</v>
      </c>
      <c r="Y120" s="215" t="s">
        <v>171</v>
      </c>
      <c r="Z120" s="195"/>
      <c r="AA120" s="195"/>
      <c r="AB120" s="195"/>
      <c r="AC120" s="195"/>
      <c r="AD120" s="195"/>
      <c r="AE120" s="195"/>
      <c r="AF120" s="195"/>
      <c r="AG120" s="195" t="s">
        <v>172</v>
      </c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  <c r="BG120" s="195"/>
      <c r="BH120" s="195"/>
    </row>
    <row r="121" spans="1:60" outlineLevel="1" x14ac:dyDescent="0.2">
      <c r="A121" s="232">
        <v>96</v>
      </c>
      <c r="B121" s="233" t="s">
        <v>930</v>
      </c>
      <c r="C121" s="239" t="s">
        <v>931</v>
      </c>
      <c r="D121" s="234" t="s">
        <v>932</v>
      </c>
      <c r="E121" s="235">
        <v>16</v>
      </c>
      <c r="F121" s="236"/>
      <c r="G121" s="237">
        <f>ROUND(E121*F121,2)</f>
        <v>0</v>
      </c>
      <c r="H121" s="216"/>
      <c r="I121" s="215">
        <f>ROUND(E121*H121,2)</f>
        <v>0</v>
      </c>
      <c r="J121" s="216"/>
      <c r="K121" s="215">
        <f>ROUND(E121*J121,2)</f>
        <v>0</v>
      </c>
      <c r="L121" s="215">
        <v>21</v>
      </c>
      <c r="M121" s="215">
        <f>G121*(1+L121/100)</f>
        <v>0</v>
      </c>
      <c r="N121" s="214">
        <v>0</v>
      </c>
      <c r="O121" s="214">
        <f>ROUND(E121*N121,2)</f>
        <v>0</v>
      </c>
      <c r="P121" s="214">
        <v>0</v>
      </c>
      <c r="Q121" s="214">
        <f>ROUND(E121*P121,2)</f>
        <v>0</v>
      </c>
      <c r="R121" s="215"/>
      <c r="S121" s="215" t="s">
        <v>168</v>
      </c>
      <c r="T121" s="215" t="s">
        <v>169</v>
      </c>
      <c r="U121" s="215">
        <v>0</v>
      </c>
      <c r="V121" s="215">
        <f>ROUND(E121*U121,2)</f>
        <v>0</v>
      </c>
      <c r="W121" s="215"/>
      <c r="X121" s="215" t="s">
        <v>170</v>
      </c>
      <c r="Y121" s="215" t="s">
        <v>171</v>
      </c>
      <c r="Z121" s="195"/>
      <c r="AA121" s="195"/>
      <c r="AB121" s="195"/>
      <c r="AC121" s="195"/>
      <c r="AD121" s="195"/>
      <c r="AE121" s="195"/>
      <c r="AF121" s="195"/>
      <c r="AG121" s="195" t="s">
        <v>172</v>
      </c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</row>
    <row r="122" spans="1:60" outlineLevel="1" x14ac:dyDescent="0.2">
      <c r="A122" s="232">
        <v>97</v>
      </c>
      <c r="B122" s="233" t="s">
        <v>933</v>
      </c>
      <c r="C122" s="239" t="s">
        <v>934</v>
      </c>
      <c r="D122" s="234" t="s">
        <v>932</v>
      </c>
      <c r="E122" s="235">
        <v>16</v>
      </c>
      <c r="F122" s="236"/>
      <c r="G122" s="237">
        <f>ROUND(E122*F122,2)</f>
        <v>0</v>
      </c>
      <c r="H122" s="216"/>
      <c r="I122" s="215">
        <f>ROUND(E122*H122,2)</f>
        <v>0</v>
      </c>
      <c r="J122" s="216"/>
      <c r="K122" s="215">
        <f>ROUND(E122*J122,2)</f>
        <v>0</v>
      </c>
      <c r="L122" s="215">
        <v>21</v>
      </c>
      <c r="M122" s="215">
        <f>G122*(1+L122/100)</f>
        <v>0</v>
      </c>
      <c r="N122" s="214">
        <v>0</v>
      </c>
      <c r="O122" s="214">
        <f>ROUND(E122*N122,2)</f>
        <v>0</v>
      </c>
      <c r="P122" s="214">
        <v>0</v>
      </c>
      <c r="Q122" s="214">
        <f>ROUND(E122*P122,2)</f>
        <v>0</v>
      </c>
      <c r="R122" s="215"/>
      <c r="S122" s="215" t="s">
        <v>168</v>
      </c>
      <c r="T122" s="215" t="s">
        <v>169</v>
      </c>
      <c r="U122" s="215">
        <v>0</v>
      </c>
      <c r="V122" s="215">
        <f>ROUND(E122*U122,2)</f>
        <v>0</v>
      </c>
      <c r="W122" s="215"/>
      <c r="X122" s="215" t="s">
        <v>170</v>
      </c>
      <c r="Y122" s="215" t="s">
        <v>171</v>
      </c>
      <c r="Z122" s="195"/>
      <c r="AA122" s="195"/>
      <c r="AB122" s="195"/>
      <c r="AC122" s="195"/>
      <c r="AD122" s="195"/>
      <c r="AE122" s="195"/>
      <c r="AF122" s="195"/>
      <c r="AG122" s="195" t="s">
        <v>172</v>
      </c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</row>
    <row r="123" spans="1:60" outlineLevel="1" x14ac:dyDescent="0.2">
      <c r="A123" s="232">
        <v>98</v>
      </c>
      <c r="B123" s="233" t="s">
        <v>935</v>
      </c>
      <c r="C123" s="239" t="s">
        <v>936</v>
      </c>
      <c r="D123" s="234" t="s">
        <v>932</v>
      </c>
      <c r="E123" s="235">
        <v>8</v>
      </c>
      <c r="F123" s="236"/>
      <c r="G123" s="237">
        <f>ROUND(E123*F123,2)</f>
        <v>0</v>
      </c>
      <c r="H123" s="216"/>
      <c r="I123" s="215">
        <f>ROUND(E123*H123,2)</f>
        <v>0</v>
      </c>
      <c r="J123" s="216"/>
      <c r="K123" s="215">
        <f>ROUND(E123*J123,2)</f>
        <v>0</v>
      </c>
      <c r="L123" s="215">
        <v>21</v>
      </c>
      <c r="M123" s="215">
        <f>G123*(1+L123/100)</f>
        <v>0</v>
      </c>
      <c r="N123" s="214">
        <v>0</v>
      </c>
      <c r="O123" s="214">
        <f>ROUND(E123*N123,2)</f>
        <v>0</v>
      </c>
      <c r="P123" s="214">
        <v>0</v>
      </c>
      <c r="Q123" s="214">
        <f>ROUND(E123*P123,2)</f>
        <v>0</v>
      </c>
      <c r="R123" s="215"/>
      <c r="S123" s="215" t="s">
        <v>168</v>
      </c>
      <c r="T123" s="215" t="s">
        <v>169</v>
      </c>
      <c r="U123" s="215">
        <v>0</v>
      </c>
      <c r="V123" s="215">
        <f>ROUND(E123*U123,2)</f>
        <v>0</v>
      </c>
      <c r="W123" s="215"/>
      <c r="X123" s="215" t="s">
        <v>170</v>
      </c>
      <c r="Y123" s="215" t="s">
        <v>171</v>
      </c>
      <c r="Z123" s="195"/>
      <c r="AA123" s="195"/>
      <c r="AB123" s="195"/>
      <c r="AC123" s="195"/>
      <c r="AD123" s="195"/>
      <c r="AE123" s="195"/>
      <c r="AF123" s="195"/>
      <c r="AG123" s="195" t="s">
        <v>172</v>
      </c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</row>
    <row r="124" spans="1:60" x14ac:dyDescent="0.2">
      <c r="A124" s="219" t="s">
        <v>163</v>
      </c>
      <c r="B124" s="220" t="s">
        <v>75</v>
      </c>
      <c r="C124" s="238" t="s">
        <v>76</v>
      </c>
      <c r="D124" s="221"/>
      <c r="E124" s="222"/>
      <c r="F124" s="223"/>
      <c r="G124" s="224">
        <f>SUMIF(AG125:AG126,"&lt;&gt;NOR",G125:G126)</f>
        <v>0</v>
      </c>
      <c r="H124" s="218"/>
      <c r="I124" s="218">
        <f>SUM(I125:I126)</f>
        <v>0</v>
      </c>
      <c r="J124" s="218"/>
      <c r="K124" s="218">
        <f>SUM(K125:K126)</f>
        <v>0</v>
      </c>
      <c r="L124" s="218"/>
      <c r="M124" s="218">
        <f>SUM(M125:M126)</f>
        <v>0</v>
      </c>
      <c r="N124" s="217"/>
      <c r="O124" s="217">
        <f>SUM(O125:O126)</f>
        <v>0</v>
      </c>
      <c r="P124" s="217"/>
      <c r="Q124" s="217">
        <f>SUM(Q125:Q126)</f>
        <v>0</v>
      </c>
      <c r="R124" s="218"/>
      <c r="S124" s="218"/>
      <c r="T124" s="218"/>
      <c r="U124" s="218"/>
      <c r="V124" s="218">
        <f>SUM(V125:V126)</f>
        <v>0</v>
      </c>
      <c r="W124" s="218"/>
      <c r="X124" s="218"/>
      <c r="Y124" s="218"/>
      <c r="AG124" t="s">
        <v>164</v>
      </c>
    </row>
    <row r="125" spans="1:60" ht="22.5" outlineLevel="1" x14ac:dyDescent="0.2">
      <c r="A125" s="232">
        <v>99</v>
      </c>
      <c r="B125" s="233" t="s">
        <v>937</v>
      </c>
      <c r="C125" s="239" t="s">
        <v>938</v>
      </c>
      <c r="D125" s="234" t="s">
        <v>932</v>
      </c>
      <c r="E125" s="235">
        <v>3</v>
      </c>
      <c r="F125" s="236"/>
      <c r="G125" s="237">
        <f>ROUND(E125*F125,2)</f>
        <v>0</v>
      </c>
      <c r="H125" s="216"/>
      <c r="I125" s="215">
        <f>ROUND(E125*H125,2)</f>
        <v>0</v>
      </c>
      <c r="J125" s="216"/>
      <c r="K125" s="215">
        <f>ROUND(E125*J125,2)</f>
        <v>0</v>
      </c>
      <c r="L125" s="215">
        <v>21</v>
      </c>
      <c r="M125" s="215">
        <f>G125*(1+L125/100)</f>
        <v>0</v>
      </c>
      <c r="N125" s="214">
        <v>0</v>
      </c>
      <c r="O125" s="214">
        <f>ROUND(E125*N125,2)</f>
        <v>0</v>
      </c>
      <c r="P125" s="214">
        <v>0</v>
      </c>
      <c r="Q125" s="214">
        <f>ROUND(E125*P125,2)</f>
        <v>0</v>
      </c>
      <c r="R125" s="215"/>
      <c r="S125" s="215" t="s">
        <v>168</v>
      </c>
      <c r="T125" s="215" t="s">
        <v>169</v>
      </c>
      <c r="U125" s="215">
        <v>0</v>
      </c>
      <c r="V125" s="215">
        <f>ROUND(E125*U125,2)</f>
        <v>0</v>
      </c>
      <c r="W125" s="215"/>
      <c r="X125" s="215" t="s">
        <v>170</v>
      </c>
      <c r="Y125" s="215" t="s">
        <v>171</v>
      </c>
      <c r="Z125" s="195"/>
      <c r="AA125" s="195"/>
      <c r="AB125" s="195"/>
      <c r="AC125" s="195"/>
      <c r="AD125" s="195"/>
      <c r="AE125" s="195"/>
      <c r="AF125" s="195"/>
      <c r="AG125" s="195" t="s">
        <v>172</v>
      </c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5"/>
      <c r="BH125" s="195"/>
    </row>
    <row r="126" spans="1:60" outlineLevel="1" x14ac:dyDescent="0.2">
      <c r="A126" s="232">
        <v>100</v>
      </c>
      <c r="B126" s="233" t="s">
        <v>939</v>
      </c>
      <c r="C126" s="239" t="s">
        <v>940</v>
      </c>
      <c r="D126" s="234" t="s">
        <v>398</v>
      </c>
      <c r="E126" s="235">
        <v>2</v>
      </c>
      <c r="F126" s="236"/>
      <c r="G126" s="237">
        <f>ROUND(E126*F126,2)</f>
        <v>0</v>
      </c>
      <c r="H126" s="216"/>
      <c r="I126" s="215">
        <f>ROUND(E126*H126,2)</f>
        <v>0</v>
      </c>
      <c r="J126" s="216"/>
      <c r="K126" s="215">
        <f>ROUND(E126*J126,2)</f>
        <v>0</v>
      </c>
      <c r="L126" s="215">
        <v>21</v>
      </c>
      <c r="M126" s="215">
        <f>G126*(1+L126/100)</f>
        <v>0</v>
      </c>
      <c r="N126" s="214">
        <v>0</v>
      </c>
      <c r="O126" s="214">
        <f>ROUND(E126*N126,2)</f>
        <v>0</v>
      </c>
      <c r="P126" s="214">
        <v>0</v>
      </c>
      <c r="Q126" s="214">
        <f>ROUND(E126*P126,2)</f>
        <v>0</v>
      </c>
      <c r="R126" s="215"/>
      <c r="S126" s="215" t="s">
        <v>405</v>
      </c>
      <c r="T126" s="215" t="s">
        <v>169</v>
      </c>
      <c r="U126" s="215">
        <v>0</v>
      </c>
      <c r="V126" s="215">
        <f>ROUND(E126*U126,2)</f>
        <v>0</v>
      </c>
      <c r="W126" s="215"/>
      <c r="X126" s="215" t="s">
        <v>170</v>
      </c>
      <c r="Y126" s="215" t="s">
        <v>171</v>
      </c>
      <c r="Z126" s="195"/>
      <c r="AA126" s="195"/>
      <c r="AB126" s="195"/>
      <c r="AC126" s="195"/>
      <c r="AD126" s="195"/>
      <c r="AE126" s="195"/>
      <c r="AF126" s="195"/>
      <c r="AG126" s="195" t="s">
        <v>172</v>
      </c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  <c r="BB126" s="195"/>
      <c r="BC126" s="195"/>
      <c r="BD126" s="195"/>
      <c r="BE126" s="195"/>
      <c r="BF126" s="195"/>
      <c r="BG126" s="195"/>
      <c r="BH126" s="195"/>
    </row>
    <row r="127" spans="1:60" x14ac:dyDescent="0.2">
      <c r="A127" s="219" t="s">
        <v>163</v>
      </c>
      <c r="B127" s="220" t="s">
        <v>77</v>
      </c>
      <c r="C127" s="238" t="s">
        <v>78</v>
      </c>
      <c r="D127" s="221"/>
      <c r="E127" s="222"/>
      <c r="F127" s="223"/>
      <c r="G127" s="224">
        <f>SUMIF(AG128:AG128,"&lt;&gt;NOR",G128:G128)</f>
        <v>0</v>
      </c>
      <c r="H127" s="218"/>
      <c r="I127" s="218">
        <f>SUM(I128:I128)</f>
        <v>0</v>
      </c>
      <c r="J127" s="218"/>
      <c r="K127" s="218">
        <f>SUM(K128:K128)</f>
        <v>0</v>
      </c>
      <c r="L127" s="218"/>
      <c r="M127" s="218">
        <f>SUM(M128:M128)</f>
        <v>0</v>
      </c>
      <c r="N127" s="217"/>
      <c r="O127" s="217">
        <f>SUM(O128:O128)</f>
        <v>0</v>
      </c>
      <c r="P127" s="217"/>
      <c r="Q127" s="217">
        <f>SUM(Q128:Q128)</f>
        <v>0</v>
      </c>
      <c r="R127" s="218"/>
      <c r="S127" s="218"/>
      <c r="T127" s="218"/>
      <c r="U127" s="218"/>
      <c r="V127" s="218">
        <f>SUM(V128:V128)</f>
        <v>0</v>
      </c>
      <c r="W127" s="218"/>
      <c r="X127" s="218"/>
      <c r="Y127" s="218"/>
      <c r="AG127" t="s">
        <v>164</v>
      </c>
    </row>
    <row r="128" spans="1:60" outlineLevel="1" x14ac:dyDescent="0.2">
      <c r="A128" s="232">
        <v>101</v>
      </c>
      <c r="B128" s="233" t="s">
        <v>941</v>
      </c>
      <c r="C128" s="239" t="s">
        <v>942</v>
      </c>
      <c r="D128" s="234" t="s">
        <v>943</v>
      </c>
      <c r="E128" s="235">
        <v>64</v>
      </c>
      <c r="F128" s="236"/>
      <c r="G128" s="237">
        <f>ROUND(E128*F128,2)</f>
        <v>0</v>
      </c>
      <c r="H128" s="216"/>
      <c r="I128" s="215">
        <f>ROUND(E128*H128,2)</f>
        <v>0</v>
      </c>
      <c r="J128" s="216"/>
      <c r="K128" s="215">
        <f>ROUND(E128*J128,2)</f>
        <v>0</v>
      </c>
      <c r="L128" s="215">
        <v>21</v>
      </c>
      <c r="M128" s="215">
        <f>G128*(1+L128/100)</f>
        <v>0</v>
      </c>
      <c r="N128" s="214">
        <v>0</v>
      </c>
      <c r="O128" s="214">
        <f>ROUND(E128*N128,2)</f>
        <v>0</v>
      </c>
      <c r="P128" s="214">
        <v>0</v>
      </c>
      <c r="Q128" s="214">
        <f>ROUND(E128*P128,2)</f>
        <v>0</v>
      </c>
      <c r="R128" s="215"/>
      <c r="S128" s="215" t="s">
        <v>168</v>
      </c>
      <c r="T128" s="215" t="s">
        <v>169</v>
      </c>
      <c r="U128" s="215">
        <v>0</v>
      </c>
      <c r="V128" s="215">
        <f>ROUND(E128*U128,2)</f>
        <v>0</v>
      </c>
      <c r="W128" s="215"/>
      <c r="X128" s="215" t="s">
        <v>170</v>
      </c>
      <c r="Y128" s="215" t="s">
        <v>171</v>
      </c>
      <c r="Z128" s="195"/>
      <c r="AA128" s="195"/>
      <c r="AB128" s="195"/>
      <c r="AC128" s="195"/>
      <c r="AD128" s="195"/>
      <c r="AE128" s="195"/>
      <c r="AF128" s="195"/>
      <c r="AG128" s="195" t="s">
        <v>172</v>
      </c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5"/>
      <c r="BD128" s="195"/>
      <c r="BE128" s="195"/>
      <c r="BF128" s="195"/>
      <c r="BG128" s="195"/>
      <c r="BH128" s="195"/>
    </row>
    <row r="129" spans="1:60" x14ac:dyDescent="0.2">
      <c r="A129" s="219" t="s">
        <v>163</v>
      </c>
      <c r="B129" s="220" t="s">
        <v>79</v>
      </c>
      <c r="C129" s="238" t="s">
        <v>80</v>
      </c>
      <c r="D129" s="221"/>
      <c r="E129" s="222"/>
      <c r="F129" s="223"/>
      <c r="G129" s="224">
        <f>SUMIF(AG130:AG134,"&lt;&gt;NOR",G130:G134)</f>
        <v>0</v>
      </c>
      <c r="H129" s="218"/>
      <c r="I129" s="218">
        <f>SUM(I130:I134)</f>
        <v>0</v>
      </c>
      <c r="J129" s="218"/>
      <c r="K129" s="218">
        <f>SUM(K130:K134)</f>
        <v>0</v>
      </c>
      <c r="L129" s="218"/>
      <c r="M129" s="218">
        <f>SUM(M130:M134)</f>
        <v>0</v>
      </c>
      <c r="N129" s="217"/>
      <c r="O129" s="217">
        <f>SUM(O130:O134)</f>
        <v>0</v>
      </c>
      <c r="P129" s="217"/>
      <c r="Q129" s="217">
        <f>SUM(Q130:Q134)</f>
        <v>0</v>
      </c>
      <c r="R129" s="218"/>
      <c r="S129" s="218"/>
      <c r="T129" s="218"/>
      <c r="U129" s="218"/>
      <c r="V129" s="218">
        <f>SUM(V130:V134)</f>
        <v>0</v>
      </c>
      <c r="W129" s="218"/>
      <c r="X129" s="218"/>
      <c r="Y129" s="218"/>
      <c r="AG129" t="s">
        <v>164</v>
      </c>
    </row>
    <row r="130" spans="1:60" ht="22.5" outlineLevel="1" x14ac:dyDescent="0.2">
      <c r="A130" s="232">
        <v>102</v>
      </c>
      <c r="B130" s="233" t="s">
        <v>944</v>
      </c>
      <c r="C130" s="239" t="s">
        <v>945</v>
      </c>
      <c r="D130" s="234" t="s">
        <v>398</v>
      </c>
      <c r="E130" s="235">
        <v>1</v>
      </c>
      <c r="F130" s="236"/>
      <c r="G130" s="237">
        <f>ROUND(E130*F130,2)</f>
        <v>0</v>
      </c>
      <c r="H130" s="216"/>
      <c r="I130" s="215">
        <f>ROUND(E130*H130,2)</f>
        <v>0</v>
      </c>
      <c r="J130" s="216"/>
      <c r="K130" s="215">
        <f>ROUND(E130*J130,2)</f>
        <v>0</v>
      </c>
      <c r="L130" s="215">
        <v>21</v>
      </c>
      <c r="M130" s="215">
        <f>G130*(1+L130/100)</f>
        <v>0</v>
      </c>
      <c r="N130" s="214">
        <v>0</v>
      </c>
      <c r="O130" s="214">
        <f>ROUND(E130*N130,2)</f>
        <v>0</v>
      </c>
      <c r="P130" s="214">
        <v>0</v>
      </c>
      <c r="Q130" s="214">
        <f>ROUND(E130*P130,2)</f>
        <v>0</v>
      </c>
      <c r="R130" s="215"/>
      <c r="S130" s="215" t="s">
        <v>168</v>
      </c>
      <c r="T130" s="215" t="s">
        <v>169</v>
      </c>
      <c r="U130" s="215">
        <v>0</v>
      </c>
      <c r="V130" s="215">
        <f>ROUND(E130*U130,2)</f>
        <v>0</v>
      </c>
      <c r="W130" s="215"/>
      <c r="X130" s="215" t="s">
        <v>170</v>
      </c>
      <c r="Y130" s="215" t="s">
        <v>171</v>
      </c>
      <c r="Z130" s="195"/>
      <c r="AA130" s="195"/>
      <c r="AB130" s="195"/>
      <c r="AC130" s="195"/>
      <c r="AD130" s="195"/>
      <c r="AE130" s="195"/>
      <c r="AF130" s="195"/>
      <c r="AG130" s="195" t="s">
        <v>172</v>
      </c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  <c r="AY130" s="195"/>
      <c r="AZ130" s="195"/>
      <c r="BA130" s="195"/>
      <c r="BB130" s="195"/>
      <c r="BC130" s="195"/>
      <c r="BD130" s="195"/>
      <c r="BE130" s="195"/>
      <c r="BF130" s="195"/>
      <c r="BG130" s="195"/>
      <c r="BH130" s="195"/>
    </row>
    <row r="131" spans="1:60" outlineLevel="1" x14ac:dyDescent="0.2">
      <c r="A131" s="232">
        <v>103</v>
      </c>
      <c r="B131" s="233" t="s">
        <v>946</v>
      </c>
      <c r="C131" s="239" t="s">
        <v>947</v>
      </c>
      <c r="D131" s="234" t="s">
        <v>398</v>
      </c>
      <c r="E131" s="235">
        <v>2</v>
      </c>
      <c r="F131" s="236"/>
      <c r="G131" s="237">
        <f>ROUND(E131*F131,2)</f>
        <v>0</v>
      </c>
      <c r="H131" s="216"/>
      <c r="I131" s="215">
        <f>ROUND(E131*H131,2)</f>
        <v>0</v>
      </c>
      <c r="J131" s="216"/>
      <c r="K131" s="215">
        <f>ROUND(E131*J131,2)</f>
        <v>0</v>
      </c>
      <c r="L131" s="215">
        <v>21</v>
      </c>
      <c r="M131" s="215">
        <f>G131*(1+L131/100)</f>
        <v>0</v>
      </c>
      <c r="N131" s="214">
        <v>0</v>
      </c>
      <c r="O131" s="214">
        <f>ROUND(E131*N131,2)</f>
        <v>0</v>
      </c>
      <c r="P131" s="214">
        <v>0</v>
      </c>
      <c r="Q131" s="214">
        <f>ROUND(E131*P131,2)</f>
        <v>0</v>
      </c>
      <c r="R131" s="215"/>
      <c r="S131" s="215" t="s">
        <v>168</v>
      </c>
      <c r="T131" s="215" t="s">
        <v>169</v>
      </c>
      <c r="U131" s="215">
        <v>0</v>
      </c>
      <c r="V131" s="215">
        <f>ROUND(E131*U131,2)</f>
        <v>0</v>
      </c>
      <c r="W131" s="215"/>
      <c r="X131" s="215" t="s">
        <v>170</v>
      </c>
      <c r="Y131" s="215" t="s">
        <v>171</v>
      </c>
      <c r="Z131" s="195"/>
      <c r="AA131" s="195"/>
      <c r="AB131" s="195"/>
      <c r="AC131" s="195"/>
      <c r="AD131" s="195"/>
      <c r="AE131" s="195"/>
      <c r="AF131" s="195"/>
      <c r="AG131" s="195" t="s">
        <v>172</v>
      </c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  <c r="AY131" s="195"/>
      <c r="AZ131" s="195"/>
      <c r="BA131" s="195"/>
      <c r="BB131" s="195"/>
      <c r="BC131" s="195"/>
      <c r="BD131" s="195"/>
      <c r="BE131" s="195"/>
      <c r="BF131" s="195"/>
      <c r="BG131" s="195"/>
      <c r="BH131" s="195"/>
    </row>
    <row r="132" spans="1:60" outlineLevel="1" x14ac:dyDescent="0.2">
      <c r="A132" s="232">
        <v>104</v>
      </c>
      <c r="B132" s="233" t="s">
        <v>948</v>
      </c>
      <c r="C132" s="239" t="s">
        <v>949</v>
      </c>
      <c r="D132" s="234" t="s">
        <v>398</v>
      </c>
      <c r="E132" s="235">
        <v>8</v>
      </c>
      <c r="F132" s="236"/>
      <c r="G132" s="237">
        <f>ROUND(E132*F132,2)</f>
        <v>0</v>
      </c>
      <c r="H132" s="216"/>
      <c r="I132" s="215">
        <f>ROUND(E132*H132,2)</f>
        <v>0</v>
      </c>
      <c r="J132" s="216"/>
      <c r="K132" s="215">
        <f>ROUND(E132*J132,2)</f>
        <v>0</v>
      </c>
      <c r="L132" s="215">
        <v>21</v>
      </c>
      <c r="M132" s="215">
        <f>G132*(1+L132/100)</f>
        <v>0</v>
      </c>
      <c r="N132" s="214">
        <v>0</v>
      </c>
      <c r="O132" s="214">
        <f>ROUND(E132*N132,2)</f>
        <v>0</v>
      </c>
      <c r="P132" s="214">
        <v>0</v>
      </c>
      <c r="Q132" s="214">
        <f>ROUND(E132*P132,2)</f>
        <v>0</v>
      </c>
      <c r="R132" s="215"/>
      <c r="S132" s="215" t="s">
        <v>168</v>
      </c>
      <c r="T132" s="215" t="s">
        <v>169</v>
      </c>
      <c r="U132" s="215">
        <v>0</v>
      </c>
      <c r="V132" s="215">
        <f>ROUND(E132*U132,2)</f>
        <v>0</v>
      </c>
      <c r="W132" s="215"/>
      <c r="X132" s="215" t="s">
        <v>170</v>
      </c>
      <c r="Y132" s="215" t="s">
        <v>171</v>
      </c>
      <c r="Z132" s="195"/>
      <c r="AA132" s="195"/>
      <c r="AB132" s="195"/>
      <c r="AC132" s="195"/>
      <c r="AD132" s="195"/>
      <c r="AE132" s="195"/>
      <c r="AF132" s="195"/>
      <c r="AG132" s="195" t="s">
        <v>172</v>
      </c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5"/>
      <c r="BG132" s="195"/>
      <c r="BH132" s="195"/>
    </row>
    <row r="133" spans="1:60" outlineLevel="1" x14ac:dyDescent="0.2">
      <c r="A133" s="232">
        <v>105</v>
      </c>
      <c r="B133" s="233" t="s">
        <v>950</v>
      </c>
      <c r="C133" s="239" t="s">
        <v>951</v>
      </c>
      <c r="D133" s="234" t="s">
        <v>398</v>
      </c>
      <c r="E133" s="235">
        <v>2</v>
      </c>
      <c r="F133" s="236"/>
      <c r="G133" s="237">
        <f>ROUND(E133*F133,2)</f>
        <v>0</v>
      </c>
      <c r="H133" s="216"/>
      <c r="I133" s="215">
        <f>ROUND(E133*H133,2)</f>
        <v>0</v>
      </c>
      <c r="J133" s="216"/>
      <c r="K133" s="215">
        <f>ROUND(E133*J133,2)</f>
        <v>0</v>
      </c>
      <c r="L133" s="215">
        <v>21</v>
      </c>
      <c r="M133" s="215">
        <f>G133*(1+L133/100)</f>
        <v>0</v>
      </c>
      <c r="N133" s="214">
        <v>0</v>
      </c>
      <c r="O133" s="214">
        <f>ROUND(E133*N133,2)</f>
        <v>0</v>
      </c>
      <c r="P133" s="214">
        <v>0</v>
      </c>
      <c r="Q133" s="214">
        <f>ROUND(E133*P133,2)</f>
        <v>0</v>
      </c>
      <c r="R133" s="215"/>
      <c r="S133" s="215" t="s">
        <v>168</v>
      </c>
      <c r="T133" s="215" t="s">
        <v>169</v>
      </c>
      <c r="U133" s="215">
        <v>0</v>
      </c>
      <c r="V133" s="215">
        <f>ROUND(E133*U133,2)</f>
        <v>0</v>
      </c>
      <c r="W133" s="215"/>
      <c r="X133" s="215" t="s">
        <v>170</v>
      </c>
      <c r="Y133" s="215" t="s">
        <v>171</v>
      </c>
      <c r="Z133" s="195"/>
      <c r="AA133" s="195"/>
      <c r="AB133" s="195"/>
      <c r="AC133" s="195"/>
      <c r="AD133" s="195"/>
      <c r="AE133" s="195"/>
      <c r="AF133" s="195"/>
      <c r="AG133" s="195" t="s">
        <v>172</v>
      </c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195"/>
      <c r="BD133" s="195"/>
      <c r="BE133" s="195"/>
      <c r="BF133" s="195"/>
      <c r="BG133" s="195"/>
      <c r="BH133" s="195"/>
    </row>
    <row r="134" spans="1:60" outlineLevel="1" x14ac:dyDescent="0.2">
      <c r="A134" s="232">
        <v>106</v>
      </c>
      <c r="B134" s="233" t="s">
        <v>952</v>
      </c>
      <c r="C134" s="239" t="s">
        <v>953</v>
      </c>
      <c r="D134" s="234" t="s">
        <v>398</v>
      </c>
      <c r="E134" s="235">
        <v>2</v>
      </c>
      <c r="F134" s="236"/>
      <c r="G134" s="237">
        <f>ROUND(E134*F134,2)</f>
        <v>0</v>
      </c>
      <c r="H134" s="216"/>
      <c r="I134" s="215">
        <f>ROUND(E134*H134,2)</f>
        <v>0</v>
      </c>
      <c r="J134" s="216"/>
      <c r="K134" s="215">
        <f>ROUND(E134*J134,2)</f>
        <v>0</v>
      </c>
      <c r="L134" s="215">
        <v>21</v>
      </c>
      <c r="M134" s="215">
        <f>G134*(1+L134/100)</f>
        <v>0</v>
      </c>
      <c r="N134" s="214">
        <v>0</v>
      </c>
      <c r="O134" s="214">
        <f>ROUND(E134*N134,2)</f>
        <v>0</v>
      </c>
      <c r="P134" s="214">
        <v>0</v>
      </c>
      <c r="Q134" s="214">
        <f>ROUND(E134*P134,2)</f>
        <v>0</v>
      </c>
      <c r="R134" s="215"/>
      <c r="S134" s="215" t="s">
        <v>168</v>
      </c>
      <c r="T134" s="215" t="s">
        <v>169</v>
      </c>
      <c r="U134" s="215">
        <v>0</v>
      </c>
      <c r="V134" s="215">
        <f>ROUND(E134*U134,2)</f>
        <v>0</v>
      </c>
      <c r="W134" s="215"/>
      <c r="X134" s="215" t="s">
        <v>103</v>
      </c>
      <c r="Y134" s="215" t="s">
        <v>171</v>
      </c>
      <c r="Z134" s="195"/>
      <c r="AA134" s="195"/>
      <c r="AB134" s="195"/>
      <c r="AC134" s="195"/>
      <c r="AD134" s="195"/>
      <c r="AE134" s="195"/>
      <c r="AF134" s="195"/>
      <c r="AG134" s="195" t="s">
        <v>954</v>
      </c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95"/>
      <c r="BB134" s="195"/>
      <c r="BC134" s="195"/>
      <c r="BD134" s="195"/>
      <c r="BE134" s="195"/>
      <c r="BF134" s="195"/>
      <c r="BG134" s="195"/>
      <c r="BH134" s="195"/>
    </row>
    <row r="135" spans="1:60" x14ac:dyDescent="0.2">
      <c r="A135" s="219" t="s">
        <v>163</v>
      </c>
      <c r="B135" s="220" t="s">
        <v>71</v>
      </c>
      <c r="C135" s="238" t="s">
        <v>72</v>
      </c>
      <c r="D135" s="221"/>
      <c r="E135" s="222"/>
      <c r="F135" s="223"/>
      <c r="G135" s="224">
        <f>SUMIF(AG136:AG136,"&lt;&gt;NOR",G136:G136)</f>
        <v>0</v>
      </c>
      <c r="H135" s="218"/>
      <c r="I135" s="218">
        <f>SUM(I136:I136)</f>
        <v>0</v>
      </c>
      <c r="J135" s="218"/>
      <c r="K135" s="218">
        <f>SUM(K136:K136)</f>
        <v>0</v>
      </c>
      <c r="L135" s="218"/>
      <c r="M135" s="218">
        <f>SUM(M136:M136)</f>
        <v>0</v>
      </c>
      <c r="N135" s="217"/>
      <c r="O135" s="217">
        <f>SUM(O136:O136)</f>
        <v>0</v>
      </c>
      <c r="P135" s="217"/>
      <c r="Q135" s="217">
        <f>SUM(Q136:Q136)</f>
        <v>0</v>
      </c>
      <c r="R135" s="218"/>
      <c r="S135" s="218"/>
      <c r="T135" s="218"/>
      <c r="U135" s="218"/>
      <c r="V135" s="218">
        <f>SUM(V136:V136)</f>
        <v>0</v>
      </c>
      <c r="W135" s="218"/>
      <c r="X135" s="218"/>
      <c r="Y135" s="218"/>
      <c r="AG135" t="s">
        <v>164</v>
      </c>
    </row>
    <row r="136" spans="1:60" outlineLevel="1" x14ac:dyDescent="0.2">
      <c r="A136" s="232">
        <v>107</v>
      </c>
      <c r="B136" s="233" t="s">
        <v>955</v>
      </c>
      <c r="C136" s="239" t="s">
        <v>956</v>
      </c>
      <c r="D136" s="234" t="s">
        <v>755</v>
      </c>
      <c r="E136" s="235">
        <v>1</v>
      </c>
      <c r="F136" s="236"/>
      <c r="G136" s="237">
        <f>ROUND(E136*F136,2)</f>
        <v>0</v>
      </c>
      <c r="H136" s="216"/>
      <c r="I136" s="215">
        <f>ROUND(E136*H136,2)</f>
        <v>0</v>
      </c>
      <c r="J136" s="216"/>
      <c r="K136" s="215">
        <f>ROUND(E136*J136,2)</f>
        <v>0</v>
      </c>
      <c r="L136" s="215">
        <v>21</v>
      </c>
      <c r="M136" s="215">
        <f>G136*(1+L136/100)</f>
        <v>0</v>
      </c>
      <c r="N136" s="214">
        <v>0</v>
      </c>
      <c r="O136" s="214">
        <f>ROUND(E136*N136,2)</f>
        <v>0</v>
      </c>
      <c r="P136" s="214">
        <v>0</v>
      </c>
      <c r="Q136" s="214">
        <f>ROUND(E136*P136,2)</f>
        <v>0</v>
      </c>
      <c r="R136" s="215"/>
      <c r="S136" s="215" t="s">
        <v>168</v>
      </c>
      <c r="T136" s="215" t="s">
        <v>169</v>
      </c>
      <c r="U136" s="215">
        <v>0</v>
      </c>
      <c r="V136" s="215">
        <f>ROUND(E136*U136,2)</f>
        <v>0</v>
      </c>
      <c r="W136" s="215"/>
      <c r="X136" s="215" t="s">
        <v>334</v>
      </c>
      <c r="Y136" s="215" t="s">
        <v>171</v>
      </c>
      <c r="Z136" s="195"/>
      <c r="AA136" s="195"/>
      <c r="AB136" s="195"/>
      <c r="AC136" s="195"/>
      <c r="AD136" s="195"/>
      <c r="AE136" s="195"/>
      <c r="AF136" s="195"/>
      <c r="AG136" s="195" t="s">
        <v>739</v>
      </c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  <c r="AY136" s="195"/>
      <c r="AZ136" s="195"/>
      <c r="BA136" s="195"/>
      <c r="BB136" s="195"/>
      <c r="BC136" s="195"/>
      <c r="BD136" s="195"/>
      <c r="BE136" s="195"/>
      <c r="BF136" s="195"/>
      <c r="BG136" s="195"/>
      <c r="BH136" s="195"/>
    </row>
    <row r="137" spans="1:60" x14ac:dyDescent="0.2">
      <c r="A137" s="219" t="s">
        <v>163</v>
      </c>
      <c r="B137" s="220" t="s">
        <v>81</v>
      </c>
      <c r="C137" s="238" t="s">
        <v>82</v>
      </c>
      <c r="D137" s="221"/>
      <c r="E137" s="222"/>
      <c r="F137" s="223"/>
      <c r="G137" s="224">
        <f>SUMIF(AG138:AG139,"&lt;&gt;NOR",G138:G139)</f>
        <v>0</v>
      </c>
      <c r="H137" s="218"/>
      <c r="I137" s="218">
        <f>SUM(I138:I139)</f>
        <v>0</v>
      </c>
      <c r="J137" s="218"/>
      <c r="K137" s="218">
        <f>SUM(K138:K139)</f>
        <v>0</v>
      </c>
      <c r="L137" s="218"/>
      <c r="M137" s="218">
        <f>SUM(M138:M139)</f>
        <v>0</v>
      </c>
      <c r="N137" s="217"/>
      <c r="O137" s="217">
        <f>SUM(O138:O139)</f>
        <v>0</v>
      </c>
      <c r="P137" s="217"/>
      <c r="Q137" s="217">
        <f>SUM(Q138:Q139)</f>
        <v>0</v>
      </c>
      <c r="R137" s="218"/>
      <c r="S137" s="218"/>
      <c r="T137" s="218"/>
      <c r="U137" s="218"/>
      <c r="V137" s="218">
        <f>SUM(V138:V139)</f>
        <v>0</v>
      </c>
      <c r="W137" s="218"/>
      <c r="X137" s="218"/>
      <c r="Y137" s="218"/>
      <c r="AG137" t="s">
        <v>164</v>
      </c>
    </row>
    <row r="138" spans="1:60" outlineLevel="1" x14ac:dyDescent="0.2">
      <c r="A138" s="232">
        <v>108</v>
      </c>
      <c r="B138" s="233" t="s">
        <v>957</v>
      </c>
      <c r="C138" s="239" t="s">
        <v>958</v>
      </c>
      <c r="D138" s="234" t="s">
        <v>398</v>
      </c>
      <c r="E138" s="235">
        <v>2</v>
      </c>
      <c r="F138" s="236"/>
      <c r="G138" s="237">
        <f>ROUND(E138*F138,2)</f>
        <v>0</v>
      </c>
      <c r="H138" s="216"/>
      <c r="I138" s="215">
        <f>ROUND(E138*H138,2)</f>
        <v>0</v>
      </c>
      <c r="J138" s="216"/>
      <c r="K138" s="215">
        <f>ROUND(E138*J138,2)</f>
        <v>0</v>
      </c>
      <c r="L138" s="215">
        <v>21</v>
      </c>
      <c r="M138" s="215">
        <f>G138*(1+L138/100)</f>
        <v>0</v>
      </c>
      <c r="N138" s="214">
        <v>0</v>
      </c>
      <c r="O138" s="214">
        <f>ROUND(E138*N138,2)</f>
        <v>0</v>
      </c>
      <c r="P138" s="214">
        <v>0</v>
      </c>
      <c r="Q138" s="214">
        <f>ROUND(E138*P138,2)</f>
        <v>0</v>
      </c>
      <c r="R138" s="215"/>
      <c r="S138" s="215" t="s">
        <v>168</v>
      </c>
      <c r="T138" s="215" t="s">
        <v>169</v>
      </c>
      <c r="U138" s="215">
        <v>0</v>
      </c>
      <c r="V138" s="215">
        <f>ROUND(E138*U138,2)</f>
        <v>0</v>
      </c>
      <c r="W138" s="215"/>
      <c r="X138" s="215" t="s">
        <v>170</v>
      </c>
      <c r="Y138" s="215" t="s">
        <v>171</v>
      </c>
      <c r="Z138" s="195"/>
      <c r="AA138" s="195"/>
      <c r="AB138" s="195"/>
      <c r="AC138" s="195"/>
      <c r="AD138" s="195"/>
      <c r="AE138" s="195"/>
      <c r="AF138" s="195"/>
      <c r="AG138" s="195" t="s">
        <v>172</v>
      </c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  <c r="AY138" s="195"/>
      <c r="AZ138" s="195"/>
      <c r="BA138" s="195"/>
      <c r="BB138" s="195"/>
      <c r="BC138" s="195"/>
      <c r="BD138" s="195"/>
      <c r="BE138" s="195"/>
      <c r="BF138" s="195"/>
      <c r="BG138" s="195"/>
      <c r="BH138" s="195"/>
    </row>
    <row r="139" spans="1:60" outlineLevel="1" x14ac:dyDescent="0.2">
      <c r="A139" s="232">
        <v>109</v>
      </c>
      <c r="B139" s="233" t="s">
        <v>959</v>
      </c>
      <c r="C139" s="239" t="s">
        <v>960</v>
      </c>
      <c r="D139" s="234" t="s">
        <v>398</v>
      </c>
      <c r="E139" s="235">
        <v>4</v>
      </c>
      <c r="F139" s="236"/>
      <c r="G139" s="237">
        <f>ROUND(E139*F139,2)</f>
        <v>0</v>
      </c>
      <c r="H139" s="216"/>
      <c r="I139" s="215">
        <f>ROUND(E139*H139,2)</f>
        <v>0</v>
      </c>
      <c r="J139" s="216"/>
      <c r="K139" s="215">
        <f>ROUND(E139*J139,2)</f>
        <v>0</v>
      </c>
      <c r="L139" s="215">
        <v>21</v>
      </c>
      <c r="M139" s="215">
        <f>G139*(1+L139/100)</f>
        <v>0</v>
      </c>
      <c r="N139" s="214">
        <v>0</v>
      </c>
      <c r="O139" s="214">
        <f>ROUND(E139*N139,2)</f>
        <v>0</v>
      </c>
      <c r="P139" s="214">
        <v>0</v>
      </c>
      <c r="Q139" s="214">
        <f>ROUND(E139*P139,2)</f>
        <v>0</v>
      </c>
      <c r="R139" s="215"/>
      <c r="S139" s="215" t="s">
        <v>168</v>
      </c>
      <c r="T139" s="215" t="s">
        <v>169</v>
      </c>
      <c r="U139" s="215">
        <v>0</v>
      </c>
      <c r="V139" s="215">
        <f>ROUND(E139*U139,2)</f>
        <v>0</v>
      </c>
      <c r="W139" s="215"/>
      <c r="X139" s="215" t="s">
        <v>170</v>
      </c>
      <c r="Y139" s="215" t="s">
        <v>171</v>
      </c>
      <c r="Z139" s="195"/>
      <c r="AA139" s="195"/>
      <c r="AB139" s="195"/>
      <c r="AC139" s="195"/>
      <c r="AD139" s="195"/>
      <c r="AE139" s="195"/>
      <c r="AF139" s="195"/>
      <c r="AG139" s="195" t="s">
        <v>172</v>
      </c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/>
      <c r="BB139" s="195"/>
      <c r="BC139" s="195"/>
      <c r="BD139" s="195"/>
      <c r="BE139" s="195"/>
      <c r="BF139" s="195"/>
      <c r="BG139" s="195"/>
      <c r="BH139" s="195"/>
    </row>
    <row r="140" spans="1:60" x14ac:dyDescent="0.2">
      <c r="A140" s="219" t="s">
        <v>163</v>
      </c>
      <c r="B140" s="220" t="s">
        <v>83</v>
      </c>
      <c r="C140" s="238" t="s">
        <v>84</v>
      </c>
      <c r="D140" s="221"/>
      <c r="E140" s="222"/>
      <c r="F140" s="223"/>
      <c r="G140" s="224">
        <f>SUMIF(AG141:AG145,"&lt;&gt;NOR",G141:G145)</f>
        <v>0</v>
      </c>
      <c r="H140" s="218"/>
      <c r="I140" s="218">
        <f>SUM(I141:I145)</f>
        <v>0</v>
      </c>
      <c r="J140" s="218"/>
      <c r="K140" s="218">
        <f>SUM(K141:K145)</f>
        <v>0</v>
      </c>
      <c r="L140" s="218"/>
      <c r="M140" s="218">
        <f>SUM(M141:M145)</f>
        <v>0</v>
      </c>
      <c r="N140" s="217"/>
      <c r="O140" s="217">
        <f>SUM(O141:O145)</f>
        <v>0</v>
      </c>
      <c r="P140" s="217"/>
      <c r="Q140" s="217">
        <f>SUM(Q141:Q145)</f>
        <v>0</v>
      </c>
      <c r="R140" s="218"/>
      <c r="S140" s="218"/>
      <c r="T140" s="218"/>
      <c r="U140" s="218"/>
      <c r="V140" s="218">
        <f>SUM(V141:V145)</f>
        <v>0</v>
      </c>
      <c r="W140" s="218"/>
      <c r="X140" s="218"/>
      <c r="Y140" s="218"/>
      <c r="AG140" t="s">
        <v>164</v>
      </c>
    </row>
    <row r="141" spans="1:60" outlineLevel="1" x14ac:dyDescent="0.2">
      <c r="A141" s="232">
        <v>110</v>
      </c>
      <c r="B141" s="233" t="s">
        <v>961</v>
      </c>
      <c r="C141" s="239" t="s">
        <v>962</v>
      </c>
      <c r="D141" s="234" t="s">
        <v>943</v>
      </c>
      <c r="E141" s="235">
        <v>64</v>
      </c>
      <c r="F141" s="236"/>
      <c r="G141" s="237">
        <f>ROUND(E141*F141,2)</f>
        <v>0</v>
      </c>
      <c r="H141" s="216"/>
      <c r="I141" s="215">
        <f>ROUND(E141*H141,2)</f>
        <v>0</v>
      </c>
      <c r="J141" s="216"/>
      <c r="K141" s="215">
        <f>ROUND(E141*J141,2)</f>
        <v>0</v>
      </c>
      <c r="L141" s="215">
        <v>21</v>
      </c>
      <c r="M141" s="215">
        <f>G141*(1+L141/100)</f>
        <v>0</v>
      </c>
      <c r="N141" s="214">
        <v>0</v>
      </c>
      <c r="O141" s="214">
        <f>ROUND(E141*N141,2)</f>
        <v>0</v>
      </c>
      <c r="P141" s="214">
        <v>0</v>
      </c>
      <c r="Q141" s="214">
        <f>ROUND(E141*P141,2)</f>
        <v>0</v>
      </c>
      <c r="R141" s="215"/>
      <c r="S141" s="215" t="s">
        <v>168</v>
      </c>
      <c r="T141" s="215" t="s">
        <v>169</v>
      </c>
      <c r="U141" s="215">
        <v>0</v>
      </c>
      <c r="V141" s="215">
        <f>ROUND(E141*U141,2)</f>
        <v>0</v>
      </c>
      <c r="W141" s="215"/>
      <c r="X141" s="215" t="s">
        <v>334</v>
      </c>
      <c r="Y141" s="215" t="s">
        <v>171</v>
      </c>
      <c r="Z141" s="195"/>
      <c r="AA141" s="195"/>
      <c r="AB141" s="195"/>
      <c r="AC141" s="195"/>
      <c r="AD141" s="195"/>
      <c r="AE141" s="195"/>
      <c r="AF141" s="195"/>
      <c r="AG141" s="195" t="s">
        <v>739</v>
      </c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</row>
    <row r="142" spans="1:60" outlineLevel="1" x14ac:dyDescent="0.2">
      <c r="A142" s="232">
        <v>111</v>
      </c>
      <c r="B142" s="233" t="s">
        <v>963</v>
      </c>
      <c r="C142" s="239" t="s">
        <v>964</v>
      </c>
      <c r="D142" s="234" t="s">
        <v>738</v>
      </c>
      <c r="E142" s="235">
        <v>1</v>
      </c>
      <c r="F142" s="236"/>
      <c r="G142" s="237">
        <f>ROUND(E142*F142,2)</f>
        <v>0</v>
      </c>
      <c r="H142" s="216"/>
      <c r="I142" s="215">
        <f>ROUND(E142*H142,2)</f>
        <v>0</v>
      </c>
      <c r="J142" s="216"/>
      <c r="K142" s="215">
        <f>ROUND(E142*J142,2)</f>
        <v>0</v>
      </c>
      <c r="L142" s="215">
        <v>21</v>
      </c>
      <c r="M142" s="215">
        <f>G142*(1+L142/100)</f>
        <v>0</v>
      </c>
      <c r="N142" s="214">
        <v>0</v>
      </c>
      <c r="O142" s="214">
        <f>ROUND(E142*N142,2)</f>
        <v>0</v>
      </c>
      <c r="P142" s="214">
        <v>0</v>
      </c>
      <c r="Q142" s="214">
        <f>ROUND(E142*P142,2)</f>
        <v>0</v>
      </c>
      <c r="R142" s="215"/>
      <c r="S142" s="215" t="s">
        <v>168</v>
      </c>
      <c r="T142" s="215" t="s">
        <v>169</v>
      </c>
      <c r="U142" s="215">
        <v>0</v>
      </c>
      <c r="V142" s="215">
        <f>ROUND(E142*U142,2)</f>
        <v>0</v>
      </c>
      <c r="W142" s="215"/>
      <c r="X142" s="215" t="s">
        <v>334</v>
      </c>
      <c r="Y142" s="215" t="s">
        <v>171</v>
      </c>
      <c r="Z142" s="195"/>
      <c r="AA142" s="195"/>
      <c r="AB142" s="195"/>
      <c r="AC142" s="195"/>
      <c r="AD142" s="195"/>
      <c r="AE142" s="195"/>
      <c r="AF142" s="195"/>
      <c r="AG142" s="195" t="s">
        <v>739</v>
      </c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</row>
    <row r="143" spans="1:60" outlineLevel="1" x14ac:dyDescent="0.2">
      <c r="A143" s="232">
        <v>112</v>
      </c>
      <c r="B143" s="233" t="s">
        <v>965</v>
      </c>
      <c r="C143" s="239" t="s">
        <v>966</v>
      </c>
      <c r="D143" s="234" t="s">
        <v>398</v>
      </c>
      <c r="E143" s="235">
        <v>6</v>
      </c>
      <c r="F143" s="236"/>
      <c r="G143" s="237">
        <f>ROUND(E143*F143,2)</f>
        <v>0</v>
      </c>
      <c r="H143" s="216"/>
      <c r="I143" s="215">
        <f>ROUND(E143*H143,2)</f>
        <v>0</v>
      </c>
      <c r="J143" s="216"/>
      <c r="K143" s="215">
        <f>ROUND(E143*J143,2)</f>
        <v>0</v>
      </c>
      <c r="L143" s="215">
        <v>21</v>
      </c>
      <c r="M143" s="215">
        <f>G143*(1+L143/100)</f>
        <v>0</v>
      </c>
      <c r="N143" s="214">
        <v>0</v>
      </c>
      <c r="O143" s="214">
        <f>ROUND(E143*N143,2)</f>
        <v>0</v>
      </c>
      <c r="P143" s="214">
        <v>0</v>
      </c>
      <c r="Q143" s="214">
        <f>ROUND(E143*P143,2)</f>
        <v>0</v>
      </c>
      <c r="R143" s="215"/>
      <c r="S143" s="215" t="s">
        <v>168</v>
      </c>
      <c r="T143" s="215" t="s">
        <v>169</v>
      </c>
      <c r="U143" s="215">
        <v>0</v>
      </c>
      <c r="V143" s="215">
        <f>ROUND(E143*U143,2)</f>
        <v>0</v>
      </c>
      <c r="W143" s="215"/>
      <c r="X143" s="215" t="s">
        <v>170</v>
      </c>
      <c r="Y143" s="215" t="s">
        <v>171</v>
      </c>
      <c r="Z143" s="195"/>
      <c r="AA143" s="195"/>
      <c r="AB143" s="195"/>
      <c r="AC143" s="195"/>
      <c r="AD143" s="195"/>
      <c r="AE143" s="195"/>
      <c r="AF143" s="195"/>
      <c r="AG143" s="195" t="s">
        <v>172</v>
      </c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5"/>
      <c r="BH143" s="195"/>
    </row>
    <row r="144" spans="1:60" outlineLevel="1" x14ac:dyDescent="0.2">
      <c r="A144" s="232">
        <v>113</v>
      </c>
      <c r="B144" s="233" t="s">
        <v>967</v>
      </c>
      <c r="C144" s="239" t="s">
        <v>968</v>
      </c>
      <c r="D144" s="234" t="s">
        <v>398</v>
      </c>
      <c r="E144" s="235">
        <v>4</v>
      </c>
      <c r="F144" s="236"/>
      <c r="G144" s="237">
        <f>ROUND(E144*F144,2)</f>
        <v>0</v>
      </c>
      <c r="H144" s="216"/>
      <c r="I144" s="215">
        <f>ROUND(E144*H144,2)</f>
        <v>0</v>
      </c>
      <c r="J144" s="216"/>
      <c r="K144" s="215">
        <f>ROUND(E144*J144,2)</f>
        <v>0</v>
      </c>
      <c r="L144" s="215">
        <v>21</v>
      </c>
      <c r="M144" s="215">
        <f>G144*(1+L144/100)</f>
        <v>0</v>
      </c>
      <c r="N144" s="214">
        <v>0</v>
      </c>
      <c r="O144" s="214">
        <f>ROUND(E144*N144,2)</f>
        <v>0</v>
      </c>
      <c r="P144" s="214">
        <v>0</v>
      </c>
      <c r="Q144" s="214">
        <f>ROUND(E144*P144,2)</f>
        <v>0</v>
      </c>
      <c r="R144" s="215"/>
      <c r="S144" s="215" t="s">
        <v>168</v>
      </c>
      <c r="T144" s="215" t="s">
        <v>169</v>
      </c>
      <c r="U144" s="215">
        <v>0</v>
      </c>
      <c r="V144" s="215">
        <f>ROUND(E144*U144,2)</f>
        <v>0</v>
      </c>
      <c r="W144" s="215"/>
      <c r="X144" s="215" t="s">
        <v>170</v>
      </c>
      <c r="Y144" s="215" t="s">
        <v>171</v>
      </c>
      <c r="Z144" s="195"/>
      <c r="AA144" s="195"/>
      <c r="AB144" s="195"/>
      <c r="AC144" s="195"/>
      <c r="AD144" s="195"/>
      <c r="AE144" s="195"/>
      <c r="AF144" s="195"/>
      <c r="AG144" s="195" t="s">
        <v>172</v>
      </c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5"/>
      <c r="AY144" s="195"/>
      <c r="AZ144" s="195"/>
      <c r="BA144" s="195"/>
      <c r="BB144" s="195"/>
      <c r="BC144" s="195"/>
      <c r="BD144" s="195"/>
      <c r="BE144" s="195"/>
      <c r="BF144" s="195"/>
      <c r="BG144" s="195"/>
      <c r="BH144" s="195"/>
    </row>
    <row r="145" spans="1:60" outlineLevel="1" x14ac:dyDescent="0.2">
      <c r="A145" s="232">
        <v>114</v>
      </c>
      <c r="B145" s="233" t="s">
        <v>969</v>
      </c>
      <c r="C145" s="239" t="s">
        <v>970</v>
      </c>
      <c r="D145" s="234" t="s">
        <v>228</v>
      </c>
      <c r="E145" s="235">
        <v>3</v>
      </c>
      <c r="F145" s="236"/>
      <c r="G145" s="237">
        <f>ROUND(E145*F145,2)</f>
        <v>0</v>
      </c>
      <c r="H145" s="216"/>
      <c r="I145" s="215">
        <f>ROUND(E145*H145,2)</f>
        <v>0</v>
      </c>
      <c r="J145" s="216"/>
      <c r="K145" s="215">
        <f>ROUND(E145*J145,2)</f>
        <v>0</v>
      </c>
      <c r="L145" s="215">
        <v>21</v>
      </c>
      <c r="M145" s="215">
        <f>G145*(1+L145/100)</f>
        <v>0</v>
      </c>
      <c r="N145" s="214">
        <v>0</v>
      </c>
      <c r="O145" s="214">
        <f>ROUND(E145*N145,2)</f>
        <v>0</v>
      </c>
      <c r="P145" s="214">
        <v>0</v>
      </c>
      <c r="Q145" s="214">
        <f>ROUND(E145*P145,2)</f>
        <v>0</v>
      </c>
      <c r="R145" s="215"/>
      <c r="S145" s="215" t="s">
        <v>168</v>
      </c>
      <c r="T145" s="215" t="s">
        <v>169</v>
      </c>
      <c r="U145" s="215">
        <v>0</v>
      </c>
      <c r="V145" s="215">
        <f>ROUND(E145*U145,2)</f>
        <v>0</v>
      </c>
      <c r="W145" s="215"/>
      <c r="X145" s="215" t="s">
        <v>170</v>
      </c>
      <c r="Y145" s="215" t="s">
        <v>171</v>
      </c>
      <c r="Z145" s="195"/>
      <c r="AA145" s="195"/>
      <c r="AB145" s="195"/>
      <c r="AC145" s="195"/>
      <c r="AD145" s="195"/>
      <c r="AE145" s="195"/>
      <c r="AF145" s="195"/>
      <c r="AG145" s="195" t="s">
        <v>172</v>
      </c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</row>
    <row r="146" spans="1:60" x14ac:dyDescent="0.2">
      <c r="A146" s="219" t="s">
        <v>163</v>
      </c>
      <c r="B146" s="220" t="s">
        <v>85</v>
      </c>
      <c r="C146" s="238" t="s">
        <v>86</v>
      </c>
      <c r="D146" s="221"/>
      <c r="E146" s="222"/>
      <c r="F146" s="223"/>
      <c r="G146" s="224">
        <f>SUMIF(AG147:AG148,"&lt;&gt;NOR",G147:G148)</f>
        <v>0</v>
      </c>
      <c r="H146" s="218"/>
      <c r="I146" s="218">
        <f>SUM(I147:I148)</f>
        <v>0</v>
      </c>
      <c r="J146" s="218"/>
      <c r="K146" s="218">
        <f>SUM(K147:K148)</f>
        <v>0</v>
      </c>
      <c r="L146" s="218"/>
      <c r="M146" s="218">
        <f>SUM(M147:M148)</f>
        <v>0</v>
      </c>
      <c r="N146" s="217"/>
      <c r="O146" s="217">
        <f>SUM(O147:O148)</f>
        <v>0</v>
      </c>
      <c r="P146" s="217"/>
      <c r="Q146" s="217">
        <f>SUM(Q147:Q148)</f>
        <v>0</v>
      </c>
      <c r="R146" s="218"/>
      <c r="S146" s="218"/>
      <c r="T146" s="218"/>
      <c r="U146" s="218"/>
      <c r="V146" s="218">
        <f>SUM(V147:V148)</f>
        <v>0</v>
      </c>
      <c r="W146" s="218"/>
      <c r="X146" s="218"/>
      <c r="Y146" s="218"/>
      <c r="AG146" t="s">
        <v>164</v>
      </c>
    </row>
    <row r="147" spans="1:60" outlineLevel="1" x14ac:dyDescent="0.2">
      <c r="A147" s="232">
        <v>115</v>
      </c>
      <c r="B147" s="233" t="s">
        <v>971</v>
      </c>
      <c r="C147" s="239" t="s">
        <v>972</v>
      </c>
      <c r="D147" s="234" t="s">
        <v>738</v>
      </c>
      <c r="E147" s="235">
        <v>1</v>
      </c>
      <c r="F147" s="236"/>
      <c r="G147" s="237">
        <f>ROUND(E147*F147,2)</f>
        <v>0</v>
      </c>
      <c r="H147" s="216"/>
      <c r="I147" s="215">
        <f>ROUND(E147*H147,2)</f>
        <v>0</v>
      </c>
      <c r="J147" s="216"/>
      <c r="K147" s="215">
        <f>ROUND(E147*J147,2)</f>
        <v>0</v>
      </c>
      <c r="L147" s="215">
        <v>21</v>
      </c>
      <c r="M147" s="215">
        <f>G147*(1+L147/100)</f>
        <v>0</v>
      </c>
      <c r="N147" s="214">
        <v>0</v>
      </c>
      <c r="O147" s="214">
        <f>ROUND(E147*N147,2)</f>
        <v>0</v>
      </c>
      <c r="P147" s="214">
        <v>0</v>
      </c>
      <c r="Q147" s="214">
        <f>ROUND(E147*P147,2)</f>
        <v>0</v>
      </c>
      <c r="R147" s="215"/>
      <c r="S147" s="215" t="s">
        <v>168</v>
      </c>
      <c r="T147" s="215" t="s">
        <v>169</v>
      </c>
      <c r="U147" s="215">
        <v>0</v>
      </c>
      <c r="V147" s="215">
        <f>ROUND(E147*U147,2)</f>
        <v>0</v>
      </c>
      <c r="W147" s="215"/>
      <c r="X147" s="215" t="s">
        <v>334</v>
      </c>
      <c r="Y147" s="215" t="s">
        <v>171</v>
      </c>
      <c r="Z147" s="195"/>
      <c r="AA147" s="195"/>
      <c r="AB147" s="195"/>
      <c r="AC147" s="195"/>
      <c r="AD147" s="195"/>
      <c r="AE147" s="195"/>
      <c r="AF147" s="195"/>
      <c r="AG147" s="195" t="s">
        <v>739</v>
      </c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</row>
    <row r="148" spans="1:60" outlineLevel="1" x14ac:dyDescent="0.2">
      <c r="A148" s="232">
        <v>116</v>
      </c>
      <c r="B148" s="233" t="s">
        <v>971</v>
      </c>
      <c r="C148" s="239" t="s">
        <v>973</v>
      </c>
      <c r="D148" s="234" t="s">
        <v>738</v>
      </c>
      <c r="E148" s="235">
        <v>1</v>
      </c>
      <c r="F148" s="236"/>
      <c r="G148" s="237">
        <f>ROUND(E148*F148,2)</f>
        <v>0</v>
      </c>
      <c r="H148" s="216"/>
      <c r="I148" s="215">
        <f>ROUND(E148*H148,2)</f>
        <v>0</v>
      </c>
      <c r="J148" s="216"/>
      <c r="K148" s="215">
        <f>ROUND(E148*J148,2)</f>
        <v>0</v>
      </c>
      <c r="L148" s="215">
        <v>21</v>
      </c>
      <c r="M148" s="215">
        <f>G148*(1+L148/100)</f>
        <v>0</v>
      </c>
      <c r="N148" s="214">
        <v>0</v>
      </c>
      <c r="O148" s="214">
        <f>ROUND(E148*N148,2)</f>
        <v>0</v>
      </c>
      <c r="P148" s="214">
        <v>0</v>
      </c>
      <c r="Q148" s="214">
        <f>ROUND(E148*P148,2)</f>
        <v>0</v>
      </c>
      <c r="R148" s="215"/>
      <c r="S148" s="215" t="s">
        <v>168</v>
      </c>
      <c r="T148" s="215" t="s">
        <v>169</v>
      </c>
      <c r="U148" s="215">
        <v>0</v>
      </c>
      <c r="V148" s="215">
        <f>ROUND(E148*U148,2)</f>
        <v>0</v>
      </c>
      <c r="W148" s="215"/>
      <c r="X148" s="215" t="s">
        <v>281</v>
      </c>
      <c r="Y148" s="215" t="s">
        <v>171</v>
      </c>
      <c r="Z148" s="195"/>
      <c r="AA148" s="195"/>
      <c r="AB148" s="195"/>
      <c r="AC148" s="195"/>
      <c r="AD148" s="195"/>
      <c r="AE148" s="195"/>
      <c r="AF148" s="195"/>
      <c r="AG148" s="195" t="s">
        <v>282</v>
      </c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</row>
    <row r="149" spans="1:60" x14ac:dyDescent="0.2">
      <c r="A149" s="219" t="s">
        <v>163</v>
      </c>
      <c r="B149" s="220" t="s">
        <v>75</v>
      </c>
      <c r="C149" s="238" t="s">
        <v>76</v>
      </c>
      <c r="D149" s="221"/>
      <c r="E149" s="222"/>
      <c r="F149" s="223"/>
      <c r="G149" s="224">
        <f>SUMIF(AG150:AG150,"&lt;&gt;NOR",G150:G150)</f>
        <v>0</v>
      </c>
      <c r="H149" s="218"/>
      <c r="I149" s="218">
        <f>SUM(I150:I150)</f>
        <v>0</v>
      </c>
      <c r="J149" s="218"/>
      <c r="K149" s="218">
        <f>SUM(K150:K150)</f>
        <v>0</v>
      </c>
      <c r="L149" s="218"/>
      <c r="M149" s="218">
        <f>SUM(M150:M150)</f>
        <v>0</v>
      </c>
      <c r="N149" s="217"/>
      <c r="O149" s="217">
        <f>SUM(O150:O150)</f>
        <v>0</v>
      </c>
      <c r="P149" s="217"/>
      <c r="Q149" s="217">
        <f>SUM(Q150:Q150)</f>
        <v>0</v>
      </c>
      <c r="R149" s="218"/>
      <c r="S149" s="218"/>
      <c r="T149" s="218"/>
      <c r="U149" s="218"/>
      <c r="V149" s="218">
        <f>SUM(V150:V150)</f>
        <v>0</v>
      </c>
      <c r="W149" s="218"/>
      <c r="X149" s="218"/>
      <c r="Y149" s="218"/>
      <c r="AG149" t="s">
        <v>164</v>
      </c>
    </row>
    <row r="150" spans="1:60" outlineLevel="1" x14ac:dyDescent="0.2">
      <c r="A150" s="232">
        <v>117</v>
      </c>
      <c r="B150" s="233" t="s">
        <v>974</v>
      </c>
      <c r="C150" s="239" t="s">
        <v>975</v>
      </c>
      <c r="D150" s="234" t="s">
        <v>943</v>
      </c>
      <c r="E150" s="235">
        <v>64</v>
      </c>
      <c r="F150" s="236"/>
      <c r="G150" s="237">
        <f>ROUND(E150*F150,2)</f>
        <v>0</v>
      </c>
      <c r="H150" s="216"/>
      <c r="I150" s="215">
        <f>ROUND(E150*H150,2)</f>
        <v>0</v>
      </c>
      <c r="J150" s="216"/>
      <c r="K150" s="215">
        <f>ROUND(E150*J150,2)</f>
        <v>0</v>
      </c>
      <c r="L150" s="215">
        <v>21</v>
      </c>
      <c r="M150" s="215">
        <f>G150*(1+L150/100)</f>
        <v>0</v>
      </c>
      <c r="N150" s="214">
        <v>0</v>
      </c>
      <c r="O150" s="214">
        <f>ROUND(E150*N150,2)</f>
        <v>0</v>
      </c>
      <c r="P150" s="214">
        <v>0</v>
      </c>
      <c r="Q150" s="214">
        <f>ROUND(E150*P150,2)</f>
        <v>0</v>
      </c>
      <c r="R150" s="215"/>
      <c r="S150" s="215" t="s">
        <v>168</v>
      </c>
      <c r="T150" s="215" t="s">
        <v>169</v>
      </c>
      <c r="U150" s="215">
        <v>0</v>
      </c>
      <c r="V150" s="215">
        <f>ROUND(E150*U150,2)</f>
        <v>0</v>
      </c>
      <c r="W150" s="215"/>
      <c r="X150" s="215" t="s">
        <v>170</v>
      </c>
      <c r="Y150" s="215" t="s">
        <v>171</v>
      </c>
      <c r="Z150" s="195"/>
      <c r="AA150" s="195"/>
      <c r="AB150" s="195"/>
      <c r="AC150" s="195"/>
      <c r="AD150" s="195"/>
      <c r="AE150" s="195"/>
      <c r="AF150" s="195"/>
      <c r="AG150" s="195" t="s">
        <v>172</v>
      </c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  <c r="BG150" s="195"/>
      <c r="BH150" s="195"/>
    </row>
    <row r="151" spans="1:60" x14ac:dyDescent="0.2">
      <c r="A151" s="219" t="s">
        <v>163</v>
      </c>
      <c r="B151" s="220" t="s">
        <v>81</v>
      </c>
      <c r="C151" s="238" t="s">
        <v>82</v>
      </c>
      <c r="D151" s="221"/>
      <c r="E151" s="222"/>
      <c r="F151" s="223"/>
      <c r="G151" s="224">
        <f>SUMIF(AG152:AG152,"&lt;&gt;NOR",G152:G152)</f>
        <v>0</v>
      </c>
      <c r="H151" s="218"/>
      <c r="I151" s="218">
        <f>SUM(I152:I152)</f>
        <v>0</v>
      </c>
      <c r="J151" s="218"/>
      <c r="K151" s="218">
        <f>SUM(K152:K152)</f>
        <v>0</v>
      </c>
      <c r="L151" s="218"/>
      <c r="M151" s="218">
        <f>SUM(M152:M152)</f>
        <v>0</v>
      </c>
      <c r="N151" s="217"/>
      <c r="O151" s="217">
        <f>SUM(O152:O152)</f>
        <v>0</v>
      </c>
      <c r="P151" s="217"/>
      <c r="Q151" s="217">
        <f>SUM(Q152:Q152)</f>
        <v>0</v>
      </c>
      <c r="R151" s="218"/>
      <c r="S151" s="218"/>
      <c r="T151" s="218"/>
      <c r="U151" s="218"/>
      <c r="V151" s="218">
        <f>SUM(V152:V152)</f>
        <v>0</v>
      </c>
      <c r="W151" s="218"/>
      <c r="X151" s="218"/>
      <c r="Y151" s="218"/>
      <c r="AG151" t="s">
        <v>164</v>
      </c>
    </row>
    <row r="152" spans="1:60" outlineLevel="1" x14ac:dyDescent="0.2">
      <c r="A152" s="232">
        <v>118</v>
      </c>
      <c r="B152" s="233" t="s">
        <v>976</v>
      </c>
      <c r="C152" s="239" t="s">
        <v>977</v>
      </c>
      <c r="D152" s="234" t="s">
        <v>398</v>
      </c>
      <c r="E152" s="235">
        <v>2</v>
      </c>
      <c r="F152" s="236"/>
      <c r="G152" s="237">
        <f>ROUND(E152*F152,2)</f>
        <v>0</v>
      </c>
      <c r="H152" s="216"/>
      <c r="I152" s="215">
        <f>ROUND(E152*H152,2)</f>
        <v>0</v>
      </c>
      <c r="J152" s="216"/>
      <c r="K152" s="215">
        <f>ROUND(E152*J152,2)</f>
        <v>0</v>
      </c>
      <c r="L152" s="215">
        <v>21</v>
      </c>
      <c r="M152" s="215">
        <f>G152*(1+L152/100)</f>
        <v>0</v>
      </c>
      <c r="N152" s="214">
        <v>0</v>
      </c>
      <c r="O152" s="214">
        <f>ROUND(E152*N152,2)</f>
        <v>0</v>
      </c>
      <c r="P152" s="214">
        <v>0</v>
      </c>
      <c r="Q152" s="214">
        <f>ROUND(E152*P152,2)</f>
        <v>0</v>
      </c>
      <c r="R152" s="215"/>
      <c r="S152" s="215" t="s">
        <v>168</v>
      </c>
      <c r="T152" s="215" t="s">
        <v>169</v>
      </c>
      <c r="U152" s="215">
        <v>0</v>
      </c>
      <c r="V152" s="215">
        <f>ROUND(E152*U152,2)</f>
        <v>0</v>
      </c>
      <c r="W152" s="215"/>
      <c r="X152" s="215" t="s">
        <v>170</v>
      </c>
      <c r="Y152" s="215" t="s">
        <v>171</v>
      </c>
      <c r="Z152" s="195"/>
      <c r="AA152" s="195"/>
      <c r="AB152" s="195"/>
      <c r="AC152" s="195"/>
      <c r="AD152" s="195"/>
      <c r="AE152" s="195"/>
      <c r="AF152" s="195"/>
      <c r="AG152" s="195" t="s">
        <v>172</v>
      </c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  <c r="BG152" s="195"/>
      <c r="BH152" s="195"/>
    </row>
    <row r="153" spans="1:60" x14ac:dyDescent="0.2">
      <c r="A153" s="219" t="s">
        <v>163</v>
      </c>
      <c r="B153" s="220" t="s">
        <v>71</v>
      </c>
      <c r="C153" s="238" t="s">
        <v>72</v>
      </c>
      <c r="D153" s="221"/>
      <c r="E153" s="222"/>
      <c r="F153" s="223"/>
      <c r="G153" s="224">
        <f>SUMIF(AG154:AG154,"&lt;&gt;NOR",G154:G154)</f>
        <v>0</v>
      </c>
      <c r="H153" s="218"/>
      <c r="I153" s="218">
        <f>SUM(I154:I154)</f>
        <v>0</v>
      </c>
      <c r="J153" s="218"/>
      <c r="K153" s="218">
        <f>SUM(K154:K154)</f>
        <v>0</v>
      </c>
      <c r="L153" s="218"/>
      <c r="M153" s="218">
        <f>SUM(M154:M154)</f>
        <v>0</v>
      </c>
      <c r="N153" s="217"/>
      <c r="O153" s="217">
        <f>SUM(O154:O154)</f>
        <v>0</v>
      </c>
      <c r="P153" s="217"/>
      <c r="Q153" s="217">
        <f>SUM(Q154:Q154)</f>
        <v>0</v>
      </c>
      <c r="R153" s="218"/>
      <c r="S153" s="218"/>
      <c r="T153" s="218"/>
      <c r="U153" s="218"/>
      <c r="V153" s="218">
        <f>SUM(V154:V154)</f>
        <v>0</v>
      </c>
      <c r="W153" s="218"/>
      <c r="X153" s="218"/>
      <c r="Y153" s="218"/>
      <c r="AG153" t="s">
        <v>164</v>
      </c>
    </row>
    <row r="154" spans="1:60" outlineLevel="1" x14ac:dyDescent="0.2">
      <c r="A154" s="232">
        <v>119</v>
      </c>
      <c r="B154" s="233" t="s">
        <v>978</v>
      </c>
      <c r="C154" s="239" t="s">
        <v>979</v>
      </c>
      <c r="D154" s="234" t="s">
        <v>755</v>
      </c>
      <c r="E154" s="235">
        <v>1</v>
      </c>
      <c r="F154" s="236"/>
      <c r="G154" s="237">
        <f>ROUND(E154*F154,2)</f>
        <v>0</v>
      </c>
      <c r="H154" s="216"/>
      <c r="I154" s="215">
        <f>ROUND(E154*H154,2)</f>
        <v>0</v>
      </c>
      <c r="J154" s="216"/>
      <c r="K154" s="215">
        <f>ROUND(E154*J154,2)</f>
        <v>0</v>
      </c>
      <c r="L154" s="215">
        <v>21</v>
      </c>
      <c r="M154" s="215">
        <f>G154*(1+L154/100)</f>
        <v>0</v>
      </c>
      <c r="N154" s="214">
        <v>0</v>
      </c>
      <c r="O154" s="214">
        <f>ROUND(E154*N154,2)</f>
        <v>0</v>
      </c>
      <c r="P154" s="214">
        <v>0</v>
      </c>
      <c r="Q154" s="214">
        <f>ROUND(E154*P154,2)</f>
        <v>0</v>
      </c>
      <c r="R154" s="215"/>
      <c r="S154" s="215" t="s">
        <v>168</v>
      </c>
      <c r="T154" s="215" t="s">
        <v>169</v>
      </c>
      <c r="U154" s="215">
        <v>0</v>
      </c>
      <c r="V154" s="215">
        <f>ROUND(E154*U154,2)</f>
        <v>0</v>
      </c>
      <c r="W154" s="215"/>
      <c r="X154" s="215" t="s">
        <v>334</v>
      </c>
      <c r="Y154" s="215" t="s">
        <v>171</v>
      </c>
      <c r="Z154" s="195"/>
      <c r="AA154" s="195"/>
      <c r="AB154" s="195"/>
      <c r="AC154" s="195"/>
      <c r="AD154" s="195"/>
      <c r="AE154" s="195"/>
      <c r="AF154" s="195"/>
      <c r="AG154" s="195" t="s">
        <v>739</v>
      </c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  <c r="BG154" s="195"/>
      <c r="BH154" s="195"/>
    </row>
    <row r="155" spans="1:60" x14ac:dyDescent="0.2">
      <c r="A155" s="219" t="s">
        <v>163</v>
      </c>
      <c r="B155" s="220" t="s">
        <v>79</v>
      </c>
      <c r="C155" s="238" t="s">
        <v>80</v>
      </c>
      <c r="D155" s="221"/>
      <c r="E155" s="222"/>
      <c r="F155" s="223"/>
      <c r="G155" s="224">
        <f>SUMIF(AG156:AG156,"&lt;&gt;NOR",G156:G156)</f>
        <v>0</v>
      </c>
      <c r="H155" s="218"/>
      <c r="I155" s="218">
        <f>SUM(I156:I156)</f>
        <v>0</v>
      </c>
      <c r="J155" s="218"/>
      <c r="K155" s="218">
        <f>SUM(K156:K156)</f>
        <v>0</v>
      </c>
      <c r="L155" s="218"/>
      <c r="M155" s="218">
        <f>SUM(M156:M156)</f>
        <v>0</v>
      </c>
      <c r="N155" s="217"/>
      <c r="O155" s="217">
        <f>SUM(O156:O156)</f>
        <v>0</v>
      </c>
      <c r="P155" s="217"/>
      <c r="Q155" s="217">
        <f>SUM(Q156:Q156)</f>
        <v>0</v>
      </c>
      <c r="R155" s="218"/>
      <c r="S155" s="218"/>
      <c r="T155" s="218"/>
      <c r="U155" s="218"/>
      <c r="V155" s="218">
        <f>SUM(V156:V156)</f>
        <v>0</v>
      </c>
      <c r="W155" s="218"/>
      <c r="X155" s="218"/>
      <c r="Y155" s="218"/>
      <c r="AG155" t="s">
        <v>164</v>
      </c>
    </row>
    <row r="156" spans="1:60" outlineLevel="1" x14ac:dyDescent="0.2">
      <c r="A156" s="226">
        <v>120</v>
      </c>
      <c r="B156" s="227" t="s">
        <v>980</v>
      </c>
      <c r="C156" s="240" t="s">
        <v>981</v>
      </c>
      <c r="D156" s="228" t="s">
        <v>943</v>
      </c>
      <c r="E156" s="229">
        <v>64</v>
      </c>
      <c r="F156" s="230"/>
      <c r="G156" s="231">
        <f>ROUND(E156*F156,2)</f>
        <v>0</v>
      </c>
      <c r="H156" s="216"/>
      <c r="I156" s="215">
        <f>ROUND(E156*H156,2)</f>
        <v>0</v>
      </c>
      <c r="J156" s="216"/>
      <c r="K156" s="215">
        <f>ROUND(E156*J156,2)</f>
        <v>0</v>
      </c>
      <c r="L156" s="215">
        <v>21</v>
      </c>
      <c r="M156" s="215">
        <f>G156*(1+L156/100)</f>
        <v>0</v>
      </c>
      <c r="N156" s="214">
        <v>0</v>
      </c>
      <c r="O156" s="214">
        <f>ROUND(E156*N156,2)</f>
        <v>0</v>
      </c>
      <c r="P156" s="214">
        <v>0</v>
      </c>
      <c r="Q156" s="214">
        <f>ROUND(E156*P156,2)</f>
        <v>0</v>
      </c>
      <c r="R156" s="215"/>
      <c r="S156" s="215" t="s">
        <v>168</v>
      </c>
      <c r="T156" s="215" t="s">
        <v>169</v>
      </c>
      <c r="U156" s="215">
        <v>0</v>
      </c>
      <c r="V156" s="215">
        <f>ROUND(E156*U156,2)</f>
        <v>0</v>
      </c>
      <c r="W156" s="215"/>
      <c r="X156" s="215" t="s">
        <v>170</v>
      </c>
      <c r="Y156" s="215" t="s">
        <v>171</v>
      </c>
      <c r="Z156" s="195"/>
      <c r="AA156" s="195"/>
      <c r="AB156" s="195"/>
      <c r="AC156" s="195"/>
      <c r="AD156" s="195"/>
      <c r="AE156" s="195"/>
      <c r="AF156" s="195"/>
      <c r="AG156" s="195" t="s">
        <v>172</v>
      </c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  <c r="BG156" s="195"/>
      <c r="BH156" s="195"/>
    </row>
    <row r="157" spans="1:60" x14ac:dyDescent="0.2">
      <c r="A157" s="3"/>
      <c r="B157" s="4"/>
      <c r="C157" s="241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149</v>
      </c>
    </row>
    <row r="158" spans="1:60" x14ac:dyDescent="0.2">
      <c r="A158" s="198"/>
      <c r="B158" s="199" t="s">
        <v>31</v>
      </c>
      <c r="C158" s="242"/>
      <c r="D158" s="200"/>
      <c r="E158" s="201"/>
      <c r="F158" s="201"/>
      <c r="G158" s="225">
        <f>G8+G15+G34+G36+G49+G85+G124+G127+G129+G135+G137+G140+G146+G149+G151+G153+G155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399</v>
      </c>
    </row>
    <row r="159" spans="1:60" x14ac:dyDescent="0.2">
      <c r="A159" s="3"/>
      <c r="B159" s="4"/>
      <c r="C159" s="241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24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02" t="s">
        <v>400</v>
      </c>
      <c r="B161" s="202"/>
      <c r="C161" s="24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03"/>
      <c r="B162" s="204"/>
      <c r="C162" s="244"/>
      <c r="D162" s="204"/>
      <c r="E162" s="204"/>
      <c r="F162" s="204"/>
      <c r="G162" s="20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401</v>
      </c>
    </row>
    <row r="163" spans="1:33" x14ac:dyDescent="0.2">
      <c r="A163" s="206"/>
      <c r="B163" s="207"/>
      <c r="C163" s="245"/>
      <c r="D163" s="207"/>
      <c r="E163" s="207"/>
      <c r="F163" s="207"/>
      <c r="G163" s="20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06"/>
      <c r="B164" s="207"/>
      <c r="C164" s="245"/>
      <c r="D164" s="207"/>
      <c r="E164" s="207"/>
      <c r="F164" s="207"/>
      <c r="G164" s="20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06"/>
      <c r="B165" s="207"/>
      <c r="C165" s="245"/>
      <c r="D165" s="207"/>
      <c r="E165" s="207"/>
      <c r="F165" s="207"/>
      <c r="G165" s="20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09"/>
      <c r="B166" s="210"/>
      <c r="C166" s="246"/>
      <c r="D166" s="210"/>
      <c r="E166" s="210"/>
      <c r="F166" s="210"/>
      <c r="G166" s="2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3"/>
      <c r="B167" s="4"/>
      <c r="C167" s="241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C168" s="247"/>
      <c r="D168" s="10"/>
      <c r="AG168" t="s">
        <v>402</v>
      </c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C47:G47"/>
    <mergeCell ref="C48:G48"/>
    <mergeCell ref="C41:G41"/>
    <mergeCell ref="C42:G42"/>
    <mergeCell ref="C43:G43"/>
    <mergeCell ref="C44:G44"/>
    <mergeCell ref="C45:G45"/>
    <mergeCell ref="C46:G46"/>
    <mergeCell ref="A1:G1"/>
    <mergeCell ref="C2:G2"/>
    <mergeCell ref="C3:G3"/>
    <mergeCell ref="C4:G4"/>
    <mergeCell ref="A161:C161"/>
    <mergeCell ref="A162:G166"/>
    <mergeCell ref="C29:G29"/>
    <mergeCell ref="C38:G38"/>
    <mergeCell ref="C39:G39"/>
    <mergeCell ref="C40:G40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F4C3-F34B-4349-81F3-7E69BA62AA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59" customWidth="1"/>
    <col min="3" max="3" width="38.28515625" style="15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0" t="s">
        <v>7</v>
      </c>
      <c r="B1" s="180"/>
      <c r="C1" s="180"/>
      <c r="D1" s="180"/>
      <c r="E1" s="180"/>
      <c r="F1" s="180"/>
      <c r="G1" s="180"/>
      <c r="AG1" t="s">
        <v>137</v>
      </c>
    </row>
    <row r="2" spans="1:60" ht="24.95" customHeight="1" x14ac:dyDescent="0.2">
      <c r="A2" s="181" t="s">
        <v>8</v>
      </c>
      <c r="B2" s="41" t="s">
        <v>41</v>
      </c>
      <c r="C2" s="184" t="s">
        <v>42</v>
      </c>
      <c r="D2" s="182"/>
      <c r="E2" s="182"/>
      <c r="F2" s="182"/>
      <c r="G2" s="183"/>
      <c r="AG2" t="s">
        <v>138</v>
      </c>
    </row>
    <row r="3" spans="1:60" ht="24.95" customHeight="1" x14ac:dyDescent="0.2">
      <c r="A3" s="181" t="s">
        <v>9</v>
      </c>
      <c r="B3" s="41" t="s">
        <v>44</v>
      </c>
      <c r="C3" s="184" t="s">
        <v>45</v>
      </c>
      <c r="D3" s="182"/>
      <c r="E3" s="182"/>
      <c r="F3" s="182"/>
      <c r="G3" s="183"/>
      <c r="AC3" s="159" t="s">
        <v>138</v>
      </c>
      <c r="AG3" t="s">
        <v>139</v>
      </c>
    </row>
    <row r="4" spans="1:60" ht="24.95" customHeight="1" x14ac:dyDescent="0.2">
      <c r="A4" s="185" t="s">
        <v>10</v>
      </c>
      <c r="B4" s="186" t="s">
        <v>52</v>
      </c>
      <c r="C4" s="187" t="s">
        <v>54</v>
      </c>
      <c r="D4" s="188"/>
      <c r="E4" s="188"/>
      <c r="F4" s="188"/>
      <c r="G4" s="189"/>
      <c r="AG4" t="s">
        <v>140</v>
      </c>
    </row>
    <row r="5" spans="1:60" x14ac:dyDescent="0.2">
      <c r="D5" s="10"/>
    </row>
    <row r="6" spans="1:60" ht="38.25" x14ac:dyDescent="0.2">
      <c r="A6" s="191" t="s">
        <v>141</v>
      </c>
      <c r="B6" s="193" t="s">
        <v>142</v>
      </c>
      <c r="C6" s="193" t="s">
        <v>143</v>
      </c>
      <c r="D6" s="192" t="s">
        <v>144</v>
      </c>
      <c r="E6" s="191" t="s">
        <v>145</v>
      </c>
      <c r="F6" s="190" t="s">
        <v>146</v>
      </c>
      <c r="G6" s="191" t="s">
        <v>31</v>
      </c>
      <c r="H6" s="194" t="s">
        <v>32</v>
      </c>
      <c r="I6" s="194" t="s">
        <v>147</v>
      </c>
      <c r="J6" s="194" t="s">
        <v>33</v>
      </c>
      <c r="K6" s="194" t="s">
        <v>148</v>
      </c>
      <c r="L6" s="194" t="s">
        <v>149</v>
      </c>
      <c r="M6" s="194" t="s">
        <v>150</v>
      </c>
      <c r="N6" s="194" t="s">
        <v>151</v>
      </c>
      <c r="O6" s="194" t="s">
        <v>152</v>
      </c>
      <c r="P6" s="194" t="s">
        <v>153</v>
      </c>
      <c r="Q6" s="194" t="s">
        <v>154</v>
      </c>
      <c r="R6" s="194" t="s">
        <v>155</v>
      </c>
      <c r="S6" s="194" t="s">
        <v>156</v>
      </c>
      <c r="T6" s="194" t="s">
        <v>157</v>
      </c>
      <c r="U6" s="194" t="s">
        <v>158</v>
      </c>
      <c r="V6" s="194" t="s">
        <v>159</v>
      </c>
      <c r="W6" s="194" t="s">
        <v>160</v>
      </c>
      <c r="X6" s="194" t="s">
        <v>161</v>
      </c>
      <c r="Y6" s="194" t="s">
        <v>162</v>
      </c>
    </row>
    <row r="7" spans="1:60" hidden="1" x14ac:dyDescent="0.2">
      <c r="A7" s="3"/>
      <c r="B7" s="4"/>
      <c r="C7" s="4"/>
      <c r="D7" s="6"/>
      <c r="E7" s="196"/>
      <c r="F7" s="197"/>
      <c r="G7" s="197"/>
      <c r="H7" s="197"/>
      <c r="I7" s="197"/>
      <c r="J7" s="197"/>
      <c r="K7" s="197"/>
      <c r="L7" s="197"/>
      <c r="M7" s="197"/>
      <c r="N7" s="196"/>
      <c r="O7" s="196"/>
      <c r="P7" s="196"/>
      <c r="Q7" s="196"/>
      <c r="R7" s="197"/>
      <c r="S7" s="197"/>
      <c r="T7" s="197"/>
      <c r="U7" s="197"/>
      <c r="V7" s="197"/>
      <c r="W7" s="197"/>
      <c r="X7" s="197"/>
      <c r="Y7" s="197"/>
    </row>
    <row r="8" spans="1:60" x14ac:dyDescent="0.2">
      <c r="A8" s="219" t="s">
        <v>163</v>
      </c>
      <c r="B8" s="220" t="s">
        <v>69</v>
      </c>
      <c r="C8" s="238" t="s">
        <v>70</v>
      </c>
      <c r="D8" s="221"/>
      <c r="E8" s="222"/>
      <c r="F8" s="223"/>
      <c r="G8" s="224">
        <f>SUMIF(AG9:AG162,"&lt;&gt;NOR",G9:G162)</f>
        <v>0</v>
      </c>
      <c r="H8" s="218"/>
      <c r="I8" s="218">
        <f>SUM(I9:I162)</f>
        <v>0</v>
      </c>
      <c r="J8" s="218"/>
      <c r="K8" s="218">
        <f>SUM(K9:K162)</f>
        <v>0</v>
      </c>
      <c r="L8" s="218"/>
      <c r="M8" s="218">
        <f>SUM(M9:M162)</f>
        <v>0</v>
      </c>
      <c r="N8" s="217"/>
      <c r="O8" s="217">
        <f>SUM(O9:O162)</f>
        <v>191.22</v>
      </c>
      <c r="P8" s="217"/>
      <c r="Q8" s="217">
        <f>SUM(Q9:Q162)</f>
        <v>32.46</v>
      </c>
      <c r="R8" s="218"/>
      <c r="S8" s="218"/>
      <c r="T8" s="218"/>
      <c r="U8" s="218"/>
      <c r="V8" s="218">
        <f>SUM(V9:V162)</f>
        <v>0</v>
      </c>
      <c r="W8" s="218"/>
      <c r="X8" s="218"/>
      <c r="Y8" s="218"/>
      <c r="AG8" t="s">
        <v>164</v>
      </c>
    </row>
    <row r="9" spans="1:60" ht="45" outlineLevel="1" x14ac:dyDescent="0.2">
      <c r="A9" s="226">
        <v>1</v>
      </c>
      <c r="B9" s="227" t="s">
        <v>992</v>
      </c>
      <c r="C9" s="240" t="s">
        <v>993</v>
      </c>
      <c r="D9" s="228" t="s">
        <v>194</v>
      </c>
      <c r="E9" s="229">
        <v>21.6</v>
      </c>
      <c r="F9" s="230"/>
      <c r="G9" s="231">
        <f>ROUND(E9*F9,2)</f>
        <v>0</v>
      </c>
      <c r="H9" s="216"/>
      <c r="I9" s="215">
        <f>ROUND(E9*H9,2)</f>
        <v>0</v>
      </c>
      <c r="J9" s="216"/>
      <c r="K9" s="215">
        <f>ROUND(E9*J9,2)</f>
        <v>0</v>
      </c>
      <c r="L9" s="215">
        <v>21</v>
      </c>
      <c r="M9" s="215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5"/>
      <c r="S9" s="215" t="s">
        <v>168</v>
      </c>
      <c r="T9" s="215" t="s">
        <v>169</v>
      </c>
      <c r="U9" s="215">
        <v>0</v>
      </c>
      <c r="V9" s="215">
        <f>ROUND(E9*U9,2)</f>
        <v>0</v>
      </c>
      <c r="W9" s="215"/>
      <c r="X9" s="215" t="s">
        <v>170</v>
      </c>
      <c r="Y9" s="215" t="s">
        <v>171</v>
      </c>
      <c r="Z9" s="195"/>
      <c r="AA9" s="195"/>
      <c r="AB9" s="195"/>
      <c r="AC9" s="195"/>
      <c r="AD9" s="195"/>
      <c r="AE9" s="195"/>
      <c r="AF9" s="195"/>
      <c r="AG9" s="195" t="s">
        <v>172</v>
      </c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</row>
    <row r="10" spans="1:60" outlineLevel="2" x14ac:dyDescent="0.2">
      <c r="A10" s="212"/>
      <c r="B10" s="213"/>
      <c r="C10" s="255" t="s">
        <v>994</v>
      </c>
      <c r="D10" s="248"/>
      <c r="E10" s="249"/>
      <c r="F10" s="215"/>
      <c r="G10" s="215"/>
      <c r="H10" s="215"/>
      <c r="I10" s="215"/>
      <c r="J10" s="215"/>
      <c r="K10" s="215"/>
      <c r="L10" s="215"/>
      <c r="M10" s="215"/>
      <c r="N10" s="214"/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  <c r="Z10" s="195"/>
      <c r="AA10" s="195"/>
      <c r="AB10" s="195"/>
      <c r="AC10" s="195"/>
      <c r="AD10" s="195"/>
      <c r="AE10" s="195"/>
      <c r="AF10" s="195"/>
      <c r="AG10" s="195" t="s">
        <v>408</v>
      </c>
      <c r="AH10" s="195">
        <v>0</v>
      </c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</row>
    <row r="11" spans="1:60" outlineLevel="3" x14ac:dyDescent="0.2">
      <c r="A11" s="212"/>
      <c r="B11" s="213"/>
      <c r="C11" s="255" t="s">
        <v>995</v>
      </c>
      <c r="D11" s="248"/>
      <c r="E11" s="249"/>
      <c r="F11" s="215"/>
      <c r="G11" s="215"/>
      <c r="H11" s="215"/>
      <c r="I11" s="215"/>
      <c r="J11" s="215"/>
      <c r="K11" s="215"/>
      <c r="L11" s="215"/>
      <c r="M11" s="215"/>
      <c r="N11" s="214"/>
      <c r="O11" s="214"/>
      <c r="P11" s="214"/>
      <c r="Q11" s="214"/>
      <c r="R11" s="215"/>
      <c r="S11" s="215"/>
      <c r="T11" s="215"/>
      <c r="U11" s="215"/>
      <c r="V11" s="215"/>
      <c r="W11" s="215"/>
      <c r="X11" s="215"/>
      <c r="Y11" s="215"/>
      <c r="Z11" s="195"/>
      <c r="AA11" s="195"/>
      <c r="AB11" s="195"/>
      <c r="AC11" s="195"/>
      <c r="AD11" s="195"/>
      <c r="AE11" s="195"/>
      <c r="AF11" s="195"/>
      <c r="AG11" s="195" t="s">
        <v>408</v>
      </c>
      <c r="AH11" s="195">
        <v>0</v>
      </c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</row>
    <row r="12" spans="1:60" outlineLevel="3" x14ac:dyDescent="0.2">
      <c r="A12" s="212"/>
      <c r="B12" s="213"/>
      <c r="C12" s="255" t="s">
        <v>996</v>
      </c>
      <c r="D12" s="248"/>
      <c r="E12" s="249">
        <v>21.6</v>
      </c>
      <c r="F12" s="215"/>
      <c r="G12" s="215"/>
      <c r="H12" s="215"/>
      <c r="I12" s="215"/>
      <c r="J12" s="215"/>
      <c r="K12" s="215"/>
      <c r="L12" s="215"/>
      <c r="M12" s="215"/>
      <c r="N12" s="214"/>
      <c r="O12" s="214"/>
      <c r="P12" s="214"/>
      <c r="Q12" s="214"/>
      <c r="R12" s="215"/>
      <c r="S12" s="215"/>
      <c r="T12" s="215"/>
      <c r="U12" s="215"/>
      <c r="V12" s="215"/>
      <c r="W12" s="215"/>
      <c r="X12" s="215"/>
      <c r="Y12" s="215"/>
      <c r="Z12" s="195"/>
      <c r="AA12" s="195"/>
      <c r="AB12" s="195"/>
      <c r="AC12" s="195"/>
      <c r="AD12" s="195"/>
      <c r="AE12" s="195"/>
      <c r="AF12" s="195"/>
      <c r="AG12" s="195" t="s">
        <v>408</v>
      </c>
      <c r="AH12" s="195">
        <v>0</v>
      </c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</row>
    <row r="13" spans="1:60" ht="22.5" outlineLevel="1" x14ac:dyDescent="0.2">
      <c r="A13" s="226">
        <v>2</v>
      </c>
      <c r="B13" s="227" t="s">
        <v>997</v>
      </c>
      <c r="C13" s="240" t="s">
        <v>998</v>
      </c>
      <c r="D13" s="228" t="s">
        <v>194</v>
      </c>
      <c r="E13" s="229">
        <v>21.6</v>
      </c>
      <c r="F13" s="230"/>
      <c r="G13" s="231">
        <f>ROUND(E13*F13,2)</f>
        <v>0</v>
      </c>
      <c r="H13" s="216"/>
      <c r="I13" s="215">
        <f>ROUND(E13*H13,2)</f>
        <v>0</v>
      </c>
      <c r="J13" s="216"/>
      <c r="K13" s="215">
        <f>ROUND(E13*J13,2)</f>
        <v>0</v>
      </c>
      <c r="L13" s="215">
        <v>21</v>
      </c>
      <c r="M13" s="215">
        <f>G13*(1+L13/100)</f>
        <v>0</v>
      </c>
      <c r="N13" s="214">
        <v>0</v>
      </c>
      <c r="O13" s="214">
        <f>ROUND(E13*N13,2)</f>
        <v>0</v>
      </c>
      <c r="P13" s="214">
        <v>0.19</v>
      </c>
      <c r="Q13" s="214">
        <f>ROUND(E13*P13,2)</f>
        <v>4.0999999999999996</v>
      </c>
      <c r="R13" s="215"/>
      <c r="S13" s="215" t="s">
        <v>999</v>
      </c>
      <c r="T13" s="215" t="s">
        <v>1000</v>
      </c>
      <c r="U13" s="215">
        <v>0</v>
      </c>
      <c r="V13" s="215">
        <f>ROUND(E13*U13,2)</f>
        <v>0</v>
      </c>
      <c r="W13" s="215"/>
      <c r="X13" s="215" t="s">
        <v>170</v>
      </c>
      <c r="Y13" s="215" t="s">
        <v>171</v>
      </c>
      <c r="Z13" s="195"/>
      <c r="AA13" s="195"/>
      <c r="AB13" s="195"/>
      <c r="AC13" s="195"/>
      <c r="AD13" s="195"/>
      <c r="AE13" s="195"/>
      <c r="AF13" s="195"/>
      <c r="AG13" s="195" t="s">
        <v>172</v>
      </c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</row>
    <row r="14" spans="1:60" ht="22.5" outlineLevel="2" x14ac:dyDescent="0.2">
      <c r="A14" s="212"/>
      <c r="B14" s="213"/>
      <c r="C14" s="255" t="s">
        <v>1001</v>
      </c>
      <c r="D14" s="248"/>
      <c r="E14" s="249"/>
      <c r="F14" s="215"/>
      <c r="G14" s="215"/>
      <c r="H14" s="215"/>
      <c r="I14" s="215"/>
      <c r="J14" s="215"/>
      <c r="K14" s="215"/>
      <c r="L14" s="215"/>
      <c r="M14" s="215"/>
      <c r="N14" s="214"/>
      <c r="O14" s="214"/>
      <c r="P14" s="214"/>
      <c r="Q14" s="214"/>
      <c r="R14" s="215"/>
      <c r="S14" s="215"/>
      <c r="T14" s="215"/>
      <c r="U14" s="215"/>
      <c r="V14" s="215"/>
      <c r="W14" s="215"/>
      <c r="X14" s="215"/>
      <c r="Y14" s="215"/>
      <c r="Z14" s="195"/>
      <c r="AA14" s="195"/>
      <c r="AB14" s="195"/>
      <c r="AC14" s="195"/>
      <c r="AD14" s="195"/>
      <c r="AE14" s="195"/>
      <c r="AF14" s="195"/>
      <c r="AG14" s="195" t="s">
        <v>408</v>
      </c>
      <c r="AH14" s="195">
        <v>0</v>
      </c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</row>
    <row r="15" spans="1:60" outlineLevel="3" x14ac:dyDescent="0.2">
      <c r="A15" s="212"/>
      <c r="B15" s="213"/>
      <c r="C15" s="255" t="s">
        <v>996</v>
      </c>
      <c r="D15" s="248"/>
      <c r="E15" s="249">
        <v>21.6</v>
      </c>
      <c r="F15" s="215"/>
      <c r="G15" s="215"/>
      <c r="H15" s="215"/>
      <c r="I15" s="215"/>
      <c r="J15" s="215"/>
      <c r="K15" s="215"/>
      <c r="L15" s="215"/>
      <c r="M15" s="215"/>
      <c r="N15" s="214"/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  <c r="Z15" s="195"/>
      <c r="AA15" s="195"/>
      <c r="AB15" s="195"/>
      <c r="AC15" s="195"/>
      <c r="AD15" s="195"/>
      <c r="AE15" s="195"/>
      <c r="AF15" s="195"/>
      <c r="AG15" s="195" t="s">
        <v>408</v>
      </c>
      <c r="AH15" s="195">
        <v>0</v>
      </c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</row>
    <row r="16" spans="1:60" ht="22.5" outlineLevel="1" x14ac:dyDescent="0.2">
      <c r="A16" s="226">
        <v>3</v>
      </c>
      <c r="B16" s="227" t="s">
        <v>1002</v>
      </c>
      <c r="C16" s="240" t="s">
        <v>1003</v>
      </c>
      <c r="D16" s="228" t="s">
        <v>194</v>
      </c>
      <c r="E16" s="229">
        <v>53</v>
      </c>
      <c r="F16" s="230"/>
      <c r="G16" s="231">
        <f>ROUND(E16*F16,2)</f>
        <v>0</v>
      </c>
      <c r="H16" s="216"/>
      <c r="I16" s="215">
        <f>ROUND(E16*H16,2)</f>
        <v>0</v>
      </c>
      <c r="J16" s="216"/>
      <c r="K16" s="215">
        <f>ROUND(E16*J16,2)</f>
        <v>0</v>
      </c>
      <c r="L16" s="215">
        <v>21</v>
      </c>
      <c r="M16" s="215">
        <f>G16*(1+L16/100)</f>
        <v>0</v>
      </c>
      <c r="N16" s="214">
        <v>0</v>
      </c>
      <c r="O16" s="214">
        <f>ROUND(E16*N16,2)</f>
        <v>0</v>
      </c>
      <c r="P16" s="214">
        <v>0.45</v>
      </c>
      <c r="Q16" s="214">
        <f>ROUND(E16*P16,2)</f>
        <v>23.85</v>
      </c>
      <c r="R16" s="215"/>
      <c r="S16" s="215" t="s">
        <v>999</v>
      </c>
      <c r="T16" s="215" t="s">
        <v>1000</v>
      </c>
      <c r="U16" s="215">
        <v>0</v>
      </c>
      <c r="V16" s="215">
        <f>ROUND(E16*U16,2)</f>
        <v>0</v>
      </c>
      <c r="W16" s="215"/>
      <c r="X16" s="215" t="s">
        <v>170</v>
      </c>
      <c r="Y16" s="215" t="s">
        <v>171</v>
      </c>
      <c r="Z16" s="195"/>
      <c r="AA16" s="195"/>
      <c r="AB16" s="195"/>
      <c r="AC16" s="195"/>
      <c r="AD16" s="195"/>
      <c r="AE16" s="195"/>
      <c r="AF16" s="195"/>
      <c r="AG16" s="195" t="s">
        <v>172</v>
      </c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</row>
    <row r="17" spans="1:60" outlineLevel="2" x14ac:dyDescent="0.2">
      <c r="A17" s="212"/>
      <c r="B17" s="213"/>
      <c r="C17" s="255" t="s">
        <v>1004</v>
      </c>
      <c r="D17" s="248"/>
      <c r="E17" s="249"/>
      <c r="F17" s="215"/>
      <c r="G17" s="215"/>
      <c r="H17" s="215"/>
      <c r="I17" s="215"/>
      <c r="J17" s="215"/>
      <c r="K17" s="215"/>
      <c r="L17" s="215"/>
      <c r="M17" s="215"/>
      <c r="N17" s="214"/>
      <c r="O17" s="214"/>
      <c r="P17" s="214"/>
      <c r="Q17" s="214"/>
      <c r="R17" s="215"/>
      <c r="S17" s="215"/>
      <c r="T17" s="215"/>
      <c r="U17" s="215"/>
      <c r="V17" s="215"/>
      <c r="W17" s="215"/>
      <c r="X17" s="215"/>
      <c r="Y17" s="215"/>
      <c r="Z17" s="195"/>
      <c r="AA17" s="195"/>
      <c r="AB17" s="195"/>
      <c r="AC17" s="195"/>
      <c r="AD17" s="195"/>
      <c r="AE17" s="195"/>
      <c r="AF17" s="195"/>
      <c r="AG17" s="195" t="s">
        <v>408</v>
      </c>
      <c r="AH17" s="195">
        <v>0</v>
      </c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</row>
    <row r="18" spans="1:60" outlineLevel="3" x14ac:dyDescent="0.2">
      <c r="A18" s="212"/>
      <c r="B18" s="213"/>
      <c r="C18" s="255" t="s">
        <v>1005</v>
      </c>
      <c r="D18" s="248"/>
      <c r="E18" s="249"/>
      <c r="F18" s="215"/>
      <c r="G18" s="215"/>
      <c r="H18" s="215"/>
      <c r="I18" s="215"/>
      <c r="J18" s="215"/>
      <c r="K18" s="215"/>
      <c r="L18" s="215"/>
      <c r="M18" s="215"/>
      <c r="N18" s="214"/>
      <c r="O18" s="214"/>
      <c r="P18" s="214"/>
      <c r="Q18" s="214"/>
      <c r="R18" s="215"/>
      <c r="S18" s="215"/>
      <c r="T18" s="215"/>
      <c r="U18" s="215"/>
      <c r="V18" s="215"/>
      <c r="W18" s="215"/>
      <c r="X18" s="215"/>
      <c r="Y18" s="215"/>
      <c r="Z18" s="195"/>
      <c r="AA18" s="195"/>
      <c r="AB18" s="195"/>
      <c r="AC18" s="195"/>
      <c r="AD18" s="195"/>
      <c r="AE18" s="195"/>
      <c r="AF18" s="195"/>
      <c r="AG18" s="195" t="s">
        <v>408</v>
      </c>
      <c r="AH18" s="195">
        <v>0</v>
      </c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</row>
    <row r="19" spans="1:60" outlineLevel="3" x14ac:dyDescent="0.2">
      <c r="A19" s="212"/>
      <c r="B19" s="213"/>
      <c r="C19" s="255" t="s">
        <v>1006</v>
      </c>
      <c r="D19" s="248"/>
      <c r="E19" s="249">
        <v>53</v>
      </c>
      <c r="F19" s="215"/>
      <c r="G19" s="215"/>
      <c r="H19" s="215"/>
      <c r="I19" s="215"/>
      <c r="J19" s="215"/>
      <c r="K19" s="215"/>
      <c r="L19" s="215"/>
      <c r="M19" s="215"/>
      <c r="N19" s="214"/>
      <c r="O19" s="214"/>
      <c r="P19" s="214"/>
      <c r="Q19" s="214"/>
      <c r="R19" s="215"/>
      <c r="S19" s="215"/>
      <c r="T19" s="215"/>
      <c r="U19" s="215"/>
      <c r="V19" s="215"/>
      <c r="W19" s="215"/>
      <c r="X19" s="215"/>
      <c r="Y19" s="215"/>
      <c r="Z19" s="195"/>
      <c r="AA19" s="195"/>
      <c r="AB19" s="195"/>
      <c r="AC19" s="195"/>
      <c r="AD19" s="195"/>
      <c r="AE19" s="195"/>
      <c r="AF19" s="195"/>
      <c r="AG19" s="195" t="s">
        <v>408</v>
      </c>
      <c r="AH19" s="195">
        <v>0</v>
      </c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outlineLevel="1" x14ac:dyDescent="0.2">
      <c r="A20" s="226">
        <v>4</v>
      </c>
      <c r="B20" s="227" t="s">
        <v>1007</v>
      </c>
      <c r="C20" s="240" t="s">
        <v>1008</v>
      </c>
      <c r="D20" s="228" t="s">
        <v>223</v>
      </c>
      <c r="E20" s="229">
        <v>22</v>
      </c>
      <c r="F20" s="230"/>
      <c r="G20" s="231">
        <f>ROUND(E20*F20,2)</f>
        <v>0</v>
      </c>
      <c r="H20" s="216"/>
      <c r="I20" s="215">
        <f>ROUND(E20*H20,2)</f>
        <v>0</v>
      </c>
      <c r="J20" s="216"/>
      <c r="K20" s="215">
        <f>ROUND(E20*J20,2)</f>
        <v>0</v>
      </c>
      <c r="L20" s="215">
        <v>21</v>
      </c>
      <c r="M20" s="215">
        <f>G20*(1+L20/100)</f>
        <v>0</v>
      </c>
      <c r="N20" s="214">
        <v>0</v>
      </c>
      <c r="O20" s="214">
        <f>ROUND(E20*N20,2)</f>
        <v>0</v>
      </c>
      <c r="P20" s="214">
        <v>0.20499999999999999</v>
      </c>
      <c r="Q20" s="214">
        <f>ROUND(E20*P20,2)</f>
        <v>4.51</v>
      </c>
      <c r="R20" s="215"/>
      <c r="S20" s="215" t="s">
        <v>999</v>
      </c>
      <c r="T20" s="215" t="s">
        <v>1000</v>
      </c>
      <c r="U20" s="215">
        <v>0</v>
      </c>
      <c r="V20" s="215">
        <f>ROUND(E20*U20,2)</f>
        <v>0</v>
      </c>
      <c r="W20" s="215"/>
      <c r="X20" s="215" t="s">
        <v>170</v>
      </c>
      <c r="Y20" s="215" t="s">
        <v>171</v>
      </c>
      <c r="Z20" s="195"/>
      <c r="AA20" s="195"/>
      <c r="AB20" s="195"/>
      <c r="AC20" s="195"/>
      <c r="AD20" s="195"/>
      <c r="AE20" s="195"/>
      <c r="AF20" s="195"/>
      <c r="AG20" s="195" t="s">
        <v>172</v>
      </c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</row>
    <row r="21" spans="1:60" outlineLevel="2" x14ac:dyDescent="0.2">
      <c r="A21" s="212"/>
      <c r="B21" s="213"/>
      <c r="C21" s="255" t="s">
        <v>1009</v>
      </c>
      <c r="D21" s="248"/>
      <c r="E21" s="249"/>
      <c r="F21" s="215"/>
      <c r="G21" s="215"/>
      <c r="H21" s="215"/>
      <c r="I21" s="215"/>
      <c r="J21" s="215"/>
      <c r="K21" s="215"/>
      <c r="L21" s="215"/>
      <c r="M21" s="215"/>
      <c r="N21" s="214"/>
      <c r="O21" s="214"/>
      <c r="P21" s="214"/>
      <c r="Q21" s="214"/>
      <c r="R21" s="215"/>
      <c r="S21" s="215"/>
      <c r="T21" s="215"/>
      <c r="U21" s="215"/>
      <c r="V21" s="215"/>
      <c r="W21" s="215"/>
      <c r="X21" s="215"/>
      <c r="Y21" s="215"/>
      <c r="Z21" s="195"/>
      <c r="AA21" s="195"/>
      <c r="AB21" s="195"/>
      <c r="AC21" s="195"/>
      <c r="AD21" s="195"/>
      <c r="AE21" s="195"/>
      <c r="AF21" s="195"/>
      <c r="AG21" s="195" t="s">
        <v>408</v>
      </c>
      <c r="AH21" s="195">
        <v>0</v>
      </c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</row>
    <row r="22" spans="1:60" outlineLevel="3" x14ac:dyDescent="0.2">
      <c r="A22" s="212"/>
      <c r="B22" s="213"/>
      <c r="C22" s="255" t="s">
        <v>994</v>
      </c>
      <c r="D22" s="248"/>
      <c r="E22" s="249"/>
      <c r="F22" s="215"/>
      <c r="G22" s="215"/>
      <c r="H22" s="215"/>
      <c r="I22" s="215"/>
      <c r="J22" s="215"/>
      <c r="K22" s="215"/>
      <c r="L22" s="215"/>
      <c r="M22" s="215"/>
      <c r="N22" s="214"/>
      <c r="O22" s="214"/>
      <c r="P22" s="214"/>
      <c r="Q22" s="214"/>
      <c r="R22" s="215"/>
      <c r="S22" s="215"/>
      <c r="T22" s="215"/>
      <c r="U22" s="215"/>
      <c r="V22" s="215"/>
      <c r="W22" s="215"/>
      <c r="X22" s="215"/>
      <c r="Y22" s="215"/>
      <c r="Z22" s="195"/>
      <c r="AA22" s="195"/>
      <c r="AB22" s="195"/>
      <c r="AC22" s="195"/>
      <c r="AD22" s="195"/>
      <c r="AE22" s="195"/>
      <c r="AF22" s="195"/>
      <c r="AG22" s="195" t="s">
        <v>408</v>
      </c>
      <c r="AH22" s="195">
        <v>0</v>
      </c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</row>
    <row r="23" spans="1:60" outlineLevel="3" x14ac:dyDescent="0.2">
      <c r="A23" s="212"/>
      <c r="B23" s="213"/>
      <c r="C23" s="255" t="s">
        <v>1010</v>
      </c>
      <c r="D23" s="248"/>
      <c r="E23" s="249"/>
      <c r="F23" s="215"/>
      <c r="G23" s="215"/>
      <c r="H23" s="215"/>
      <c r="I23" s="215"/>
      <c r="J23" s="215"/>
      <c r="K23" s="215"/>
      <c r="L23" s="215"/>
      <c r="M23" s="215"/>
      <c r="N23" s="214"/>
      <c r="O23" s="214"/>
      <c r="P23" s="214"/>
      <c r="Q23" s="214"/>
      <c r="R23" s="215"/>
      <c r="S23" s="215"/>
      <c r="T23" s="215"/>
      <c r="U23" s="215"/>
      <c r="V23" s="215"/>
      <c r="W23" s="215"/>
      <c r="X23" s="215"/>
      <c r="Y23" s="215"/>
      <c r="Z23" s="195"/>
      <c r="AA23" s="195"/>
      <c r="AB23" s="195"/>
      <c r="AC23" s="195"/>
      <c r="AD23" s="195"/>
      <c r="AE23" s="195"/>
      <c r="AF23" s="195"/>
      <c r="AG23" s="195" t="s">
        <v>408</v>
      </c>
      <c r="AH23" s="195">
        <v>0</v>
      </c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</row>
    <row r="24" spans="1:60" outlineLevel="3" x14ac:dyDescent="0.2">
      <c r="A24" s="212"/>
      <c r="B24" s="213"/>
      <c r="C24" s="255" t="s">
        <v>1011</v>
      </c>
      <c r="D24" s="248"/>
      <c r="E24" s="249">
        <v>22</v>
      </c>
      <c r="F24" s="215"/>
      <c r="G24" s="215"/>
      <c r="H24" s="215"/>
      <c r="I24" s="215"/>
      <c r="J24" s="215"/>
      <c r="K24" s="215"/>
      <c r="L24" s="215"/>
      <c r="M24" s="215"/>
      <c r="N24" s="214"/>
      <c r="O24" s="214"/>
      <c r="P24" s="214"/>
      <c r="Q24" s="214"/>
      <c r="R24" s="215"/>
      <c r="S24" s="215"/>
      <c r="T24" s="215"/>
      <c r="U24" s="215"/>
      <c r="V24" s="215"/>
      <c r="W24" s="215"/>
      <c r="X24" s="215"/>
      <c r="Y24" s="215"/>
      <c r="Z24" s="195"/>
      <c r="AA24" s="195"/>
      <c r="AB24" s="195"/>
      <c r="AC24" s="195"/>
      <c r="AD24" s="195"/>
      <c r="AE24" s="195"/>
      <c r="AF24" s="195"/>
      <c r="AG24" s="195" t="s">
        <v>408</v>
      </c>
      <c r="AH24" s="195">
        <v>0</v>
      </c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</row>
    <row r="25" spans="1:60" ht="22.5" outlineLevel="1" x14ac:dyDescent="0.2">
      <c r="A25" s="226">
        <v>5</v>
      </c>
      <c r="B25" s="227" t="s">
        <v>1012</v>
      </c>
      <c r="C25" s="240" t="s">
        <v>1013</v>
      </c>
      <c r="D25" s="228" t="s">
        <v>223</v>
      </c>
      <c r="E25" s="229">
        <v>17.920000000000002</v>
      </c>
      <c r="F25" s="230"/>
      <c r="G25" s="231">
        <f>ROUND(E25*F25,2)</f>
        <v>0</v>
      </c>
      <c r="H25" s="216"/>
      <c r="I25" s="215">
        <f>ROUND(E25*H25,2)</f>
        <v>0</v>
      </c>
      <c r="J25" s="216"/>
      <c r="K25" s="215">
        <f>ROUND(E25*J25,2)</f>
        <v>0</v>
      </c>
      <c r="L25" s="215">
        <v>21</v>
      </c>
      <c r="M25" s="215">
        <f>G25*(1+L25/100)</f>
        <v>0</v>
      </c>
      <c r="N25" s="214">
        <v>0.10775</v>
      </c>
      <c r="O25" s="214">
        <f>ROUND(E25*N25,2)</f>
        <v>1.93</v>
      </c>
      <c r="P25" s="214">
        <v>0</v>
      </c>
      <c r="Q25" s="214">
        <f>ROUND(E25*P25,2)</f>
        <v>0</v>
      </c>
      <c r="R25" s="215"/>
      <c r="S25" s="215" t="s">
        <v>999</v>
      </c>
      <c r="T25" s="215" t="s">
        <v>1000</v>
      </c>
      <c r="U25" s="215">
        <v>0</v>
      </c>
      <c r="V25" s="215">
        <f>ROUND(E25*U25,2)</f>
        <v>0</v>
      </c>
      <c r="W25" s="215"/>
      <c r="X25" s="215" t="s">
        <v>170</v>
      </c>
      <c r="Y25" s="215" t="s">
        <v>171</v>
      </c>
      <c r="Z25" s="195"/>
      <c r="AA25" s="195"/>
      <c r="AB25" s="195"/>
      <c r="AC25" s="195"/>
      <c r="AD25" s="195"/>
      <c r="AE25" s="195"/>
      <c r="AF25" s="195"/>
      <c r="AG25" s="195" t="s">
        <v>172</v>
      </c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</row>
    <row r="26" spans="1:60" outlineLevel="2" x14ac:dyDescent="0.2">
      <c r="A26" s="212"/>
      <c r="B26" s="213"/>
      <c r="C26" s="255" t="s">
        <v>1014</v>
      </c>
      <c r="D26" s="248"/>
      <c r="E26" s="249"/>
      <c r="F26" s="215"/>
      <c r="G26" s="215"/>
      <c r="H26" s="215"/>
      <c r="I26" s="215"/>
      <c r="J26" s="215"/>
      <c r="K26" s="215"/>
      <c r="L26" s="215"/>
      <c r="M26" s="215"/>
      <c r="N26" s="214"/>
      <c r="O26" s="214"/>
      <c r="P26" s="214"/>
      <c r="Q26" s="214"/>
      <c r="R26" s="215"/>
      <c r="S26" s="215"/>
      <c r="T26" s="215"/>
      <c r="U26" s="215"/>
      <c r="V26" s="215"/>
      <c r="W26" s="215"/>
      <c r="X26" s="215"/>
      <c r="Y26" s="215"/>
      <c r="Z26" s="195"/>
      <c r="AA26" s="195"/>
      <c r="AB26" s="195"/>
      <c r="AC26" s="195"/>
      <c r="AD26" s="195"/>
      <c r="AE26" s="195"/>
      <c r="AF26" s="195"/>
      <c r="AG26" s="195" t="s">
        <v>408</v>
      </c>
      <c r="AH26" s="195">
        <v>0</v>
      </c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</row>
    <row r="27" spans="1:60" outlineLevel="3" x14ac:dyDescent="0.2">
      <c r="A27" s="212"/>
      <c r="B27" s="213"/>
      <c r="C27" s="255" t="s">
        <v>1015</v>
      </c>
      <c r="D27" s="248"/>
      <c r="E27" s="249">
        <v>17.920000000000002</v>
      </c>
      <c r="F27" s="215"/>
      <c r="G27" s="215"/>
      <c r="H27" s="215"/>
      <c r="I27" s="215"/>
      <c r="J27" s="215"/>
      <c r="K27" s="215"/>
      <c r="L27" s="215"/>
      <c r="M27" s="215"/>
      <c r="N27" s="214"/>
      <c r="O27" s="214"/>
      <c r="P27" s="214"/>
      <c r="Q27" s="214"/>
      <c r="R27" s="215"/>
      <c r="S27" s="215"/>
      <c r="T27" s="215"/>
      <c r="U27" s="215"/>
      <c r="V27" s="215"/>
      <c r="W27" s="215"/>
      <c r="X27" s="215"/>
      <c r="Y27" s="215"/>
      <c r="Z27" s="195"/>
      <c r="AA27" s="195"/>
      <c r="AB27" s="195"/>
      <c r="AC27" s="195"/>
      <c r="AD27" s="195"/>
      <c r="AE27" s="195"/>
      <c r="AF27" s="195"/>
      <c r="AG27" s="195" t="s">
        <v>408</v>
      </c>
      <c r="AH27" s="195">
        <v>0</v>
      </c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</row>
    <row r="28" spans="1:60" ht="22.5" outlineLevel="1" x14ac:dyDescent="0.2">
      <c r="A28" s="226">
        <v>6</v>
      </c>
      <c r="B28" s="227" t="s">
        <v>1016</v>
      </c>
      <c r="C28" s="240" t="s">
        <v>1017</v>
      </c>
      <c r="D28" s="228" t="s">
        <v>228</v>
      </c>
      <c r="E28" s="229">
        <v>10</v>
      </c>
      <c r="F28" s="230"/>
      <c r="G28" s="231">
        <f>ROUND(E28*F28,2)</f>
        <v>0</v>
      </c>
      <c r="H28" s="216"/>
      <c r="I28" s="215">
        <f>ROUND(E28*H28,2)</f>
        <v>0</v>
      </c>
      <c r="J28" s="216"/>
      <c r="K28" s="215">
        <f>ROUND(E28*J28,2)</f>
        <v>0</v>
      </c>
      <c r="L28" s="215">
        <v>21</v>
      </c>
      <c r="M28" s="215">
        <f>G28*(1+L28/100)</f>
        <v>0</v>
      </c>
      <c r="N28" s="214">
        <v>6.4999999999999997E-4</v>
      </c>
      <c r="O28" s="214">
        <f>ROUND(E28*N28,2)</f>
        <v>0.01</v>
      </c>
      <c r="P28" s="214">
        <v>0</v>
      </c>
      <c r="Q28" s="214">
        <f>ROUND(E28*P28,2)</f>
        <v>0</v>
      </c>
      <c r="R28" s="215"/>
      <c r="S28" s="215" t="s">
        <v>999</v>
      </c>
      <c r="T28" s="215" t="s">
        <v>1000</v>
      </c>
      <c r="U28" s="215">
        <v>0</v>
      </c>
      <c r="V28" s="215">
        <f>ROUND(E28*U28,2)</f>
        <v>0</v>
      </c>
      <c r="W28" s="215"/>
      <c r="X28" s="215" t="s">
        <v>170</v>
      </c>
      <c r="Y28" s="215" t="s">
        <v>171</v>
      </c>
      <c r="Z28" s="195"/>
      <c r="AA28" s="195"/>
      <c r="AB28" s="195"/>
      <c r="AC28" s="195"/>
      <c r="AD28" s="195"/>
      <c r="AE28" s="195"/>
      <c r="AF28" s="195"/>
      <c r="AG28" s="195" t="s">
        <v>172</v>
      </c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</row>
    <row r="29" spans="1:60" outlineLevel="2" x14ac:dyDescent="0.2">
      <c r="A29" s="212"/>
      <c r="B29" s="213"/>
      <c r="C29" s="255" t="s">
        <v>1018</v>
      </c>
      <c r="D29" s="248"/>
      <c r="E29" s="249"/>
      <c r="F29" s="215"/>
      <c r="G29" s="215"/>
      <c r="H29" s="215"/>
      <c r="I29" s="215"/>
      <c r="J29" s="215"/>
      <c r="K29" s="215"/>
      <c r="L29" s="215"/>
      <c r="M29" s="215"/>
      <c r="N29" s="214"/>
      <c r="O29" s="214"/>
      <c r="P29" s="214"/>
      <c r="Q29" s="214"/>
      <c r="R29" s="215"/>
      <c r="S29" s="215"/>
      <c r="T29" s="215"/>
      <c r="U29" s="215"/>
      <c r="V29" s="215"/>
      <c r="W29" s="215"/>
      <c r="X29" s="215"/>
      <c r="Y29" s="215"/>
      <c r="Z29" s="195"/>
      <c r="AA29" s="195"/>
      <c r="AB29" s="195"/>
      <c r="AC29" s="195"/>
      <c r="AD29" s="195"/>
      <c r="AE29" s="195"/>
      <c r="AF29" s="195"/>
      <c r="AG29" s="195" t="s">
        <v>408</v>
      </c>
      <c r="AH29" s="195">
        <v>0</v>
      </c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</row>
    <row r="30" spans="1:60" outlineLevel="3" x14ac:dyDescent="0.2">
      <c r="A30" s="212"/>
      <c r="B30" s="213"/>
      <c r="C30" s="255" t="s">
        <v>1019</v>
      </c>
      <c r="D30" s="248"/>
      <c r="E30" s="249"/>
      <c r="F30" s="215"/>
      <c r="G30" s="215"/>
      <c r="H30" s="215"/>
      <c r="I30" s="215"/>
      <c r="J30" s="215"/>
      <c r="K30" s="215"/>
      <c r="L30" s="215"/>
      <c r="M30" s="215"/>
      <c r="N30" s="214"/>
      <c r="O30" s="214"/>
      <c r="P30" s="214"/>
      <c r="Q30" s="214"/>
      <c r="R30" s="215"/>
      <c r="S30" s="215"/>
      <c r="T30" s="215"/>
      <c r="U30" s="215"/>
      <c r="V30" s="215"/>
      <c r="W30" s="215"/>
      <c r="X30" s="215"/>
      <c r="Y30" s="215"/>
      <c r="Z30" s="195"/>
      <c r="AA30" s="195"/>
      <c r="AB30" s="195"/>
      <c r="AC30" s="195"/>
      <c r="AD30" s="195"/>
      <c r="AE30" s="195"/>
      <c r="AF30" s="195"/>
      <c r="AG30" s="195" t="s">
        <v>408</v>
      </c>
      <c r="AH30" s="195">
        <v>0</v>
      </c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</row>
    <row r="31" spans="1:60" outlineLevel="3" x14ac:dyDescent="0.2">
      <c r="A31" s="212"/>
      <c r="B31" s="213"/>
      <c r="C31" s="255" t="s">
        <v>1020</v>
      </c>
      <c r="D31" s="248"/>
      <c r="E31" s="249">
        <v>10</v>
      </c>
      <c r="F31" s="215"/>
      <c r="G31" s="215"/>
      <c r="H31" s="215"/>
      <c r="I31" s="215"/>
      <c r="J31" s="215"/>
      <c r="K31" s="215"/>
      <c r="L31" s="215"/>
      <c r="M31" s="215"/>
      <c r="N31" s="214"/>
      <c r="O31" s="214"/>
      <c r="P31" s="214"/>
      <c r="Q31" s="214"/>
      <c r="R31" s="215"/>
      <c r="S31" s="215"/>
      <c r="T31" s="215"/>
      <c r="U31" s="215"/>
      <c r="V31" s="215"/>
      <c r="W31" s="215"/>
      <c r="X31" s="215"/>
      <c r="Y31" s="215"/>
      <c r="Z31" s="195"/>
      <c r="AA31" s="195"/>
      <c r="AB31" s="195"/>
      <c r="AC31" s="195"/>
      <c r="AD31" s="195"/>
      <c r="AE31" s="195"/>
      <c r="AF31" s="195"/>
      <c r="AG31" s="195" t="s">
        <v>408</v>
      </c>
      <c r="AH31" s="195">
        <v>0</v>
      </c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</row>
    <row r="32" spans="1:60" ht="22.5" outlineLevel="1" x14ac:dyDescent="0.2">
      <c r="A32" s="226">
        <v>7</v>
      </c>
      <c r="B32" s="227" t="s">
        <v>1021</v>
      </c>
      <c r="C32" s="240" t="s">
        <v>1022</v>
      </c>
      <c r="D32" s="228" t="s">
        <v>228</v>
      </c>
      <c r="E32" s="229">
        <v>10</v>
      </c>
      <c r="F32" s="230"/>
      <c r="G32" s="231">
        <f>ROUND(E32*F32,2)</f>
        <v>0</v>
      </c>
      <c r="H32" s="216"/>
      <c r="I32" s="215">
        <f>ROUND(E32*H32,2)</f>
        <v>0</v>
      </c>
      <c r="J32" s="216"/>
      <c r="K32" s="215">
        <f>ROUND(E32*J32,2)</f>
        <v>0</v>
      </c>
      <c r="L32" s="215">
        <v>21</v>
      </c>
      <c r="M32" s="215">
        <f>G32*(1+L32/100)</f>
        <v>0</v>
      </c>
      <c r="N32" s="214">
        <v>0</v>
      </c>
      <c r="O32" s="214">
        <f>ROUND(E32*N32,2)</f>
        <v>0</v>
      </c>
      <c r="P32" s="214">
        <v>0</v>
      </c>
      <c r="Q32" s="214">
        <f>ROUND(E32*P32,2)</f>
        <v>0</v>
      </c>
      <c r="R32" s="215"/>
      <c r="S32" s="215" t="s">
        <v>999</v>
      </c>
      <c r="T32" s="215" t="s">
        <v>1000</v>
      </c>
      <c r="U32" s="215">
        <v>0</v>
      </c>
      <c r="V32" s="215">
        <f>ROUND(E32*U32,2)</f>
        <v>0</v>
      </c>
      <c r="W32" s="215"/>
      <c r="X32" s="215" t="s">
        <v>170</v>
      </c>
      <c r="Y32" s="215" t="s">
        <v>171</v>
      </c>
      <c r="Z32" s="195"/>
      <c r="AA32" s="195"/>
      <c r="AB32" s="195"/>
      <c r="AC32" s="195"/>
      <c r="AD32" s="195"/>
      <c r="AE32" s="195"/>
      <c r="AF32" s="195"/>
      <c r="AG32" s="195" t="s">
        <v>172</v>
      </c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</row>
    <row r="33" spans="1:60" outlineLevel="2" x14ac:dyDescent="0.2">
      <c r="A33" s="212"/>
      <c r="B33" s="213"/>
      <c r="C33" s="255" t="s">
        <v>1019</v>
      </c>
      <c r="D33" s="248"/>
      <c r="E33" s="249"/>
      <c r="F33" s="215"/>
      <c r="G33" s="215"/>
      <c r="H33" s="215"/>
      <c r="I33" s="215"/>
      <c r="J33" s="215"/>
      <c r="K33" s="215"/>
      <c r="L33" s="215"/>
      <c r="M33" s="215"/>
      <c r="N33" s="214"/>
      <c r="O33" s="214"/>
      <c r="P33" s="214"/>
      <c r="Q33" s="214"/>
      <c r="R33" s="215"/>
      <c r="S33" s="215"/>
      <c r="T33" s="215"/>
      <c r="U33" s="215"/>
      <c r="V33" s="215"/>
      <c r="W33" s="215"/>
      <c r="X33" s="215"/>
      <c r="Y33" s="215"/>
      <c r="Z33" s="195"/>
      <c r="AA33" s="195"/>
      <c r="AB33" s="195"/>
      <c r="AC33" s="195"/>
      <c r="AD33" s="195"/>
      <c r="AE33" s="195"/>
      <c r="AF33" s="195"/>
      <c r="AG33" s="195" t="s">
        <v>408</v>
      </c>
      <c r="AH33" s="195">
        <v>0</v>
      </c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</row>
    <row r="34" spans="1:60" outlineLevel="3" x14ac:dyDescent="0.2">
      <c r="A34" s="212"/>
      <c r="B34" s="213"/>
      <c r="C34" s="255" t="s">
        <v>1020</v>
      </c>
      <c r="D34" s="248"/>
      <c r="E34" s="249">
        <v>10</v>
      </c>
      <c r="F34" s="215"/>
      <c r="G34" s="215"/>
      <c r="H34" s="215"/>
      <c r="I34" s="215"/>
      <c r="J34" s="215"/>
      <c r="K34" s="215"/>
      <c r="L34" s="215"/>
      <c r="M34" s="215"/>
      <c r="N34" s="214"/>
      <c r="O34" s="214"/>
      <c r="P34" s="214"/>
      <c r="Q34" s="214"/>
      <c r="R34" s="215"/>
      <c r="S34" s="215"/>
      <c r="T34" s="215"/>
      <c r="U34" s="215"/>
      <c r="V34" s="215"/>
      <c r="W34" s="215"/>
      <c r="X34" s="215"/>
      <c r="Y34" s="215"/>
      <c r="Z34" s="195"/>
      <c r="AA34" s="195"/>
      <c r="AB34" s="195"/>
      <c r="AC34" s="195"/>
      <c r="AD34" s="195"/>
      <c r="AE34" s="195"/>
      <c r="AF34" s="195"/>
      <c r="AG34" s="195" t="s">
        <v>408</v>
      </c>
      <c r="AH34" s="195">
        <v>0</v>
      </c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</row>
    <row r="35" spans="1:60" ht="22.5" outlineLevel="1" x14ac:dyDescent="0.2">
      <c r="A35" s="226">
        <v>8</v>
      </c>
      <c r="B35" s="227" t="s">
        <v>1023</v>
      </c>
      <c r="C35" s="240" t="s">
        <v>1024</v>
      </c>
      <c r="D35" s="228" t="s">
        <v>194</v>
      </c>
      <c r="E35" s="229">
        <v>40</v>
      </c>
      <c r="F35" s="230"/>
      <c r="G35" s="231">
        <f>ROUND(E35*F35,2)</f>
        <v>0</v>
      </c>
      <c r="H35" s="216"/>
      <c r="I35" s="215">
        <f>ROUND(E35*H35,2)</f>
        <v>0</v>
      </c>
      <c r="J35" s="216"/>
      <c r="K35" s="215">
        <f>ROUND(E35*J35,2)</f>
        <v>0</v>
      </c>
      <c r="L35" s="215">
        <v>21</v>
      </c>
      <c r="M35" s="215">
        <f>G35*(1+L35/100)</f>
        <v>0</v>
      </c>
      <c r="N35" s="214">
        <v>1E-3</v>
      </c>
      <c r="O35" s="214">
        <f>ROUND(E35*N35,2)</f>
        <v>0.04</v>
      </c>
      <c r="P35" s="214">
        <v>0</v>
      </c>
      <c r="Q35" s="214">
        <f>ROUND(E35*P35,2)</f>
        <v>0</v>
      </c>
      <c r="R35" s="215"/>
      <c r="S35" s="215" t="s">
        <v>999</v>
      </c>
      <c r="T35" s="215" t="s">
        <v>1000</v>
      </c>
      <c r="U35" s="215">
        <v>0</v>
      </c>
      <c r="V35" s="215">
        <f>ROUND(E35*U35,2)</f>
        <v>0</v>
      </c>
      <c r="W35" s="215"/>
      <c r="X35" s="215" t="s">
        <v>170</v>
      </c>
      <c r="Y35" s="215" t="s">
        <v>171</v>
      </c>
      <c r="Z35" s="195"/>
      <c r="AA35" s="195"/>
      <c r="AB35" s="195"/>
      <c r="AC35" s="195"/>
      <c r="AD35" s="195"/>
      <c r="AE35" s="195"/>
      <c r="AF35" s="195"/>
      <c r="AG35" s="195" t="s">
        <v>172</v>
      </c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</row>
    <row r="36" spans="1:60" outlineLevel="2" x14ac:dyDescent="0.2">
      <c r="A36" s="212"/>
      <c r="B36" s="213"/>
      <c r="C36" s="255" t="s">
        <v>1025</v>
      </c>
      <c r="D36" s="248"/>
      <c r="E36" s="249"/>
      <c r="F36" s="215"/>
      <c r="G36" s="215"/>
      <c r="H36" s="215"/>
      <c r="I36" s="215"/>
      <c r="J36" s="215"/>
      <c r="K36" s="215"/>
      <c r="L36" s="215"/>
      <c r="M36" s="215"/>
      <c r="N36" s="214"/>
      <c r="O36" s="214"/>
      <c r="P36" s="214"/>
      <c r="Q36" s="214"/>
      <c r="R36" s="215"/>
      <c r="S36" s="215"/>
      <c r="T36" s="215"/>
      <c r="U36" s="215"/>
      <c r="V36" s="215"/>
      <c r="W36" s="215"/>
      <c r="X36" s="215"/>
      <c r="Y36" s="215"/>
      <c r="Z36" s="195"/>
      <c r="AA36" s="195"/>
      <c r="AB36" s="195"/>
      <c r="AC36" s="195"/>
      <c r="AD36" s="195"/>
      <c r="AE36" s="195"/>
      <c r="AF36" s="195"/>
      <c r="AG36" s="195" t="s">
        <v>408</v>
      </c>
      <c r="AH36" s="195">
        <v>0</v>
      </c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</row>
    <row r="37" spans="1:60" outlineLevel="3" x14ac:dyDescent="0.2">
      <c r="A37" s="212"/>
      <c r="B37" s="213"/>
      <c r="C37" s="255" t="s">
        <v>1026</v>
      </c>
      <c r="D37" s="248"/>
      <c r="E37" s="249">
        <v>40</v>
      </c>
      <c r="F37" s="215"/>
      <c r="G37" s="215"/>
      <c r="H37" s="215"/>
      <c r="I37" s="215"/>
      <c r="J37" s="215"/>
      <c r="K37" s="215"/>
      <c r="L37" s="215"/>
      <c r="M37" s="215"/>
      <c r="N37" s="214"/>
      <c r="O37" s="214"/>
      <c r="P37" s="214"/>
      <c r="Q37" s="214"/>
      <c r="R37" s="215"/>
      <c r="S37" s="215"/>
      <c r="T37" s="215"/>
      <c r="U37" s="215"/>
      <c r="V37" s="215"/>
      <c r="W37" s="215"/>
      <c r="X37" s="215"/>
      <c r="Y37" s="215"/>
      <c r="Z37" s="195"/>
      <c r="AA37" s="195"/>
      <c r="AB37" s="195"/>
      <c r="AC37" s="195"/>
      <c r="AD37" s="195"/>
      <c r="AE37" s="195"/>
      <c r="AF37" s="195"/>
      <c r="AG37" s="195" t="s">
        <v>408</v>
      </c>
      <c r="AH37" s="195">
        <v>0</v>
      </c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</row>
    <row r="38" spans="1:60" ht="22.5" outlineLevel="1" x14ac:dyDescent="0.2">
      <c r="A38" s="226">
        <v>9</v>
      </c>
      <c r="B38" s="227" t="s">
        <v>1027</v>
      </c>
      <c r="C38" s="240" t="s">
        <v>1028</v>
      </c>
      <c r="D38" s="228" t="s">
        <v>194</v>
      </c>
      <c r="E38" s="229">
        <v>40</v>
      </c>
      <c r="F38" s="230"/>
      <c r="G38" s="231">
        <f>ROUND(E38*F38,2)</f>
        <v>0</v>
      </c>
      <c r="H38" s="216"/>
      <c r="I38" s="215">
        <f>ROUND(E38*H38,2)</f>
        <v>0</v>
      </c>
      <c r="J38" s="216"/>
      <c r="K38" s="215">
        <f>ROUND(E38*J38,2)</f>
        <v>0</v>
      </c>
      <c r="L38" s="215">
        <v>21</v>
      </c>
      <c r="M38" s="215">
        <f>G38*(1+L38/100)</f>
        <v>0</v>
      </c>
      <c r="N38" s="214">
        <v>0</v>
      </c>
      <c r="O38" s="214">
        <f>ROUND(E38*N38,2)</f>
        <v>0</v>
      </c>
      <c r="P38" s="214">
        <v>0</v>
      </c>
      <c r="Q38" s="214">
        <f>ROUND(E38*P38,2)</f>
        <v>0</v>
      </c>
      <c r="R38" s="215"/>
      <c r="S38" s="215" t="s">
        <v>999</v>
      </c>
      <c r="T38" s="215" t="s">
        <v>1000</v>
      </c>
      <c r="U38" s="215">
        <v>0</v>
      </c>
      <c r="V38" s="215">
        <f>ROUND(E38*U38,2)</f>
        <v>0</v>
      </c>
      <c r="W38" s="215"/>
      <c r="X38" s="215" t="s">
        <v>170</v>
      </c>
      <c r="Y38" s="215" t="s">
        <v>171</v>
      </c>
      <c r="Z38" s="195"/>
      <c r="AA38" s="195"/>
      <c r="AB38" s="195"/>
      <c r="AC38" s="195"/>
      <c r="AD38" s="195"/>
      <c r="AE38" s="195"/>
      <c r="AF38" s="195"/>
      <c r="AG38" s="195" t="s">
        <v>172</v>
      </c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</row>
    <row r="39" spans="1:60" outlineLevel="2" x14ac:dyDescent="0.2">
      <c r="A39" s="212"/>
      <c r="B39" s="213"/>
      <c r="C39" s="255" t="s">
        <v>1029</v>
      </c>
      <c r="D39" s="248"/>
      <c r="E39" s="249"/>
      <c r="F39" s="215"/>
      <c r="G39" s="215"/>
      <c r="H39" s="215"/>
      <c r="I39" s="215"/>
      <c r="J39" s="215"/>
      <c r="K39" s="215"/>
      <c r="L39" s="215"/>
      <c r="M39" s="215"/>
      <c r="N39" s="214"/>
      <c r="O39" s="214"/>
      <c r="P39" s="214"/>
      <c r="Q39" s="214"/>
      <c r="R39" s="215"/>
      <c r="S39" s="215"/>
      <c r="T39" s="215"/>
      <c r="U39" s="215"/>
      <c r="V39" s="215"/>
      <c r="W39" s="215"/>
      <c r="X39" s="215"/>
      <c r="Y39" s="215"/>
      <c r="Z39" s="195"/>
      <c r="AA39" s="195"/>
      <c r="AB39" s="195"/>
      <c r="AC39" s="195"/>
      <c r="AD39" s="195"/>
      <c r="AE39" s="195"/>
      <c r="AF39" s="195"/>
      <c r="AG39" s="195" t="s">
        <v>408</v>
      </c>
      <c r="AH39" s="195">
        <v>0</v>
      </c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</row>
    <row r="40" spans="1:60" outlineLevel="3" x14ac:dyDescent="0.2">
      <c r="A40" s="212"/>
      <c r="B40" s="213"/>
      <c r="C40" s="255" t="s">
        <v>1026</v>
      </c>
      <c r="D40" s="248"/>
      <c r="E40" s="249">
        <v>40</v>
      </c>
      <c r="F40" s="215"/>
      <c r="G40" s="215"/>
      <c r="H40" s="215"/>
      <c r="I40" s="215"/>
      <c r="J40" s="215"/>
      <c r="K40" s="215"/>
      <c r="L40" s="215"/>
      <c r="M40" s="215"/>
      <c r="N40" s="214"/>
      <c r="O40" s="214"/>
      <c r="P40" s="214"/>
      <c r="Q40" s="214"/>
      <c r="R40" s="215"/>
      <c r="S40" s="215"/>
      <c r="T40" s="215"/>
      <c r="U40" s="215"/>
      <c r="V40" s="215"/>
      <c r="W40" s="215"/>
      <c r="X40" s="215"/>
      <c r="Y40" s="215"/>
      <c r="Z40" s="195"/>
      <c r="AA40" s="195"/>
      <c r="AB40" s="195"/>
      <c r="AC40" s="195"/>
      <c r="AD40" s="195"/>
      <c r="AE40" s="195"/>
      <c r="AF40" s="195"/>
      <c r="AG40" s="195" t="s">
        <v>408</v>
      </c>
      <c r="AH40" s="195">
        <v>0</v>
      </c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</row>
    <row r="41" spans="1:60" ht="22.5" outlineLevel="1" x14ac:dyDescent="0.2">
      <c r="A41" s="226">
        <v>10</v>
      </c>
      <c r="B41" s="227" t="s">
        <v>1030</v>
      </c>
      <c r="C41" s="240" t="s">
        <v>1031</v>
      </c>
      <c r="D41" s="228" t="s">
        <v>194</v>
      </c>
      <c r="E41" s="229">
        <v>40</v>
      </c>
      <c r="F41" s="230"/>
      <c r="G41" s="231">
        <f>ROUND(E41*F41,2)</f>
        <v>0</v>
      </c>
      <c r="H41" s="216"/>
      <c r="I41" s="215">
        <f>ROUND(E41*H41,2)</f>
        <v>0</v>
      </c>
      <c r="J41" s="216"/>
      <c r="K41" s="215">
        <f>ROUND(E41*J41,2)</f>
        <v>0</v>
      </c>
      <c r="L41" s="215">
        <v>21</v>
      </c>
      <c r="M41" s="215">
        <f>G41*(1+L41/100)</f>
        <v>0</v>
      </c>
      <c r="N41" s="214">
        <v>1.7129999999999999E-2</v>
      </c>
      <c r="O41" s="214">
        <f>ROUND(E41*N41,2)</f>
        <v>0.69</v>
      </c>
      <c r="P41" s="214">
        <v>0</v>
      </c>
      <c r="Q41" s="214">
        <f>ROUND(E41*P41,2)</f>
        <v>0</v>
      </c>
      <c r="R41" s="215"/>
      <c r="S41" s="215" t="s">
        <v>999</v>
      </c>
      <c r="T41" s="215" t="s">
        <v>1000</v>
      </c>
      <c r="U41" s="215">
        <v>0</v>
      </c>
      <c r="V41" s="215">
        <f>ROUND(E41*U41,2)</f>
        <v>0</v>
      </c>
      <c r="W41" s="215"/>
      <c r="X41" s="215" t="s">
        <v>170</v>
      </c>
      <c r="Y41" s="215" t="s">
        <v>171</v>
      </c>
      <c r="Z41" s="195"/>
      <c r="AA41" s="195"/>
      <c r="AB41" s="195"/>
      <c r="AC41" s="195"/>
      <c r="AD41" s="195"/>
      <c r="AE41" s="195"/>
      <c r="AF41" s="195"/>
      <c r="AG41" s="195" t="s">
        <v>172</v>
      </c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</row>
    <row r="42" spans="1:60" outlineLevel="2" x14ac:dyDescent="0.2">
      <c r="A42" s="212"/>
      <c r="B42" s="213"/>
      <c r="C42" s="255" t="s">
        <v>1029</v>
      </c>
      <c r="D42" s="248"/>
      <c r="E42" s="249"/>
      <c r="F42" s="215"/>
      <c r="G42" s="215"/>
      <c r="H42" s="215"/>
      <c r="I42" s="215"/>
      <c r="J42" s="215"/>
      <c r="K42" s="215"/>
      <c r="L42" s="215"/>
      <c r="M42" s="215"/>
      <c r="N42" s="214"/>
      <c r="O42" s="214"/>
      <c r="P42" s="214"/>
      <c r="Q42" s="214"/>
      <c r="R42" s="215"/>
      <c r="S42" s="215"/>
      <c r="T42" s="215"/>
      <c r="U42" s="215"/>
      <c r="V42" s="215"/>
      <c r="W42" s="215"/>
      <c r="X42" s="215"/>
      <c r="Y42" s="215"/>
      <c r="Z42" s="195"/>
      <c r="AA42" s="195"/>
      <c r="AB42" s="195"/>
      <c r="AC42" s="195"/>
      <c r="AD42" s="195"/>
      <c r="AE42" s="195"/>
      <c r="AF42" s="195"/>
      <c r="AG42" s="195" t="s">
        <v>408</v>
      </c>
      <c r="AH42" s="195">
        <v>0</v>
      </c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</row>
    <row r="43" spans="1:60" outlineLevel="3" x14ac:dyDescent="0.2">
      <c r="A43" s="212"/>
      <c r="B43" s="213"/>
      <c r="C43" s="255" t="s">
        <v>1026</v>
      </c>
      <c r="D43" s="248"/>
      <c r="E43" s="249">
        <v>40</v>
      </c>
      <c r="F43" s="215"/>
      <c r="G43" s="215"/>
      <c r="H43" s="215"/>
      <c r="I43" s="215"/>
      <c r="J43" s="215"/>
      <c r="K43" s="215"/>
      <c r="L43" s="215"/>
      <c r="M43" s="215"/>
      <c r="N43" s="214"/>
      <c r="O43" s="214"/>
      <c r="P43" s="214"/>
      <c r="Q43" s="214"/>
      <c r="R43" s="215"/>
      <c r="S43" s="215"/>
      <c r="T43" s="215"/>
      <c r="U43" s="215"/>
      <c r="V43" s="215"/>
      <c r="W43" s="215"/>
      <c r="X43" s="215"/>
      <c r="Y43" s="215"/>
      <c r="Z43" s="195"/>
      <c r="AA43" s="195"/>
      <c r="AB43" s="195"/>
      <c r="AC43" s="195"/>
      <c r="AD43" s="195"/>
      <c r="AE43" s="195"/>
      <c r="AF43" s="195"/>
      <c r="AG43" s="195" t="s">
        <v>408</v>
      </c>
      <c r="AH43" s="195">
        <v>0</v>
      </c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</row>
    <row r="44" spans="1:60" ht="22.5" outlineLevel="1" x14ac:dyDescent="0.2">
      <c r="A44" s="226">
        <v>11</v>
      </c>
      <c r="B44" s="227" t="s">
        <v>1032</v>
      </c>
      <c r="C44" s="240" t="s">
        <v>1033</v>
      </c>
      <c r="D44" s="228" t="s">
        <v>194</v>
      </c>
      <c r="E44" s="229">
        <v>40</v>
      </c>
      <c r="F44" s="230"/>
      <c r="G44" s="231">
        <f>ROUND(E44*F44,2)</f>
        <v>0</v>
      </c>
      <c r="H44" s="216"/>
      <c r="I44" s="215">
        <f>ROUND(E44*H44,2)</f>
        <v>0</v>
      </c>
      <c r="J44" s="216"/>
      <c r="K44" s="215">
        <f>ROUND(E44*J44,2)</f>
        <v>0</v>
      </c>
      <c r="L44" s="215">
        <v>21</v>
      </c>
      <c r="M44" s="215">
        <f>G44*(1+L44/100)</f>
        <v>0</v>
      </c>
      <c r="N44" s="214">
        <v>0</v>
      </c>
      <c r="O44" s="214">
        <f>ROUND(E44*N44,2)</f>
        <v>0</v>
      </c>
      <c r="P44" s="214">
        <v>0</v>
      </c>
      <c r="Q44" s="214">
        <f>ROUND(E44*P44,2)</f>
        <v>0</v>
      </c>
      <c r="R44" s="215"/>
      <c r="S44" s="215" t="s">
        <v>999</v>
      </c>
      <c r="T44" s="215" t="s">
        <v>1000</v>
      </c>
      <c r="U44" s="215">
        <v>0</v>
      </c>
      <c r="V44" s="215">
        <f>ROUND(E44*U44,2)</f>
        <v>0</v>
      </c>
      <c r="W44" s="215"/>
      <c r="X44" s="215" t="s">
        <v>170</v>
      </c>
      <c r="Y44" s="215" t="s">
        <v>171</v>
      </c>
      <c r="Z44" s="195"/>
      <c r="AA44" s="195"/>
      <c r="AB44" s="195"/>
      <c r="AC44" s="195"/>
      <c r="AD44" s="195"/>
      <c r="AE44" s="195"/>
      <c r="AF44" s="195"/>
      <c r="AG44" s="195" t="s">
        <v>172</v>
      </c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</row>
    <row r="45" spans="1:60" outlineLevel="2" x14ac:dyDescent="0.2">
      <c r="A45" s="212"/>
      <c r="B45" s="213"/>
      <c r="C45" s="255" t="s">
        <v>1029</v>
      </c>
      <c r="D45" s="248"/>
      <c r="E45" s="249"/>
      <c r="F45" s="215"/>
      <c r="G45" s="215"/>
      <c r="H45" s="215"/>
      <c r="I45" s="215"/>
      <c r="J45" s="215"/>
      <c r="K45" s="215"/>
      <c r="L45" s="215"/>
      <c r="M45" s="215"/>
      <c r="N45" s="214"/>
      <c r="O45" s="214"/>
      <c r="P45" s="214"/>
      <c r="Q45" s="214"/>
      <c r="R45" s="215"/>
      <c r="S45" s="215"/>
      <c r="T45" s="215"/>
      <c r="U45" s="215"/>
      <c r="V45" s="215"/>
      <c r="W45" s="215"/>
      <c r="X45" s="215"/>
      <c r="Y45" s="215"/>
      <c r="Z45" s="195"/>
      <c r="AA45" s="195"/>
      <c r="AB45" s="195"/>
      <c r="AC45" s="195"/>
      <c r="AD45" s="195"/>
      <c r="AE45" s="195"/>
      <c r="AF45" s="195"/>
      <c r="AG45" s="195" t="s">
        <v>408</v>
      </c>
      <c r="AH45" s="195">
        <v>0</v>
      </c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</row>
    <row r="46" spans="1:60" outlineLevel="3" x14ac:dyDescent="0.2">
      <c r="A46" s="212"/>
      <c r="B46" s="213"/>
      <c r="C46" s="255" t="s">
        <v>1026</v>
      </c>
      <c r="D46" s="248"/>
      <c r="E46" s="249">
        <v>40</v>
      </c>
      <c r="F46" s="215"/>
      <c r="G46" s="215"/>
      <c r="H46" s="215"/>
      <c r="I46" s="215"/>
      <c r="J46" s="215"/>
      <c r="K46" s="215"/>
      <c r="L46" s="215"/>
      <c r="M46" s="215"/>
      <c r="N46" s="214"/>
      <c r="O46" s="214"/>
      <c r="P46" s="214"/>
      <c r="Q46" s="214"/>
      <c r="R46" s="215"/>
      <c r="S46" s="215"/>
      <c r="T46" s="215"/>
      <c r="U46" s="215"/>
      <c r="V46" s="215"/>
      <c r="W46" s="215"/>
      <c r="X46" s="215"/>
      <c r="Y46" s="215"/>
      <c r="Z46" s="195"/>
      <c r="AA46" s="195"/>
      <c r="AB46" s="195"/>
      <c r="AC46" s="195"/>
      <c r="AD46" s="195"/>
      <c r="AE46" s="195"/>
      <c r="AF46" s="195"/>
      <c r="AG46" s="195" t="s">
        <v>408</v>
      </c>
      <c r="AH46" s="195">
        <v>0</v>
      </c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</row>
    <row r="47" spans="1:60" ht="22.5" outlineLevel="1" x14ac:dyDescent="0.2">
      <c r="A47" s="226">
        <v>12</v>
      </c>
      <c r="B47" s="227" t="s">
        <v>1034</v>
      </c>
      <c r="C47" s="240" t="s">
        <v>1035</v>
      </c>
      <c r="D47" s="228" t="s">
        <v>194</v>
      </c>
      <c r="E47" s="229">
        <v>18</v>
      </c>
      <c r="F47" s="230"/>
      <c r="G47" s="231">
        <f>ROUND(E47*F47,2)</f>
        <v>0</v>
      </c>
      <c r="H47" s="216"/>
      <c r="I47" s="215">
        <f>ROUND(E47*H47,2)</f>
        <v>0</v>
      </c>
      <c r="J47" s="216"/>
      <c r="K47" s="215">
        <f>ROUND(E47*J47,2)</f>
        <v>0</v>
      </c>
      <c r="L47" s="215">
        <v>21</v>
      </c>
      <c r="M47" s="215">
        <f>G47*(1+L47/100)</f>
        <v>0</v>
      </c>
      <c r="N47" s="214">
        <v>6.4000000000000005E-4</v>
      </c>
      <c r="O47" s="214">
        <f>ROUND(E47*N47,2)</f>
        <v>0.01</v>
      </c>
      <c r="P47" s="214">
        <v>0</v>
      </c>
      <c r="Q47" s="214">
        <f>ROUND(E47*P47,2)</f>
        <v>0</v>
      </c>
      <c r="R47" s="215"/>
      <c r="S47" s="215" t="s">
        <v>999</v>
      </c>
      <c r="T47" s="215" t="s">
        <v>1000</v>
      </c>
      <c r="U47" s="215">
        <v>0</v>
      </c>
      <c r="V47" s="215">
        <f>ROUND(E47*U47,2)</f>
        <v>0</v>
      </c>
      <c r="W47" s="215"/>
      <c r="X47" s="215" t="s">
        <v>170</v>
      </c>
      <c r="Y47" s="215" t="s">
        <v>171</v>
      </c>
      <c r="Z47" s="195"/>
      <c r="AA47" s="195"/>
      <c r="AB47" s="195"/>
      <c r="AC47" s="195"/>
      <c r="AD47" s="195"/>
      <c r="AE47" s="195"/>
      <c r="AF47" s="195"/>
      <c r="AG47" s="195" t="s">
        <v>172</v>
      </c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</row>
    <row r="48" spans="1:60" outlineLevel="2" x14ac:dyDescent="0.2">
      <c r="A48" s="212"/>
      <c r="B48" s="213"/>
      <c r="C48" s="255" t="s">
        <v>1036</v>
      </c>
      <c r="D48" s="248"/>
      <c r="E48" s="249"/>
      <c r="F48" s="215"/>
      <c r="G48" s="215"/>
      <c r="H48" s="215"/>
      <c r="I48" s="215"/>
      <c r="J48" s="215"/>
      <c r="K48" s="215"/>
      <c r="L48" s="215"/>
      <c r="M48" s="215"/>
      <c r="N48" s="214"/>
      <c r="O48" s="214"/>
      <c r="P48" s="214"/>
      <c r="Q48" s="214"/>
      <c r="R48" s="215"/>
      <c r="S48" s="215"/>
      <c r="T48" s="215"/>
      <c r="U48" s="215"/>
      <c r="V48" s="215"/>
      <c r="W48" s="215"/>
      <c r="X48" s="215"/>
      <c r="Y48" s="215"/>
      <c r="Z48" s="195"/>
      <c r="AA48" s="195"/>
      <c r="AB48" s="195"/>
      <c r="AC48" s="195"/>
      <c r="AD48" s="195"/>
      <c r="AE48" s="195"/>
      <c r="AF48" s="195"/>
      <c r="AG48" s="195" t="s">
        <v>408</v>
      </c>
      <c r="AH48" s="195">
        <v>0</v>
      </c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</row>
    <row r="49" spans="1:60" outlineLevel="3" x14ac:dyDescent="0.2">
      <c r="A49" s="212"/>
      <c r="B49" s="213"/>
      <c r="C49" s="255" t="s">
        <v>1037</v>
      </c>
      <c r="D49" s="248"/>
      <c r="E49" s="249">
        <v>18</v>
      </c>
      <c r="F49" s="215"/>
      <c r="G49" s="215"/>
      <c r="H49" s="215"/>
      <c r="I49" s="215"/>
      <c r="J49" s="215"/>
      <c r="K49" s="215"/>
      <c r="L49" s="215"/>
      <c r="M49" s="215"/>
      <c r="N49" s="214"/>
      <c r="O49" s="214"/>
      <c r="P49" s="214"/>
      <c r="Q49" s="214"/>
      <c r="R49" s="215"/>
      <c r="S49" s="215"/>
      <c r="T49" s="215"/>
      <c r="U49" s="215"/>
      <c r="V49" s="215"/>
      <c r="W49" s="215"/>
      <c r="X49" s="215"/>
      <c r="Y49" s="215"/>
      <c r="Z49" s="195"/>
      <c r="AA49" s="195"/>
      <c r="AB49" s="195"/>
      <c r="AC49" s="195"/>
      <c r="AD49" s="195"/>
      <c r="AE49" s="195"/>
      <c r="AF49" s="195"/>
      <c r="AG49" s="195" t="s">
        <v>408</v>
      </c>
      <c r="AH49" s="195">
        <v>0</v>
      </c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</row>
    <row r="50" spans="1:60" ht="22.5" outlineLevel="1" x14ac:dyDescent="0.2">
      <c r="A50" s="226">
        <v>13</v>
      </c>
      <c r="B50" s="227" t="s">
        <v>1038</v>
      </c>
      <c r="C50" s="240" t="s">
        <v>1039</v>
      </c>
      <c r="D50" s="228" t="s">
        <v>194</v>
      </c>
      <c r="E50" s="229">
        <v>18</v>
      </c>
      <c r="F50" s="230"/>
      <c r="G50" s="231">
        <f>ROUND(E50*F50,2)</f>
        <v>0</v>
      </c>
      <c r="H50" s="216"/>
      <c r="I50" s="215">
        <f>ROUND(E50*H50,2)</f>
        <v>0</v>
      </c>
      <c r="J50" s="216"/>
      <c r="K50" s="215">
        <f>ROUND(E50*J50,2)</f>
        <v>0</v>
      </c>
      <c r="L50" s="215">
        <v>21</v>
      </c>
      <c r="M50" s="215">
        <f>G50*(1+L50/100)</f>
        <v>0</v>
      </c>
      <c r="N50" s="214">
        <v>0</v>
      </c>
      <c r="O50" s="214">
        <f>ROUND(E50*N50,2)</f>
        <v>0</v>
      </c>
      <c r="P50" s="214">
        <v>0</v>
      </c>
      <c r="Q50" s="214">
        <f>ROUND(E50*P50,2)</f>
        <v>0</v>
      </c>
      <c r="R50" s="215"/>
      <c r="S50" s="215" t="s">
        <v>999</v>
      </c>
      <c r="T50" s="215" t="s">
        <v>1000</v>
      </c>
      <c r="U50" s="215">
        <v>0</v>
      </c>
      <c r="V50" s="215">
        <f>ROUND(E50*U50,2)</f>
        <v>0</v>
      </c>
      <c r="W50" s="215"/>
      <c r="X50" s="215" t="s">
        <v>170</v>
      </c>
      <c r="Y50" s="215" t="s">
        <v>171</v>
      </c>
      <c r="Z50" s="195"/>
      <c r="AA50" s="195"/>
      <c r="AB50" s="195"/>
      <c r="AC50" s="195"/>
      <c r="AD50" s="195"/>
      <c r="AE50" s="195"/>
      <c r="AF50" s="195"/>
      <c r="AG50" s="195" t="s">
        <v>172</v>
      </c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</row>
    <row r="51" spans="1:60" outlineLevel="2" x14ac:dyDescent="0.2">
      <c r="A51" s="212"/>
      <c r="B51" s="213"/>
      <c r="C51" s="255" t="s">
        <v>1040</v>
      </c>
      <c r="D51" s="248"/>
      <c r="E51" s="249"/>
      <c r="F51" s="215"/>
      <c r="G51" s="215"/>
      <c r="H51" s="215"/>
      <c r="I51" s="215"/>
      <c r="J51" s="215"/>
      <c r="K51" s="215"/>
      <c r="L51" s="215"/>
      <c r="M51" s="215"/>
      <c r="N51" s="214"/>
      <c r="O51" s="214"/>
      <c r="P51" s="214"/>
      <c r="Q51" s="214"/>
      <c r="R51" s="215"/>
      <c r="S51" s="215"/>
      <c r="T51" s="215"/>
      <c r="U51" s="215"/>
      <c r="V51" s="215"/>
      <c r="W51" s="215"/>
      <c r="X51" s="215"/>
      <c r="Y51" s="215"/>
      <c r="Z51" s="195"/>
      <c r="AA51" s="195"/>
      <c r="AB51" s="195"/>
      <c r="AC51" s="195"/>
      <c r="AD51" s="195"/>
      <c r="AE51" s="195"/>
      <c r="AF51" s="195"/>
      <c r="AG51" s="195" t="s">
        <v>408</v>
      </c>
      <c r="AH51" s="195">
        <v>0</v>
      </c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</row>
    <row r="52" spans="1:60" outlineLevel="3" x14ac:dyDescent="0.2">
      <c r="A52" s="212"/>
      <c r="B52" s="213"/>
      <c r="C52" s="255" t="s">
        <v>1037</v>
      </c>
      <c r="D52" s="248"/>
      <c r="E52" s="249">
        <v>18</v>
      </c>
      <c r="F52" s="215"/>
      <c r="G52" s="215"/>
      <c r="H52" s="215"/>
      <c r="I52" s="215"/>
      <c r="J52" s="215"/>
      <c r="K52" s="215"/>
      <c r="L52" s="215"/>
      <c r="M52" s="215"/>
      <c r="N52" s="214"/>
      <c r="O52" s="214"/>
      <c r="P52" s="214"/>
      <c r="Q52" s="214"/>
      <c r="R52" s="215"/>
      <c r="S52" s="215"/>
      <c r="T52" s="215"/>
      <c r="U52" s="215"/>
      <c r="V52" s="215"/>
      <c r="W52" s="215"/>
      <c r="X52" s="215"/>
      <c r="Y52" s="215"/>
      <c r="Z52" s="195"/>
      <c r="AA52" s="195"/>
      <c r="AB52" s="195"/>
      <c r="AC52" s="195"/>
      <c r="AD52" s="195"/>
      <c r="AE52" s="195"/>
      <c r="AF52" s="195"/>
      <c r="AG52" s="195" t="s">
        <v>408</v>
      </c>
      <c r="AH52" s="195">
        <v>0</v>
      </c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</row>
    <row r="53" spans="1:60" outlineLevel="1" x14ac:dyDescent="0.2">
      <c r="A53" s="226">
        <v>14</v>
      </c>
      <c r="B53" s="227" t="s">
        <v>1041</v>
      </c>
      <c r="C53" s="240" t="s">
        <v>1042</v>
      </c>
      <c r="D53" s="228" t="s">
        <v>223</v>
      </c>
      <c r="E53" s="229">
        <v>179.2</v>
      </c>
      <c r="F53" s="230"/>
      <c r="G53" s="231">
        <f>ROUND(E53*F53,2)</f>
        <v>0</v>
      </c>
      <c r="H53" s="216"/>
      <c r="I53" s="215">
        <f>ROUND(E53*H53,2)</f>
        <v>0</v>
      </c>
      <c r="J53" s="216"/>
      <c r="K53" s="215">
        <f>ROUND(E53*J53,2)</f>
        <v>0</v>
      </c>
      <c r="L53" s="215">
        <v>21</v>
      </c>
      <c r="M53" s="215">
        <f>G53*(1+L53/100)</f>
        <v>0</v>
      </c>
      <c r="N53" s="214">
        <v>5.5999999999999995E-4</v>
      </c>
      <c r="O53" s="214">
        <f>ROUND(E53*N53,2)</f>
        <v>0.1</v>
      </c>
      <c r="P53" s="214">
        <v>0</v>
      </c>
      <c r="Q53" s="214">
        <f>ROUND(E53*P53,2)</f>
        <v>0</v>
      </c>
      <c r="R53" s="215"/>
      <c r="S53" s="215" t="s">
        <v>999</v>
      </c>
      <c r="T53" s="215" t="s">
        <v>1000</v>
      </c>
      <c r="U53" s="215">
        <v>0</v>
      </c>
      <c r="V53" s="215">
        <f>ROUND(E53*U53,2)</f>
        <v>0</v>
      </c>
      <c r="W53" s="215"/>
      <c r="X53" s="215" t="s">
        <v>170</v>
      </c>
      <c r="Y53" s="215" t="s">
        <v>171</v>
      </c>
      <c r="Z53" s="195"/>
      <c r="AA53" s="195"/>
      <c r="AB53" s="195"/>
      <c r="AC53" s="195"/>
      <c r="AD53" s="195"/>
      <c r="AE53" s="195"/>
      <c r="AF53" s="195"/>
      <c r="AG53" s="195" t="s">
        <v>172</v>
      </c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</row>
    <row r="54" spans="1:60" outlineLevel="2" x14ac:dyDescent="0.2">
      <c r="A54" s="212"/>
      <c r="B54" s="213"/>
      <c r="C54" s="255" t="s">
        <v>1043</v>
      </c>
      <c r="D54" s="248"/>
      <c r="E54" s="249"/>
      <c r="F54" s="215"/>
      <c r="G54" s="215"/>
      <c r="H54" s="215"/>
      <c r="I54" s="215"/>
      <c r="J54" s="215"/>
      <c r="K54" s="215"/>
      <c r="L54" s="215"/>
      <c r="M54" s="215"/>
      <c r="N54" s="214"/>
      <c r="O54" s="214"/>
      <c r="P54" s="214"/>
      <c r="Q54" s="214"/>
      <c r="R54" s="215"/>
      <c r="S54" s="215"/>
      <c r="T54" s="215"/>
      <c r="U54" s="215"/>
      <c r="V54" s="215"/>
      <c r="W54" s="215"/>
      <c r="X54" s="215"/>
      <c r="Y54" s="215"/>
      <c r="Z54" s="195"/>
      <c r="AA54" s="195"/>
      <c r="AB54" s="195"/>
      <c r="AC54" s="195"/>
      <c r="AD54" s="195"/>
      <c r="AE54" s="195"/>
      <c r="AF54" s="195"/>
      <c r="AG54" s="195" t="s">
        <v>408</v>
      </c>
      <c r="AH54" s="195">
        <v>0</v>
      </c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</row>
    <row r="55" spans="1:60" outlineLevel="3" x14ac:dyDescent="0.2">
      <c r="A55" s="212"/>
      <c r="B55" s="213"/>
      <c r="C55" s="255" t="s">
        <v>1044</v>
      </c>
      <c r="D55" s="248"/>
      <c r="E55" s="249"/>
      <c r="F55" s="215"/>
      <c r="G55" s="215"/>
      <c r="H55" s="215"/>
      <c r="I55" s="215"/>
      <c r="J55" s="215"/>
      <c r="K55" s="215"/>
      <c r="L55" s="215"/>
      <c r="M55" s="215"/>
      <c r="N55" s="214"/>
      <c r="O55" s="214"/>
      <c r="P55" s="214"/>
      <c r="Q55" s="214"/>
      <c r="R55" s="215"/>
      <c r="S55" s="215"/>
      <c r="T55" s="215"/>
      <c r="U55" s="215"/>
      <c r="V55" s="215"/>
      <c r="W55" s="215"/>
      <c r="X55" s="215"/>
      <c r="Y55" s="215"/>
      <c r="Z55" s="195"/>
      <c r="AA55" s="195"/>
      <c r="AB55" s="195"/>
      <c r="AC55" s="195"/>
      <c r="AD55" s="195"/>
      <c r="AE55" s="195"/>
      <c r="AF55" s="195"/>
      <c r="AG55" s="195" t="s">
        <v>408</v>
      </c>
      <c r="AH55" s="195">
        <v>0</v>
      </c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</row>
    <row r="56" spans="1:60" outlineLevel="3" x14ac:dyDescent="0.2">
      <c r="A56" s="212"/>
      <c r="B56" s="213"/>
      <c r="C56" s="255" t="s">
        <v>1045</v>
      </c>
      <c r="D56" s="248"/>
      <c r="E56" s="249">
        <v>179.2</v>
      </c>
      <c r="F56" s="215"/>
      <c r="G56" s="215"/>
      <c r="H56" s="215"/>
      <c r="I56" s="215"/>
      <c r="J56" s="215"/>
      <c r="K56" s="215"/>
      <c r="L56" s="215"/>
      <c r="M56" s="215"/>
      <c r="N56" s="214"/>
      <c r="O56" s="214"/>
      <c r="P56" s="214"/>
      <c r="Q56" s="214"/>
      <c r="R56" s="215"/>
      <c r="S56" s="215"/>
      <c r="T56" s="215"/>
      <c r="U56" s="215"/>
      <c r="V56" s="215"/>
      <c r="W56" s="215"/>
      <c r="X56" s="215"/>
      <c r="Y56" s="215"/>
      <c r="Z56" s="195"/>
      <c r="AA56" s="195"/>
      <c r="AB56" s="195"/>
      <c r="AC56" s="195"/>
      <c r="AD56" s="195"/>
      <c r="AE56" s="195"/>
      <c r="AF56" s="195"/>
      <c r="AG56" s="195" t="s">
        <v>408</v>
      </c>
      <c r="AH56" s="195">
        <v>0</v>
      </c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</row>
    <row r="57" spans="1:60" ht="22.5" outlineLevel="1" x14ac:dyDescent="0.2">
      <c r="A57" s="226">
        <v>15</v>
      </c>
      <c r="B57" s="227" t="s">
        <v>1046</v>
      </c>
      <c r="C57" s="240" t="s">
        <v>1047</v>
      </c>
      <c r="D57" s="228" t="s">
        <v>223</v>
      </c>
      <c r="E57" s="229">
        <v>180</v>
      </c>
      <c r="F57" s="230"/>
      <c r="G57" s="231">
        <f>ROUND(E57*F57,2)</f>
        <v>0</v>
      </c>
      <c r="H57" s="216"/>
      <c r="I57" s="215">
        <f>ROUND(E57*H57,2)</f>
        <v>0</v>
      </c>
      <c r="J57" s="216"/>
      <c r="K57" s="215">
        <f>ROUND(E57*J57,2)</f>
        <v>0</v>
      </c>
      <c r="L57" s="215">
        <v>21</v>
      </c>
      <c r="M57" s="215">
        <f>G57*(1+L57/100)</f>
        <v>0</v>
      </c>
      <c r="N57" s="214">
        <v>0</v>
      </c>
      <c r="O57" s="214">
        <f>ROUND(E57*N57,2)</f>
        <v>0</v>
      </c>
      <c r="P57" s="214">
        <v>0</v>
      </c>
      <c r="Q57" s="214">
        <f>ROUND(E57*P57,2)</f>
        <v>0</v>
      </c>
      <c r="R57" s="215"/>
      <c r="S57" s="215" t="s">
        <v>999</v>
      </c>
      <c r="T57" s="215" t="s">
        <v>1000</v>
      </c>
      <c r="U57" s="215">
        <v>0</v>
      </c>
      <c r="V57" s="215">
        <f>ROUND(E57*U57,2)</f>
        <v>0</v>
      </c>
      <c r="W57" s="215"/>
      <c r="X57" s="215" t="s">
        <v>170</v>
      </c>
      <c r="Y57" s="215" t="s">
        <v>171</v>
      </c>
      <c r="Z57" s="195"/>
      <c r="AA57" s="195"/>
      <c r="AB57" s="195"/>
      <c r="AC57" s="195"/>
      <c r="AD57" s="195"/>
      <c r="AE57" s="195"/>
      <c r="AF57" s="195"/>
      <c r="AG57" s="195" t="s">
        <v>172</v>
      </c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</row>
    <row r="58" spans="1:60" outlineLevel="2" x14ac:dyDescent="0.2">
      <c r="A58" s="212"/>
      <c r="B58" s="213"/>
      <c r="C58" s="255" t="s">
        <v>1048</v>
      </c>
      <c r="D58" s="248"/>
      <c r="E58" s="249"/>
      <c r="F58" s="215"/>
      <c r="G58" s="215"/>
      <c r="H58" s="215"/>
      <c r="I58" s="215"/>
      <c r="J58" s="215"/>
      <c r="K58" s="215"/>
      <c r="L58" s="215"/>
      <c r="M58" s="215"/>
      <c r="N58" s="214"/>
      <c r="O58" s="214"/>
      <c r="P58" s="214"/>
      <c r="Q58" s="214"/>
      <c r="R58" s="215"/>
      <c r="S58" s="215"/>
      <c r="T58" s="215"/>
      <c r="U58" s="215"/>
      <c r="V58" s="215"/>
      <c r="W58" s="215"/>
      <c r="X58" s="215"/>
      <c r="Y58" s="215"/>
      <c r="Z58" s="195"/>
      <c r="AA58" s="195"/>
      <c r="AB58" s="195"/>
      <c r="AC58" s="195"/>
      <c r="AD58" s="195"/>
      <c r="AE58" s="195"/>
      <c r="AF58" s="195"/>
      <c r="AG58" s="195" t="s">
        <v>408</v>
      </c>
      <c r="AH58" s="195">
        <v>0</v>
      </c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</row>
    <row r="59" spans="1:60" outlineLevel="3" x14ac:dyDescent="0.2">
      <c r="A59" s="212"/>
      <c r="B59" s="213"/>
      <c r="C59" s="255" t="s">
        <v>1049</v>
      </c>
      <c r="D59" s="248"/>
      <c r="E59" s="249">
        <v>180</v>
      </c>
      <c r="F59" s="215"/>
      <c r="G59" s="215"/>
      <c r="H59" s="215"/>
      <c r="I59" s="215"/>
      <c r="J59" s="215"/>
      <c r="K59" s="215"/>
      <c r="L59" s="215"/>
      <c r="M59" s="215"/>
      <c r="N59" s="214"/>
      <c r="O59" s="214"/>
      <c r="P59" s="214"/>
      <c r="Q59" s="214"/>
      <c r="R59" s="215"/>
      <c r="S59" s="215"/>
      <c r="T59" s="215"/>
      <c r="U59" s="215"/>
      <c r="V59" s="215"/>
      <c r="W59" s="215"/>
      <c r="X59" s="215"/>
      <c r="Y59" s="215"/>
      <c r="Z59" s="195"/>
      <c r="AA59" s="195"/>
      <c r="AB59" s="195"/>
      <c r="AC59" s="195"/>
      <c r="AD59" s="195"/>
      <c r="AE59" s="195"/>
      <c r="AF59" s="195"/>
      <c r="AG59" s="195" t="s">
        <v>408</v>
      </c>
      <c r="AH59" s="195">
        <v>0</v>
      </c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</row>
    <row r="60" spans="1:60" ht="22.5" outlineLevel="1" x14ac:dyDescent="0.2">
      <c r="A60" s="226">
        <v>16</v>
      </c>
      <c r="B60" s="227" t="s">
        <v>1050</v>
      </c>
      <c r="C60" s="240" t="s">
        <v>1051</v>
      </c>
      <c r="D60" s="228" t="s">
        <v>223</v>
      </c>
      <c r="E60" s="229">
        <v>143.36000000000001</v>
      </c>
      <c r="F60" s="230"/>
      <c r="G60" s="231">
        <f>ROUND(E60*F60,2)</f>
        <v>0</v>
      </c>
      <c r="H60" s="216"/>
      <c r="I60" s="215">
        <f>ROUND(E60*H60,2)</f>
        <v>0</v>
      </c>
      <c r="J60" s="216"/>
      <c r="K60" s="215">
        <f>ROUND(E60*J60,2)</f>
        <v>0</v>
      </c>
      <c r="L60" s="215">
        <v>21</v>
      </c>
      <c r="M60" s="215">
        <f>G60*(1+L60/100)</f>
        <v>0</v>
      </c>
      <c r="N60" s="214">
        <v>2.9999999999999997E-4</v>
      </c>
      <c r="O60" s="214">
        <f>ROUND(E60*N60,2)</f>
        <v>0.04</v>
      </c>
      <c r="P60" s="214">
        <v>0</v>
      </c>
      <c r="Q60" s="214">
        <f>ROUND(E60*P60,2)</f>
        <v>0</v>
      </c>
      <c r="R60" s="215"/>
      <c r="S60" s="215" t="s">
        <v>999</v>
      </c>
      <c r="T60" s="215" t="s">
        <v>1000</v>
      </c>
      <c r="U60" s="215">
        <v>0</v>
      </c>
      <c r="V60" s="215">
        <f>ROUND(E60*U60,2)</f>
        <v>0</v>
      </c>
      <c r="W60" s="215"/>
      <c r="X60" s="215" t="s">
        <v>170</v>
      </c>
      <c r="Y60" s="215" t="s">
        <v>171</v>
      </c>
      <c r="Z60" s="195"/>
      <c r="AA60" s="195"/>
      <c r="AB60" s="195"/>
      <c r="AC60" s="195"/>
      <c r="AD60" s="195"/>
      <c r="AE60" s="195"/>
      <c r="AF60" s="195"/>
      <c r="AG60" s="195" t="s">
        <v>172</v>
      </c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</row>
    <row r="61" spans="1:60" outlineLevel="2" x14ac:dyDescent="0.2">
      <c r="A61" s="212"/>
      <c r="B61" s="213"/>
      <c r="C61" s="255" t="s">
        <v>1052</v>
      </c>
      <c r="D61" s="248"/>
      <c r="E61" s="249"/>
      <c r="F61" s="215"/>
      <c r="G61" s="215"/>
      <c r="H61" s="215"/>
      <c r="I61" s="215"/>
      <c r="J61" s="215"/>
      <c r="K61" s="215"/>
      <c r="L61" s="215"/>
      <c r="M61" s="215"/>
      <c r="N61" s="214"/>
      <c r="O61" s="214"/>
      <c r="P61" s="214"/>
      <c r="Q61" s="214"/>
      <c r="R61" s="215"/>
      <c r="S61" s="215"/>
      <c r="T61" s="215"/>
      <c r="U61" s="215"/>
      <c r="V61" s="215"/>
      <c r="W61" s="215"/>
      <c r="X61" s="215"/>
      <c r="Y61" s="215"/>
      <c r="Z61" s="195"/>
      <c r="AA61" s="195"/>
      <c r="AB61" s="195"/>
      <c r="AC61" s="195"/>
      <c r="AD61" s="195"/>
      <c r="AE61" s="195"/>
      <c r="AF61" s="195"/>
      <c r="AG61" s="195" t="s">
        <v>408</v>
      </c>
      <c r="AH61" s="195">
        <v>0</v>
      </c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</row>
    <row r="62" spans="1:60" outlineLevel="3" x14ac:dyDescent="0.2">
      <c r="A62" s="212"/>
      <c r="B62" s="213"/>
      <c r="C62" s="255" t="s">
        <v>1053</v>
      </c>
      <c r="D62" s="248"/>
      <c r="E62" s="249">
        <v>143.36000000000001</v>
      </c>
      <c r="F62" s="215"/>
      <c r="G62" s="215"/>
      <c r="H62" s="215"/>
      <c r="I62" s="215"/>
      <c r="J62" s="215"/>
      <c r="K62" s="215"/>
      <c r="L62" s="215"/>
      <c r="M62" s="215"/>
      <c r="N62" s="214"/>
      <c r="O62" s="214"/>
      <c r="P62" s="214"/>
      <c r="Q62" s="214"/>
      <c r="R62" s="215"/>
      <c r="S62" s="215"/>
      <c r="T62" s="215"/>
      <c r="U62" s="215"/>
      <c r="V62" s="215"/>
      <c r="W62" s="215"/>
      <c r="X62" s="215"/>
      <c r="Y62" s="215"/>
      <c r="Z62" s="195"/>
      <c r="AA62" s="195"/>
      <c r="AB62" s="195"/>
      <c r="AC62" s="195"/>
      <c r="AD62" s="195"/>
      <c r="AE62" s="195"/>
      <c r="AF62" s="195"/>
      <c r="AG62" s="195" t="s">
        <v>408</v>
      </c>
      <c r="AH62" s="195">
        <v>0</v>
      </c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</row>
    <row r="63" spans="1:60" ht="22.5" outlineLevel="1" x14ac:dyDescent="0.2">
      <c r="A63" s="226">
        <v>17</v>
      </c>
      <c r="B63" s="227" t="s">
        <v>1054</v>
      </c>
      <c r="C63" s="240" t="s">
        <v>1055</v>
      </c>
      <c r="D63" s="228" t="s">
        <v>223</v>
      </c>
      <c r="E63" s="229">
        <v>143.36000000000001</v>
      </c>
      <c r="F63" s="230"/>
      <c r="G63" s="231">
        <f>ROUND(E63*F63,2)</f>
        <v>0</v>
      </c>
      <c r="H63" s="216"/>
      <c r="I63" s="215">
        <f>ROUND(E63*H63,2)</f>
        <v>0</v>
      </c>
      <c r="J63" s="216"/>
      <c r="K63" s="215">
        <f>ROUND(E63*J63,2)</f>
        <v>0</v>
      </c>
      <c r="L63" s="215">
        <v>21</v>
      </c>
      <c r="M63" s="215">
        <f>G63*(1+L63/100)</f>
        <v>0</v>
      </c>
      <c r="N63" s="214">
        <v>0</v>
      </c>
      <c r="O63" s="214">
        <f>ROUND(E63*N63,2)</f>
        <v>0</v>
      </c>
      <c r="P63" s="214">
        <v>0</v>
      </c>
      <c r="Q63" s="214">
        <f>ROUND(E63*P63,2)</f>
        <v>0</v>
      </c>
      <c r="R63" s="215"/>
      <c r="S63" s="215" t="s">
        <v>999</v>
      </c>
      <c r="T63" s="215" t="s">
        <v>1000</v>
      </c>
      <c r="U63" s="215">
        <v>0</v>
      </c>
      <c r="V63" s="215">
        <f>ROUND(E63*U63,2)</f>
        <v>0</v>
      </c>
      <c r="W63" s="215"/>
      <c r="X63" s="215" t="s">
        <v>170</v>
      </c>
      <c r="Y63" s="215" t="s">
        <v>171</v>
      </c>
      <c r="Z63" s="195"/>
      <c r="AA63" s="195"/>
      <c r="AB63" s="195"/>
      <c r="AC63" s="195"/>
      <c r="AD63" s="195"/>
      <c r="AE63" s="195"/>
      <c r="AF63" s="195"/>
      <c r="AG63" s="195" t="s">
        <v>172</v>
      </c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</row>
    <row r="64" spans="1:60" outlineLevel="2" x14ac:dyDescent="0.2">
      <c r="A64" s="212"/>
      <c r="B64" s="213"/>
      <c r="C64" s="255" t="s">
        <v>1056</v>
      </c>
      <c r="D64" s="248"/>
      <c r="E64" s="249"/>
      <c r="F64" s="215"/>
      <c r="G64" s="215"/>
      <c r="H64" s="215"/>
      <c r="I64" s="215"/>
      <c r="J64" s="215"/>
      <c r="K64" s="215"/>
      <c r="L64" s="215"/>
      <c r="M64" s="215"/>
      <c r="N64" s="214"/>
      <c r="O64" s="214"/>
      <c r="P64" s="214"/>
      <c r="Q64" s="214"/>
      <c r="R64" s="215"/>
      <c r="S64" s="215"/>
      <c r="T64" s="215"/>
      <c r="U64" s="215"/>
      <c r="V64" s="215"/>
      <c r="W64" s="215"/>
      <c r="X64" s="215"/>
      <c r="Y64" s="215"/>
      <c r="Z64" s="195"/>
      <c r="AA64" s="195"/>
      <c r="AB64" s="195"/>
      <c r="AC64" s="195"/>
      <c r="AD64" s="195"/>
      <c r="AE64" s="195"/>
      <c r="AF64" s="195"/>
      <c r="AG64" s="195" t="s">
        <v>408</v>
      </c>
      <c r="AH64" s="195">
        <v>0</v>
      </c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</row>
    <row r="65" spans="1:60" outlineLevel="3" x14ac:dyDescent="0.2">
      <c r="A65" s="212"/>
      <c r="B65" s="213"/>
      <c r="C65" s="255" t="s">
        <v>1053</v>
      </c>
      <c r="D65" s="248"/>
      <c r="E65" s="249">
        <v>143.36000000000001</v>
      </c>
      <c r="F65" s="215"/>
      <c r="G65" s="215"/>
      <c r="H65" s="215"/>
      <c r="I65" s="215"/>
      <c r="J65" s="215"/>
      <c r="K65" s="215"/>
      <c r="L65" s="215"/>
      <c r="M65" s="215"/>
      <c r="N65" s="214"/>
      <c r="O65" s="214"/>
      <c r="P65" s="214"/>
      <c r="Q65" s="214"/>
      <c r="R65" s="215"/>
      <c r="S65" s="215"/>
      <c r="T65" s="215"/>
      <c r="U65" s="215"/>
      <c r="V65" s="215"/>
      <c r="W65" s="215"/>
      <c r="X65" s="215"/>
      <c r="Y65" s="215"/>
      <c r="Z65" s="195"/>
      <c r="AA65" s="195"/>
      <c r="AB65" s="195"/>
      <c r="AC65" s="195"/>
      <c r="AD65" s="195"/>
      <c r="AE65" s="195"/>
      <c r="AF65" s="195"/>
      <c r="AG65" s="195" t="s">
        <v>408</v>
      </c>
      <c r="AH65" s="195">
        <v>0</v>
      </c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</row>
    <row r="66" spans="1:60" ht="22.5" outlineLevel="1" x14ac:dyDescent="0.2">
      <c r="A66" s="226">
        <v>18</v>
      </c>
      <c r="B66" s="227" t="s">
        <v>1057</v>
      </c>
      <c r="C66" s="240" t="s">
        <v>1058</v>
      </c>
      <c r="D66" s="228" t="s">
        <v>223</v>
      </c>
      <c r="E66" s="229">
        <v>35.840000000000003</v>
      </c>
      <c r="F66" s="230"/>
      <c r="G66" s="231">
        <f>ROUND(E66*F66,2)</f>
        <v>0</v>
      </c>
      <c r="H66" s="216"/>
      <c r="I66" s="215">
        <f>ROUND(E66*H66,2)</f>
        <v>0</v>
      </c>
      <c r="J66" s="216"/>
      <c r="K66" s="215">
        <f>ROUND(E66*J66,2)</f>
        <v>0</v>
      </c>
      <c r="L66" s="215">
        <v>21</v>
      </c>
      <c r="M66" s="215">
        <f>G66*(1+L66/100)</f>
        <v>0</v>
      </c>
      <c r="N66" s="214">
        <v>1.4999999999999999E-4</v>
      </c>
      <c r="O66" s="214">
        <f>ROUND(E66*N66,2)</f>
        <v>0.01</v>
      </c>
      <c r="P66" s="214">
        <v>0</v>
      </c>
      <c r="Q66" s="214">
        <f>ROUND(E66*P66,2)</f>
        <v>0</v>
      </c>
      <c r="R66" s="215"/>
      <c r="S66" s="215" t="s">
        <v>999</v>
      </c>
      <c r="T66" s="215" t="s">
        <v>1000</v>
      </c>
      <c r="U66" s="215">
        <v>0</v>
      </c>
      <c r="V66" s="215">
        <f>ROUND(E66*U66,2)</f>
        <v>0</v>
      </c>
      <c r="W66" s="215"/>
      <c r="X66" s="215" t="s">
        <v>170</v>
      </c>
      <c r="Y66" s="215" t="s">
        <v>171</v>
      </c>
      <c r="Z66" s="195"/>
      <c r="AA66" s="195"/>
      <c r="AB66" s="195"/>
      <c r="AC66" s="195"/>
      <c r="AD66" s="195"/>
      <c r="AE66" s="195"/>
      <c r="AF66" s="195"/>
      <c r="AG66" s="195" t="s">
        <v>172</v>
      </c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</row>
    <row r="67" spans="1:60" outlineLevel="2" x14ac:dyDescent="0.2">
      <c r="A67" s="212"/>
      <c r="B67" s="213"/>
      <c r="C67" s="255" t="s">
        <v>1059</v>
      </c>
      <c r="D67" s="248"/>
      <c r="E67" s="249"/>
      <c r="F67" s="215"/>
      <c r="G67" s="215"/>
      <c r="H67" s="215"/>
      <c r="I67" s="215"/>
      <c r="J67" s="215"/>
      <c r="K67" s="215"/>
      <c r="L67" s="215"/>
      <c r="M67" s="215"/>
      <c r="N67" s="214"/>
      <c r="O67" s="214"/>
      <c r="P67" s="214"/>
      <c r="Q67" s="214"/>
      <c r="R67" s="215"/>
      <c r="S67" s="215"/>
      <c r="T67" s="215"/>
      <c r="U67" s="215"/>
      <c r="V67" s="215"/>
      <c r="W67" s="215"/>
      <c r="X67" s="215"/>
      <c r="Y67" s="215"/>
      <c r="Z67" s="195"/>
      <c r="AA67" s="195"/>
      <c r="AB67" s="195"/>
      <c r="AC67" s="195"/>
      <c r="AD67" s="195"/>
      <c r="AE67" s="195"/>
      <c r="AF67" s="195"/>
      <c r="AG67" s="195" t="s">
        <v>408</v>
      </c>
      <c r="AH67" s="195">
        <v>0</v>
      </c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</row>
    <row r="68" spans="1:60" outlineLevel="3" x14ac:dyDescent="0.2">
      <c r="A68" s="212"/>
      <c r="B68" s="213"/>
      <c r="C68" s="255" t="s">
        <v>1060</v>
      </c>
      <c r="D68" s="248"/>
      <c r="E68" s="249">
        <v>35.840000000000003</v>
      </c>
      <c r="F68" s="215"/>
      <c r="G68" s="215"/>
      <c r="H68" s="215"/>
      <c r="I68" s="215"/>
      <c r="J68" s="215"/>
      <c r="K68" s="215"/>
      <c r="L68" s="215"/>
      <c r="M68" s="215"/>
      <c r="N68" s="214"/>
      <c r="O68" s="214"/>
      <c r="P68" s="214"/>
      <c r="Q68" s="214"/>
      <c r="R68" s="215"/>
      <c r="S68" s="215"/>
      <c r="T68" s="215"/>
      <c r="U68" s="215"/>
      <c r="V68" s="215"/>
      <c r="W68" s="215"/>
      <c r="X68" s="215"/>
      <c r="Y68" s="215"/>
      <c r="Z68" s="195"/>
      <c r="AA68" s="195"/>
      <c r="AB68" s="195"/>
      <c r="AC68" s="195"/>
      <c r="AD68" s="195"/>
      <c r="AE68" s="195"/>
      <c r="AF68" s="195"/>
      <c r="AG68" s="195" t="s">
        <v>408</v>
      </c>
      <c r="AH68" s="195">
        <v>0</v>
      </c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</row>
    <row r="69" spans="1:60" ht="22.5" outlineLevel="1" x14ac:dyDescent="0.2">
      <c r="A69" s="226">
        <v>19</v>
      </c>
      <c r="B69" s="227" t="s">
        <v>1061</v>
      </c>
      <c r="C69" s="240" t="s">
        <v>1062</v>
      </c>
      <c r="D69" s="228" t="s">
        <v>223</v>
      </c>
      <c r="E69" s="229">
        <v>35.840000000000003</v>
      </c>
      <c r="F69" s="230"/>
      <c r="G69" s="231">
        <f>ROUND(E69*F69,2)</f>
        <v>0</v>
      </c>
      <c r="H69" s="216"/>
      <c r="I69" s="215">
        <f>ROUND(E69*H69,2)</f>
        <v>0</v>
      </c>
      <c r="J69" s="216"/>
      <c r="K69" s="215">
        <f>ROUND(E69*J69,2)</f>
        <v>0</v>
      </c>
      <c r="L69" s="215">
        <v>21</v>
      </c>
      <c r="M69" s="215">
        <f>G69*(1+L69/100)</f>
        <v>0</v>
      </c>
      <c r="N69" s="214">
        <v>0</v>
      </c>
      <c r="O69" s="214">
        <f>ROUND(E69*N69,2)</f>
        <v>0</v>
      </c>
      <c r="P69" s="214">
        <v>0</v>
      </c>
      <c r="Q69" s="214">
        <f>ROUND(E69*P69,2)</f>
        <v>0</v>
      </c>
      <c r="R69" s="215"/>
      <c r="S69" s="215" t="s">
        <v>999</v>
      </c>
      <c r="T69" s="215" t="s">
        <v>1000</v>
      </c>
      <c r="U69" s="215">
        <v>0</v>
      </c>
      <c r="V69" s="215">
        <f>ROUND(E69*U69,2)</f>
        <v>0</v>
      </c>
      <c r="W69" s="215"/>
      <c r="X69" s="215" t="s">
        <v>170</v>
      </c>
      <c r="Y69" s="215" t="s">
        <v>171</v>
      </c>
      <c r="Z69" s="195"/>
      <c r="AA69" s="195"/>
      <c r="AB69" s="195"/>
      <c r="AC69" s="195"/>
      <c r="AD69" s="195"/>
      <c r="AE69" s="195"/>
      <c r="AF69" s="195"/>
      <c r="AG69" s="195" t="s">
        <v>172</v>
      </c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</row>
    <row r="70" spans="1:60" outlineLevel="2" x14ac:dyDescent="0.2">
      <c r="A70" s="212"/>
      <c r="B70" s="213"/>
      <c r="C70" s="255" t="s">
        <v>1063</v>
      </c>
      <c r="D70" s="248"/>
      <c r="E70" s="249"/>
      <c r="F70" s="215"/>
      <c r="G70" s="215"/>
      <c r="H70" s="215"/>
      <c r="I70" s="215"/>
      <c r="J70" s="215"/>
      <c r="K70" s="215"/>
      <c r="L70" s="215"/>
      <c r="M70" s="215"/>
      <c r="N70" s="214"/>
      <c r="O70" s="214"/>
      <c r="P70" s="214"/>
      <c r="Q70" s="214"/>
      <c r="R70" s="215"/>
      <c r="S70" s="215"/>
      <c r="T70" s="215"/>
      <c r="U70" s="215"/>
      <c r="V70" s="215"/>
      <c r="W70" s="215"/>
      <c r="X70" s="215"/>
      <c r="Y70" s="215"/>
      <c r="Z70" s="195"/>
      <c r="AA70" s="195"/>
      <c r="AB70" s="195"/>
      <c r="AC70" s="195"/>
      <c r="AD70" s="195"/>
      <c r="AE70" s="195"/>
      <c r="AF70" s="195"/>
      <c r="AG70" s="195" t="s">
        <v>408</v>
      </c>
      <c r="AH70" s="195">
        <v>0</v>
      </c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</row>
    <row r="71" spans="1:60" outlineLevel="3" x14ac:dyDescent="0.2">
      <c r="A71" s="212"/>
      <c r="B71" s="213"/>
      <c r="C71" s="255" t="s">
        <v>1060</v>
      </c>
      <c r="D71" s="248"/>
      <c r="E71" s="249">
        <v>35.840000000000003</v>
      </c>
      <c r="F71" s="215"/>
      <c r="G71" s="215"/>
      <c r="H71" s="215"/>
      <c r="I71" s="215"/>
      <c r="J71" s="215"/>
      <c r="K71" s="215"/>
      <c r="L71" s="215"/>
      <c r="M71" s="215"/>
      <c r="N71" s="214"/>
      <c r="O71" s="214"/>
      <c r="P71" s="214"/>
      <c r="Q71" s="214"/>
      <c r="R71" s="215"/>
      <c r="S71" s="215"/>
      <c r="T71" s="215"/>
      <c r="U71" s="215"/>
      <c r="V71" s="215"/>
      <c r="W71" s="215"/>
      <c r="X71" s="215"/>
      <c r="Y71" s="215"/>
      <c r="Z71" s="195"/>
      <c r="AA71" s="195"/>
      <c r="AB71" s="195"/>
      <c r="AC71" s="195"/>
      <c r="AD71" s="195"/>
      <c r="AE71" s="195"/>
      <c r="AF71" s="195"/>
      <c r="AG71" s="195" t="s">
        <v>408</v>
      </c>
      <c r="AH71" s="195">
        <v>0</v>
      </c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</row>
    <row r="72" spans="1:60" ht="22.5" outlineLevel="1" x14ac:dyDescent="0.2">
      <c r="A72" s="226">
        <v>20</v>
      </c>
      <c r="B72" s="227" t="s">
        <v>1064</v>
      </c>
      <c r="C72" s="240" t="s">
        <v>1065</v>
      </c>
      <c r="D72" s="228" t="s">
        <v>223</v>
      </c>
      <c r="E72" s="229">
        <v>14</v>
      </c>
      <c r="F72" s="230"/>
      <c r="G72" s="231">
        <f>ROUND(E72*F72,2)</f>
        <v>0</v>
      </c>
      <c r="H72" s="216"/>
      <c r="I72" s="215">
        <f>ROUND(E72*H72,2)</f>
        <v>0</v>
      </c>
      <c r="J72" s="216"/>
      <c r="K72" s="215">
        <f>ROUND(E72*J72,2)</f>
        <v>0</v>
      </c>
      <c r="L72" s="215">
        <v>21</v>
      </c>
      <c r="M72" s="215">
        <f>G72*(1+L72/100)</f>
        <v>0</v>
      </c>
      <c r="N72" s="214">
        <v>4.6999999999999999E-4</v>
      </c>
      <c r="O72" s="214">
        <f>ROUND(E72*N72,2)</f>
        <v>0.01</v>
      </c>
      <c r="P72" s="214">
        <v>0</v>
      </c>
      <c r="Q72" s="214">
        <f>ROUND(E72*P72,2)</f>
        <v>0</v>
      </c>
      <c r="R72" s="215"/>
      <c r="S72" s="215" t="s">
        <v>999</v>
      </c>
      <c r="T72" s="215" t="s">
        <v>1000</v>
      </c>
      <c r="U72" s="215">
        <v>0</v>
      </c>
      <c r="V72" s="215">
        <f>ROUND(E72*U72,2)</f>
        <v>0</v>
      </c>
      <c r="W72" s="215"/>
      <c r="X72" s="215" t="s">
        <v>170</v>
      </c>
      <c r="Y72" s="215" t="s">
        <v>171</v>
      </c>
      <c r="Z72" s="195"/>
      <c r="AA72" s="195"/>
      <c r="AB72" s="195"/>
      <c r="AC72" s="195"/>
      <c r="AD72" s="195"/>
      <c r="AE72" s="195"/>
      <c r="AF72" s="195"/>
      <c r="AG72" s="195" t="s">
        <v>172</v>
      </c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</row>
    <row r="73" spans="1:60" outlineLevel="2" x14ac:dyDescent="0.2">
      <c r="A73" s="212"/>
      <c r="B73" s="213"/>
      <c r="C73" s="255" t="s">
        <v>1066</v>
      </c>
      <c r="D73" s="248"/>
      <c r="E73" s="249"/>
      <c r="F73" s="215"/>
      <c r="G73" s="215"/>
      <c r="H73" s="215"/>
      <c r="I73" s="215"/>
      <c r="J73" s="215"/>
      <c r="K73" s="215"/>
      <c r="L73" s="215"/>
      <c r="M73" s="215"/>
      <c r="N73" s="214"/>
      <c r="O73" s="214"/>
      <c r="P73" s="214"/>
      <c r="Q73" s="214"/>
      <c r="R73" s="215"/>
      <c r="S73" s="215"/>
      <c r="T73" s="215"/>
      <c r="U73" s="215"/>
      <c r="V73" s="215"/>
      <c r="W73" s="215"/>
      <c r="X73" s="215"/>
      <c r="Y73" s="215"/>
      <c r="Z73" s="195"/>
      <c r="AA73" s="195"/>
      <c r="AB73" s="195"/>
      <c r="AC73" s="195"/>
      <c r="AD73" s="195"/>
      <c r="AE73" s="195"/>
      <c r="AF73" s="195"/>
      <c r="AG73" s="195" t="s">
        <v>408</v>
      </c>
      <c r="AH73" s="195">
        <v>0</v>
      </c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</row>
    <row r="74" spans="1:60" outlineLevel="3" x14ac:dyDescent="0.2">
      <c r="A74" s="212"/>
      <c r="B74" s="213"/>
      <c r="C74" s="255" t="s">
        <v>1067</v>
      </c>
      <c r="D74" s="248"/>
      <c r="E74" s="249"/>
      <c r="F74" s="215"/>
      <c r="G74" s="215"/>
      <c r="H74" s="215"/>
      <c r="I74" s="215"/>
      <c r="J74" s="215"/>
      <c r="K74" s="215"/>
      <c r="L74" s="215"/>
      <c r="M74" s="215"/>
      <c r="N74" s="214"/>
      <c r="O74" s="214"/>
      <c r="P74" s="214"/>
      <c r="Q74" s="214"/>
      <c r="R74" s="215"/>
      <c r="S74" s="215"/>
      <c r="T74" s="215"/>
      <c r="U74" s="215"/>
      <c r="V74" s="215"/>
      <c r="W74" s="215"/>
      <c r="X74" s="215"/>
      <c r="Y74" s="215"/>
      <c r="Z74" s="195"/>
      <c r="AA74" s="195"/>
      <c r="AB74" s="195"/>
      <c r="AC74" s="195"/>
      <c r="AD74" s="195"/>
      <c r="AE74" s="195"/>
      <c r="AF74" s="195"/>
      <c r="AG74" s="195" t="s">
        <v>408</v>
      </c>
      <c r="AH74" s="195">
        <v>0</v>
      </c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</row>
    <row r="75" spans="1:60" outlineLevel="3" x14ac:dyDescent="0.2">
      <c r="A75" s="212"/>
      <c r="B75" s="213"/>
      <c r="C75" s="255" t="s">
        <v>1068</v>
      </c>
      <c r="D75" s="248"/>
      <c r="E75" s="249">
        <v>14</v>
      </c>
      <c r="F75" s="215"/>
      <c r="G75" s="215"/>
      <c r="H75" s="215"/>
      <c r="I75" s="215"/>
      <c r="J75" s="215"/>
      <c r="K75" s="215"/>
      <c r="L75" s="215"/>
      <c r="M75" s="215"/>
      <c r="N75" s="214"/>
      <c r="O75" s="214"/>
      <c r="P75" s="214"/>
      <c r="Q75" s="214"/>
      <c r="R75" s="215"/>
      <c r="S75" s="215"/>
      <c r="T75" s="215"/>
      <c r="U75" s="215"/>
      <c r="V75" s="215"/>
      <c r="W75" s="215"/>
      <c r="X75" s="215"/>
      <c r="Y75" s="215"/>
      <c r="Z75" s="195"/>
      <c r="AA75" s="195"/>
      <c r="AB75" s="195"/>
      <c r="AC75" s="195"/>
      <c r="AD75" s="195"/>
      <c r="AE75" s="195"/>
      <c r="AF75" s="195"/>
      <c r="AG75" s="195" t="s">
        <v>408</v>
      </c>
      <c r="AH75" s="195">
        <v>0</v>
      </c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</row>
    <row r="76" spans="1:60" ht="22.5" outlineLevel="1" x14ac:dyDescent="0.2">
      <c r="A76" s="226">
        <v>21</v>
      </c>
      <c r="B76" s="227" t="s">
        <v>1069</v>
      </c>
      <c r="C76" s="240" t="s">
        <v>1070</v>
      </c>
      <c r="D76" s="228" t="s">
        <v>223</v>
      </c>
      <c r="E76" s="229">
        <v>14</v>
      </c>
      <c r="F76" s="230"/>
      <c r="G76" s="231">
        <f>ROUND(E76*F76,2)</f>
        <v>0</v>
      </c>
      <c r="H76" s="216"/>
      <c r="I76" s="215">
        <f>ROUND(E76*H76,2)</f>
        <v>0</v>
      </c>
      <c r="J76" s="216"/>
      <c r="K76" s="215">
        <f>ROUND(E76*J76,2)</f>
        <v>0</v>
      </c>
      <c r="L76" s="215">
        <v>21</v>
      </c>
      <c r="M76" s="215">
        <f>G76*(1+L76/100)</f>
        <v>0</v>
      </c>
      <c r="N76" s="214">
        <v>0</v>
      </c>
      <c r="O76" s="214">
        <f>ROUND(E76*N76,2)</f>
        <v>0</v>
      </c>
      <c r="P76" s="214">
        <v>0</v>
      </c>
      <c r="Q76" s="214">
        <f>ROUND(E76*P76,2)</f>
        <v>0</v>
      </c>
      <c r="R76" s="215"/>
      <c r="S76" s="215" t="s">
        <v>999</v>
      </c>
      <c r="T76" s="215" t="s">
        <v>1000</v>
      </c>
      <c r="U76" s="215">
        <v>0</v>
      </c>
      <c r="V76" s="215">
        <f>ROUND(E76*U76,2)</f>
        <v>0</v>
      </c>
      <c r="W76" s="215"/>
      <c r="X76" s="215" t="s">
        <v>170</v>
      </c>
      <c r="Y76" s="215" t="s">
        <v>171</v>
      </c>
      <c r="Z76" s="195"/>
      <c r="AA76" s="195"/>
      <c r="AB76" s="195"/>
      <c r="AC76" s="195"/>
      <c r="AD76" s="195"/>
      <c r="AE76" s="195"/>
      <c r="AF76" s="195"/>
      <c r="AG76" s="195" t="s">
        <v>172</v>
      </c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</row>
    <row r="77" spans="1:60" outlineLevel="2" x14ac:dyDescent="0.2">
      <c r="A77" s="212"/>
      <c r="B77" s="213"/>
      <c r="C77" s="255" t="s">
        <v>1071</v>
      </c>
      <c r="D77" s="248"/>
      <c r="E77" s="249"/>
      <c r="F77" s="215"/>
      <c r="G77" s="215"/>
      <c r="H77" s="215"/>
      <c r="I77" s="215"/>
      <c r="J77" s="215"/>
      <c r="K77" s="215"/>
      <c r="L77" s="215"/>
      <c r="M77" s="215"/>
      <c r="N77" s="214"/>
      <c r="O77" s="214"/>
      <c r="P77" s="214"/>
      <c r="Q77" s="214"/>
      <c r="R77" s="215"/>
      <c r="S77" s="215"/>
      <c r="T77" s="215"/>
      <c r="U77" s="215"/>
      <c r="V77" s="215"/>
      <c r="W77" s="215"/>
      <c r="X77" s="215"/>
      <c r="Y77" s="215"/>
      <c r="Z77" s="195"/>
      <c r="AA77" s="195"/>
      <c r="AB77" s="195"/>
      <c r="AC77" s="195"/>
      <c r="AD77" s="195"/>
      <c r="AE77" s="195"/>
      <c r="AF77" s="195"/>
      <c r="AG77" s="195" t="s">
        <v>408</v>
      </c>
      <c r="AH77" s="195">
        <v>0</v>
      </c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</row>
    <row r="78" spans="1:60" outlineLevel="3" x14ac:dyDescent="0.2">
      <c r="A78" s="212"/>
      <c r="B78" s="213"/>
      <c r="C78" s="255" t="s">
        <v>1068</v>
      </c>
      <c r="D78" s="248"/>
      <c r="E78" s="249">
        <v>14</v>
      </c>
      <c r="F78" s="215"/>
      <c r="G78" s="215"/>
      <c r="H78" s="215"/>
      <c r="I78" s="215"/>
      <c r="J78" s="215"/>
      <c r="K78" s="215"/>
      <c r="L78" s="215"/>
      <c r="M78" s="215"/>
      <c r="N78" s="214"/>
      <c r="O78" s="214"/>
      <c r="P78" s="214"/>
      <c r="Q78" s="214"/>
      <c r="R78" s="215"/>
      <c r="S78" s="215"/>
      <c r="T78" s="215"/>
      <c r="U78" s="215"/>
      <c r="V78" s="215"/>
      <c r="W78" s="215"/>
      <c r="X78" s="215"/>
      <c r="Y78" s="215"/>
      <c r="Z78" s="195"/>
      <c r="AA78" s="195"/>
      <c r="AB78" s="195"/>
      <c r="AC78" s="195"/>
      <c r="AD78" s="195"/>
      <c r="AE78" s="195"/>
      <c r="AF78" s="195"/>
      <c r="AG78" s="195" t="s">
        <v>408</v>
      </c>
      <c r="AH78" s="195">
        <v>0</v>
      </c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</row>
    <row r="79" spans="1:60" ht="22.5" outlineLevel="1" x14ac:dyDescent="0.2">
      <c r="A79" s="226">
        <v>22</v>
      </c>
      <c r="B79" s="227" t="s">
        <v>1072</v>
      </c>
      <c r="C79" s="240" t="s">
        <v>1073</v>
      </c>
      <c r="D79" s="228" t="s">
        <v>167</v>
      </c>
      <c r="E79" s="229">
        <v>87.075000000000003</v>
      </c>
      <c r="F79" s="230"/>
      <c r="G79" s="231">
        <f>ROUND(E79*F79,2)</f>
        <v>0</v>
      </c>
      <c r="H79" s="216"/>
      <c r="I79" s="215">
        <f>ROUND(E79*H79,2)</f>
        <v>0</v>
      </c>
      <c r="J79" s="216"/>
      <c r="K79" s="215">
        <f>ROUND(E79*J79,2)</f>
        <v>0</v>
      </c>
      <c r="L79" s="215">
        <v>21</v>
      </c>
      <c r="M79" s="215">
        <f>G79*(1+L79/100)</f>
        <v>0</v>
      </c>
      <c r="N79" s="214">
        <v>0</v>
      </c>
      <c r="O79" s="214">
        <f>ROUND(E79*N79,2)</f>
        <v>0</v>
      </c>
      <c r="P79" s="214">
        <v>0</v>
      </c>
      <c r="Q79" s="214">
        <f>ROUND(E79*P79,2)</f>
        <v>0</v>
      </c>
      <c r="R79" s="215"/>
      <c r="S79" s="215" t="s">
        <v>999</v>
      </c>
      <c r="T79" s="215" t="s">
        <v>1000</v>
      </c>
      <c r="U79" s="215">
        <v>0</v>
      </c>
      <c r="V79" s="215">
        <f>ROUND(E79*U79,2)</f>
        <v>0</v>
      </c>
      <c r="W79" s="215"/>
      <c r="X79" s="215" t="s">
        <v>170</v>
      </c>
      <c r="Y79" s="215" t="s">
        <v>171</v>
      </c>
      <c r="Z79" s="195"/>
      <c r="AA79" s="195"/>
      <c r="AB79" s="195"/>
      <c r="AC79" s="195"/>
      <c r="AD79" s="195"/>
      <c r="AE79" s="195"/>
      <c r="AF79" s="195"/>
      <c r="AG79" s="195" t="s">
        <v>172</v>
      </c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</row>
    <row r="80" spans="1:60" outlineLevel="2" x14ac:dyDescent="0.2">
      <c r="A80" s="212"/>
      <c r="B80" s="213"/>
      <c r="C80" s="255" t="s">
        <v>1074</v>
      </c>
      <c r="D80" s="248"/>
      <c r="E80" s="249"/>
      <c r="F80" s="215"/>
      <c r="G80" s="215"/>
      <c r="H80" s="215"/>
      <c r="I80" s="215"/>
      <c r="J80" s="215"/>
      <c r="K80" s="215"/>
      <c r="L80" s="215"/>
      <c r="M80" s="215"/>
      <c r="N80" s="214"/>
      <c r="O80" s="214"/>
      <c r="P80" s="214"/>
      <c r="Q80" s="214"/>
      <c r="R80" s="215"/>
      <c r="S80" s="215"/>
      <c r="T80" s="215"/>
      <c r="U80" s="215"/>
      <c r="V80" s="215"/>
      <c r="W80" s="215"/>
      <c r="X80" s="215"/>
      <c r="Y80" s="215"/>
      <c r="Z80" s="195"/>
      <c r="AA80" s="195"/>
      <c r="AB80" s="195"/>
      <c r="AC80" s="195"/>
      <c r="AD80" s="195"/>
      <c r="AE80" s="195"/>
      <c r="AF80" s="195"/>
      <c r="AG80" s="195" t="s">
        <v>408</v>
      </c>
      <c r="AH80" s="195">
        <v>0</v>
      </c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</row>
    <row r="81" spans="1:60" outlineLevel="3" x14ac:dyDescent="0.2">
      <c r="A81" s="212"/>
      <c r="B81" s="213"/>
      <c r="C81" s="255" t="s">
        <v>1075</v>
      </c>
      <c r="D81" s="248"/>
      <c r="E81" s="249">
        <v>87.08</v>
      </c>
      <c r="F81" s="215"/>
      <c r="G81" s="215"/>
      <c r="H81" s="215"/>
      <c r="I81" s="215"/>
      <c r="J81" s="215"/>
      <c r="K81" s="215"/>
      <c r="L81" s="215"/>
      <c r="M81" s="215"/>
      <c r="N81" s="214"/>
      <c r="O81" s="214"/>
      <c r="P81" s="214"/>
      <c r="Q81" s="214"/>
      <c r="R81" s="215"/>
      <c r="S81" s="215"/>
      <c r="T81" s="215"/>
      <c r="U81" s="215"/>
      <c r="V81" s="215"/>
      <c r="W81" s="215"/>
      <c r="X81" s="215"/>
      <c r="Y81" s="215"/>
      <c r="Z81" s="195"/>
      <c r="AA81" s="195"/>
      <c r="AB81" s="195"/>
      <c r="AC81" s="195"/>
      <c r="AD81" s="195"/>
      <c r="AE81" s="195"/>
      <c r="AF81" s="195"/>
      <c r="AG81" s="195" t="s">
        <v>408</v>
      </c>
      <c r="AH81" s="195">
        <v>0</v>
      </c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</row>
    <row r="82" spans="1:60" ht="22.5" outlineLevel="1" x14ac:dyDescent="0.2">
      <c r="A82" s="226">
        <v>23</v>
      </c>
      <c r="B82" s="227" t="s">
        <v>1076</v>
      </c>
      <c r="C82" s="240" t="s">
        <v>1077</v>
      </c>
      <c r="D82" s="228" t="s">
        <v>194</v>
      </c>
      <c r="E82" s="229">
        <v>22.5</v>
      </c>
      <c r="F82" s="230"/>
      <c r="G82" s="231">
        <f>ROUND(E82*F82,2)</f>
        <v>0</v>
      </c>
      <c r="H82" s="216"/>
      <c r="I82" s="215">
        <f>ROUND(E82*H82,2)</f>
        <v>0</v>
      </c>
      <c r="J82" s="216"/>
      <c r="K82" s="215">
        <f>ROUND(E82*J82,2)</f>
        <v>0</v>
      </c>
      <c r="L82" s="215">
        <v>21</v>
      </c>
      <c r="M82" s="215">
        <f>G82*(1+L82/100)</f>
        <v>0</v>
      </c>
      <c r="N82" s="214">
        <v>0</v>
      </c>
      <c r="O82" s="214">
        <f>ROUND(E82*N82,2)</f>
        <v>0</v>
      </c>
      <c r="P82" s="214">
        <v>0</v>
      </c>
      <c r="Q82" s="214">
        <f>ROUND(E82*P82,2)</f>
        <v>0</v>
      </c>
      <c r="R82" s="215"/>
      <c r="S82" s="215" t="s">
        <v>999</v>
      </c>
      <c r="T82" s="215" t="s">
        <v>1000</v>
      </c>
      <c r="U82" s="215">
        <v>0</v>
      </c>
      <c r="V82" s="215">
        <f>ROUND(E82*U82,2)</f>
        <v>0</v>
      </c>
      <c r="W82" s="215"/>
      <c r="X82" s="215" t="s">
        <v>170</v>
      </c>
      <c r="Y82" s="215" t="s">
        <v>171</v>
      </c>
      <c r="Z82" s="195"/>
      <c r="AA82" s="195"/>
      <c r="AB82" s="195"/>
      <c r="AC82" s="195"/>
      <c r="AD82" s="195"/>
      <c r="AE82" s="195"/>
      <c r="AF82" s="195"/>
      <c r="AG82" s="195" t="s">
        <v>172</v>
      </c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</row>
    <row r="83" spans="1:60" outlineLevel="2" x14ac:dyDescent="0.2">
      <c r="A83" s="212"/>
      <c r="B83" s="213"/>
      <c r="C83" s="255" t="s">
        <v>1078</v>
      </c>
      <c r="D83" s="248"/>
      <c r="E83" s="249"/>
      <c r="F83" s="215"/>
      <c r="G83" s="215"/>
      <c r="H83" s="215"/>
      <c r="I83" s="215"/>
      <c r="J83" s="215"/>
      <c r="K83" s="215"/>
      <c r="L83" s="215"/>
      <c r="M83" s="215"/>
      <c r="N83" s="214"/>
      <c r="O83" s="214"/>
      <c r="P83" s="214"/>
      <c r="Q83" s="214"/>
      <c r="R83" s="215"/>
      <c r="S83" s="215"/>
      <c r="T83" s="215"/>
      <c r="U83" s="215"/>
      <c r="V83" s="215"/>
      <c r="W83" s="215"/>
      <c r="X83" s="215"/>
      <c r="Y83" s="215"/>
      <c r="Z83" s="195"/>
      <c r="AA83" s="195"/>
      <c r="AB83" s="195"/>
      <c r="AC83" s="195"/>
      <c r="AD83" s="195"/>
      <c r="AE83" s="195"/>
      <c r="AF83" s="195"/>
      <c r="AG83" s="195" t="s">
        <v>408</v>
      </c>
      <c r="AH83" s="195">
        <v>0</v>
      </c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</row>
    <row r="84" spans="1:60" outlineLevel="3" x14ac:dyDescent="0.2">
      <c r="A84" s="212"/>
      <c r="B84" s="213"/>
      <c r="C84" s="255" t="s">
        <v>1079</v>
      </c>
      <c r="D84" s="248"/>
      <c r="E84" s="249"/>
      <c r="F84" s="215"/>
      <c r="G84" s="215"/>
      <c r="H84" s="215"/>
      <c r="I84" s="215"/>
      <c r="J84" s="215"/>
      <c r="K84" s="215"/>
      <c r="L84" s="215"/>
      <c r="M84" s="215"/>
      <c r="N84" s="214"/>
      <c r="O84" s="214"/>
      <c r="P84" s="214"/>
      <c r="Q84" s="214"/>
      <c r="R84" s="215"/>
      <c r="S84" s="215"/>
      <c r="T84" s="215"/>
      <c r="U84" s="215"/>
      <c r="V84" s="215"/>
      <c r="W84" s="215"/>
      <c r="X84" s="215"/>
      <c r="Y84" s="215"/>
      <c r="Z84" s="195"/>
      <c r="AA84" s="195"/>
      <c r="AB84" s="195"/>
      <c r="AC84" s="195"/>
      <c r="AD84" s="195"/>
      <c r="AE84" s="195"/>
      <c r="AF84" s="195"/>
      <c r="AG84" s="195" t="s">
        <v>408</v>
      </c>
      <c r="AH84" s="195">
        <v>0</v>
      </c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</row>
    <row r="85" spans="1:60" outlineLevel="3" x14ac:dyDescent="0.2">
      <c r="A85" s="212"/>
      <c r="B85" s="213"/>
      <c r="C85" s="255" t="s">
        <v>1080</v>
      </c>
      <c r="D85" s="248"/>
      <c r="E85" s="249">
        <v>22.5</v>
      </c>
      <c r="F85" s="215"/>
      <c r="G85" s="215"/>
      <c r="H85" s="215"/>
      <c r="I85" s="215"/>
      <c r="J85" s="215"/>
      <c r="K85" s="215"/>
      <c r="L85" s="215"/>
      <c r="M85" s="215"/>
      <c r="N85" s="214"/>
      <c r="O85" s="214"/>
      <c r="P85" s="214"/>
      <c r="Q85" s="214"/>
      <c r="R85" s="215"/>
      <c r="S85" s="215"/>
      <c r="T85" s="215"/>
      <c r="U85" s="215"/>
      <c r="V85" s="215"/>
      <c r="W85" s="215"/>
      <c r="X85" s="215"/>
      <c r="Y85" s="215"/>
      <c r="Z85" s="195"/>
      <c r="AA85" s="195"/>
      <c r="AB85" s="195"/>
      <c r="AC85" s="195"/>
      <c r="AD85" s="195"/>
      <c r="AE85" s="195"/>
      <c r="AF85" s="195"/>
      <c r="AG85" s="195" t="s">
        <v>408</v>
      </c>
      <c r="AH85" s="195">
        <v>0</v>
      </c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</row>
    <row r="86" spans="1:60" ht="22.5" outlineLevel="1" x14ac:dyDescent="0.2">
      <c r="A86" s="226">
        <v>24</v>
      </c>
      <c r="B86" s="227" t="s">
        <v>1081</v>
      </c>
      <c r="C86" s="240" t="s">
        <v>1082</v>
      </c>
      <c r="D86" s="228" t="s">
        <v>167</v>
      </c>
      <c r="E86" s="229">
        <v>174.15</v>
      </c>
      <c r="F86" s="230"/>
      <c r="G86" s="231">
        <f>ROUND(E86*F86,2)</f>
        <v>0</v>
      </c>
      <c r="H86" s="216"/>
      <c r="I86" s="215">
        <f>ROUND(E86*H86,2)</f>
        <v>0</v>
      </c>
      <c r="J86" s="216"/>
      <c r="K86" s="215">
        <f>ROUND(E86*J86,2)</f>
        <v>0</v>
      </c>
      <c r="L86" s="215">
        <v>21</v>
      </c>
      <c r="M86" s="215">
        <f>G86*(1+L86/100)</f>
        <v>0</v>
      </c>
      <c r="N86" s="214">
        <v>0</v>
      </c>
      <c r="O86" s="214">
        <f>ROUND(E86*N86,2)</f>
        <v>0</v>
      </c>
      <c r="P86" s="214">
        <v>0</v>
      </c>
      <c r="Q86" s="214">
        <f>ROUND(E86*P86,2)</f>
        <v>0</v>
      </c>
      <c r="R86" s="215"/>
      <c r="S86" s="215" t="s">
        <v>999</v>
      </c>
      <c r="T86" s="215" t="s">
        <v>1000</v>
      </c>
      <c r="U86" s="215">
        <v>0</v>
      </c>
      <c r="V86" s="215">
        <f>ROUND(E86*U86,2)</f>
        <v>0</v>
      </c>
      <c r="W86" s="215"/>
      <c r="X86" s="215" t="s">
        <v>170</v>
      </c>
      <c r="Y86" s="215" t="s">
        <v>171</v>
      </c>
      <c r="Z86" s="195"/>
      <c r="AA86" s="195"/>
      <c r="AB86" s="195"/>
      <c r="AC86" s="195"/>
      <c r="AD86" s="195"/>
      <c r="AE86" s="195"/>
      <c r="AF86" s="195"/>
      <c r="AG86" s="195" t="s">
        <v>172</v>
      </c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</row>
    <row r="87" spans="1:60" ht="22.5" outlineLevel="2" x14ac:dyDescent="0.2">
      <c r="A87" s="212"/>
      <c r="B87" s="213"/>
      <c r="C87" s="255" t="s">
        <v>1083</v>
      </c>
      <c r="D87" s="248"/>
      <c r="E87" s="249"/>
      <c r="F87" s="215"/>
      <c r="G87" s="215"/>
      <c r="H87" s="215"/>
      <c r="I87" s="215"/>
      <c r="J87" s="215"/>
      <c r="K87" s="215"/>
      <c r="L87" s="215"/>
      <c r="M87" s="215"/>
      <c r="N87" s="214"/>
      <c r="O87" s="214"/>
      <c r="P87" s="214"/>
      <c r="Q87" s="214"/>
      <c r="R87" s="215"/>
      <c r="S87" s="215"/>
      <c r="T87" s="215"/>
      <c r="U87" s="215"/>
      <c r="V87" s="215"/>
      <c r="W87" s="215"/>
      <c r="X87" s="215"/>
      <c r="Y87" s="215"/>
      <c r="Z87" s="195"/>
      <c r="AA87" s="195"/>
      <c r="AB87" s="195"/>
      <c r="AC87" s="195"/>
      <c r="AD87" s="195"/>
      <c r="AE87" s="195"/>
      <c r="AF87" s="195"/>
      <c r="AG87" s="195" t="s">
        <v>408</v>
      </c>
      <c r="AH87" s="195">
        <v>0</v>
      </c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</row>
    <row r="88" spans="1:60" outlineLevel="3" x14ac:dyDescent="0.2">
      <c r="A88" s="212"/>
      <c r="B88" s="213"/>
      <c r="C88" s="255" t="s">
        <v>1084</v>
      </c>
      <c r="D88" s="248"/>
      <c r="E88" s="249"/>
      <c r="F88" s="215"/>
      <c r="G88" s="215"/>
      <c r="H88" s="215"/>
      <c r="I88" s="215"/>
      <c r="J88" s="215"/>
      <c r="K88" s="215"/>
      <c r="L88" s="215"/>
      <c r="M88" s="215"/>
      <c r="N88" s="214"/>
      <c r="O88" s="214"/>
      <c r="P88" s="214"/>
      <c r="Q88" s="214"/>
      <c r="R88" s="215"/>
      <c r="S88" s="215"/>
      <c r="T88" s="215"/>
      <c r="U88" s="215"/>
      <c r="V88" s="215"/>
      <c r="W88" s="215"/>
      <c r="X88" s="215"/>
      <c r="Y88" s="215"/>
      <c r="Z88" s="195"/>
      <c r="AA88" s="195"/>
      <c r="AB88" s="195"/>
      <c r="AC88" s="195"/>
      <c r="AD88" s="195"/>
      <c r="AE88" s="195"/>
      <c r="AF88" s="195"/>
      <c r="AG88" s="195" t="s">
        <v>408</v>
      </c>
      <c r="AH88" s="195">
        <v>0</v>
      </c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</row>
    <row r="89" spans="1:60" outlineLevel="3" x14ac:dyDescent="0.2">
      <c r="A89" s="212"/>
      <c r="B89" s="213"/>
      <c r="C89" s="255" t="s">
        <v>1085</v>
      </c>
      <c r="D89" s="248"/>
      <c r="E89" s="249"/>
      <c r="F89" s="215"/>
      <c r="G89" s="215"/>
      <c r="H89" s="215"/>
      <c r="I89" s="215"/>
      <c r="J89" s="215"/>
      <c r="K89" s="215"/>
      <c r="L89" s="215"/>
      <c r="M89" s="215"/>
      <c r="N89" s="214"/>
      <c r="O89" s="214"/>
      <c r="P89" s="214"/>
      <c r="Q89" s="214"/>
      <c r="R89" s="215"/>
      <c r="S89" s="215"/>
      <c r="T89" s="215"/>
      <c r="U89" s="215"/>
      <c r="V89" s="215"/>
      <c r="W89" s="215"/>
      <c r="X89" s="215"/>
      <c r="Y89" s="215"/>
      <c r="Z89" s="195"/>
      <c r="AA89" s="195"/>
      <c r="AB89" s="195"/>
      <c r="AC89" s="195"/>
      <c r="AD89" s="195"/>
      <c r="AE89" s="195"/>
      <c r="AF89" s="195"/>
      <c r="AG89" s="195" t="s">
        <v>408</v>
      </c>
      <c r="AH89" s="195">
        <v>0</v>
      </c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</row>
    <row r="90" spans="1:60" outlineLevel="3" x14ac:dyDescent="0.2">
      <c r="A90" s="212"/>
      <c r="B90" s="213"/>
      <c r="C90" s="255" t="s">
        <v>1086</v>
      </c>
      <c r="D90" s="248"/>
      <c r="E90" s="249"/>
      <c r="F90" s="215"/>
      <c r="G90" s="215"/>
      <c r="H90" s="215"/>
      <c r="I90" s="215"/>
      <c r="J90" s="215"/>
      <c r="K90" s="215"/>
      <c r="L90" s="215"/>
      <c r="M90" s="215"/>
      <c r="N90" s="214"/>
      <c r="O90" s="214"/>
      <c r="P90" s="214"/>
      <c r="Q90" s="214"/>
      <c r="R90" s="215"/>
      <c r="S90" s="215"/>
      <c r="T90" s="215"/>
      <c r="U90" s="215"/>
      <c r="V90" s="215"/>
      <c r="W90" s="215"/>
      <c r="X90" s="215"/>
      <c r="Y90" s="215"/>
      <c r="Z90" s="195"/>
      <c r="AA90" s="195"/>
      <c r="AB90" s="195"/>
      <c r="AC90" s="195"/>
      <c r="AD90" s="195"/>
      <c r="AE90" s="195"/>
      <c r="AF90" s="195"/>
      <c r="AG90" s="195" t="s">
        <v>408</v>
      </c>
      <c r="AH90" s="195">
        <v>0</v>
      </c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</row>
    <row r="91" spans="1:60" outlineLevel="3" x14ac:dyDescent="0.2">
      <c r="A91" s="212"/>
      <c r="B91" s="213"/>
      <c r="C91" s="255" t="s">
        <v>1004</v>
      </c>
      <c r="D91" s="248"/>
      <c r="E91" s="249"/>
      <c r="F91" s="215"/>
      <c r="G91" s="215"/>
      <c r="H91" s="215"/>
      <c r="I91" s="215"/>
      <c r="J91" s="215"/>
      <c r="K91" s="215"/>
      <c r="L91" s="215"/>
      <c r="M91" s="215"/>
      <c r="N91" s="214"/>
      <c r="O91" s="214"/>
      <c r="P91" s="214"/>
      <c r="Q91" s="214"/>
      <c r="R91" s="215"/>
      <c r="S91" s="215"/>
      <c r="T91" s="215"/>
      <c r="U91" s="215"/>
      <c r="V91" s="215"/>
      <c r="W91" s="215"/>
      <c r="X91" s="215"/>
      <c r="Y91" s="215"/>
      <c r="Z91" s="195"/>
      <c r="AA91" s="195"/>
      <c r="AB91" s="195"/>
      <c r="AC91" s="195"/>
      <c r="AD91" s="195"/>
      <c r="AE91" s="195"/>
      <c r="AF91" s="195"/>
      <c r="AG91" s="195" t="s">
        <v>408</v>
      </c>
      <c r="AH91" s="195">
        <v>0</v>
      </c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</row>
    <row r="92" spans="1:60" outlineLevel="3" x14ac:dyDescent="0.2">
      <c r="A92" s="212"/>
      <c r="B92" s="213"/>
      <c r="C92" s="255" t="s">
        <v>1087</v>
      </c>
      <c r="D92" s="248"/>
      <c r="E92" s="249"/>
      <c r="F92" s="215"/>
      <c r="G92" s="215"/>
      <c r="H92" s="215"/>
      <c r="I92" s="215"/>
      <c r="J92" s="215"/>
      <c r="K92" s="215"/>
      <c r="L92" s="215"/>
      <c r="M92" s="215"/>
      <c r="N92" s="214"/>
      <c r="O92" s="214"/>
      <c r="P92" s="214"/>
      <c r="Q92" s="214"/>
      <c r="R92" s="215"/>
      <c r="S92" s="215"/>
      <c r="T92" s="215"/>
      <c r="U92" s="215"/>
      <c r="V92" s="215"/>
      <c r="W92" s="215"/>
      <c r="X92" s="215"/>
      <c r="Y92" s="215"/>
      <c r="Z92" s="195"/>
      <c r="AA92" s="195"/>
      <c r="AB92" s="195"/>
      <c r="AC92" s="195"/>
      <c r="AD92" s="195"/>
      <c r="AE92" s="195"/>
      <c r="AF92" s="195"/>
      <c r="AG92" s="195" t="s">
        <v>408</v>
      </c>
      <c r="AH92" s="195">
        <v>0</v>
      </c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</row>
    <row r="93" spans="1:60" outlineLevel="3" x14ac:dyDescent="0.2">
      <c r="A93" s="212"/>
      <c r="B93" s="213"/>
      <c r="C93" s="255" t="s">
        <v>1088</v>
      </c>
      <c r="D93" s="248"/>
      <c r="E93" s="249"/>
      <c r="F93" s="215"/>
      <c r="G93" s="215"/>
      <c r="H93" s="215"/>
      <c r="I93" s="215"/>
      <c r="J93" s="215"/>
      <c r="K93" s="215"/>
      <c r="L93" s="215"/>
      <c r="M93" s="215"/>
      <c r="N93" s="214"/>
      <c r="O93" s="214"/>
      <c r="P93" s="214"/>
      <c r="Q93" s="214"/>
      <c r="R93" s="215"/>
      <c r="S93" s="215"/>
      <c r="T93" s="215"/>
      <c r="U93" s="215"/>
      <c r="V93" s="215"/>
      <c r="W93" s="215"/>
      <c r="X93" s="215"/>
      <c r="Y93" s="215"/>
      <c r="Z93" s="195"/>
      <c r="AA93" s="195"/>
      <c r="AB93" s="195"/>
      <c r="AC93" s="195"/>
      <c r="AD93" s="195"/>
      <c r="AE93" s="195"/>
      <c r="AF93" s="195"/>
      <c r="AG93" s="195" t="s">
        <v>408</v>
      </c>
      <c r="AH93" s="195">
        <v>0</v>
      </c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</row>
    <row r="94" spans="1:60" outlineLevel="3" x14ac:dyDescent="0.2">
      <c r="A94" s="212"/>
      <c r="B94" s="213"/>
      <c r="C94" s="255" t="s">
        <v>1089</v>
      </c>
      <c r="D94" s="248"/>
      <c r="E94" s="249"/>
      <c r="F94" s="215"/>
      <c r="G94" s="215"/>
      <c r="H94" s="215"/>
      <c r="I94" s="215"/>
      <c r="J94" s="215"/>
      <c r="K94" s="215"/>
      <c r="L94" s="215"/>
      <c r="M94" s="215"/>
      <c r="N94" s="214"/>
      <c r="O94" s="214"/>
      <c r="P94" s="214"/>
      <c r="Q94" s="214"/>
      <c r="R94" s="215"/>
      <c r="S94" s="215"/>
      <c r="T94" s="215"/>
      <c r="U94" s="215"/>
      <c r="V94" s="215"/>
      <c r="W94" s="215"/>
      <c r="X94" s="215"/>
      <c r="Y94" s="215"/>
      <c r="Z94" s="195"/>
      <c r="AA94" s="195"/>
      <c r="AB94" s="195"/>
      <c r="AC94" s="195"/>
      <c r="AD94" s="195"/>
      <c r="AE94" s="195"/>
      <c r="AF94" s="195"/>
      <c r="AG94" s="195" t="s">
        <v>408</v>
      </c>
      <c r="AH94" s="195">
        <v>0</v>
      </c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</row>
    <row r="95" spans="1:60" outlineLevel="3" x14ac:dyDescent="0.2">
      <c r="A95" s="212"/>
      <c r="B95" s="213"/>
      <c r="C95" s="255" t="s">
        <v>1090</v>
      </c>
      <c r="D95" s="248"/>
      <c r="E95" s="249">
        <v>174.15</v>
      </c>
      <c r="F95" s="215"/>
      <c r="G95" s="215"/>
      <c r="H95" s="215"/>
      <c r="I95" s="215"/>
      <c r="J95" s="215"/>
      <c r="K95" s="215"/>
      <c r="L95" s="215"/>
      <c r="M95" s="215"/>
      <c r="N95" s="214"/>
      <c r="O95" s="214"/>
      <c r="P95" s="214"/>
      <c r="Q95" s="214"/>
      <c r="R95" s="215"/>
      <c r="S95" s="215"/>
      <c r="T95" s="215"/>
      <c r="U95" s="215"/>
      <c r="V95" s="215"/>
      <c r="W95" s="215"/>
      <c r="X95" s="215"/>
      <c r="Y95" s="215"/>
      <c r="Z95" s="195"/>
      <c r="AA95" s="195"/>
      <c r="AB95" s="195"/>
      <c r="AC95" s="195"/>
      <c r="AD95" s="195"/>
      <c r="AE95" s="195"/>
      <c r="AF95" s="195"/>
      <c r="AG95" s="195" t="s">
        <v>408</v>
      </c>
      <c r="AH95" s="195">
        <v>0</v>
      </c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</row>
    <row r="96" spans="1:60" ht="22.5" outlineLevel="1" x14ac:dyDescent="0.2">
      <c r="A96" s="226">
        <v>25</v>
      </c>
      <c r="B96" s="227" t="s">
        <v>1091</v>
      </c>
      <c r="C96" s="240" t="s">
        <v>1092</v>
      </c>
      <c r="D96" s="228" t="s">
        <v>194</v>
      </c>
      <c r="E96" s="229">
        <v>232.2</v>
      </c>
      <c r="F96" s="230"/>
      <c r="G96" s="231">
        <f>ROUND(E96*F96,2)</f>
        <v>0</v>
      </c>
      <c r="H96" s="216"/>
      <c r="I96" s="215">
        <f>ROUND(E96*H96,2)</f>
        <v>0</v>
      </c>
      <c r="J96" s="216"/>
      <c r="K96" s="215">
        <f>ROUND(E96*J96,2)</f>
        <v>0</v>
      </c>
      <c r="L96" s="215">
        <v>21</v>
      </c>
      <c r="M96" s="215">
        <f>G96*(1+L96/100)</f>
        <v>0</v>
      </c>
      <c r="N96" s="214">
        <v>8.4000000000000003E-4</v>
      </c>
      <c r="O96" s="214">
        <f>ROUND(E96*N96,2)</f>
        <v>0.2</v>
      </c>
      <c r="P96" s="214">
        <v>0</v>
      </c>
      <c r="Q96" s="214">
        <f>ROUND(E96*P96,2)</f>
        <v>0</v>
      </c>
      <c r="R96" s="215"/>
      <c r="S96" s="215" t="s">
        <v>999</v>
      </c>
      <c r="T96" s="215" t="s">
        <v>1000</v>
      </c>
      <c r="U96" s="215">
        <v>0</v>
      </c>
      <c r="V96" s="215">
        <f>ROUND(E96*U96,2)</f>
        <v>0</v>
      </c>
      <c r="W96" s="215"/>
      <c r="X96" s="215" t="s">
        <v>170</v>
      </c>
      <c r="Y96" s="215" t="s">
        <v>171</v>
      </c>
      <c r="Z96" s="195"/>
      <c r="AA96" s="195"/>
      <c r="AB96" s="195"/>
      <c r="AC96" s="195"/>
      <c r="AD96" s="195"/>
      <c r="AE96" s="195"/>
      <c r="AF96" s="195"/>
      <c r="AG96" s="195" t="s">
        <v>172</v>
      </c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</row>
    <row r="97" spans="1:60" outlineLevel="2" x14ac:dyDescent="0.2">
      <c r="A97" s="212"/>
      <c r="B97" s="213"/>
      <c r="C97" s="255" t="s">
        <v>1093</v>
      </c>
      <c r="D97" s="248"/>
      <c r="E97" s="249"/>
      <c r="F97" s="215"/>
      <c r="G97" s="215"/>
      <c r="H97" s="215"/>
      <c r="I97" s="215"/>
      <c r="J97" s="215"/>
      <c r="K97" s="215"/>
      <c r="L97" s="215"/>
      <c r="M97" s="215"/>
      <c r="N97" s="214"/>
      <c r="O97" s="214"/>
      <c r="P97" s="214"/>
      <c r="Q97" s="214"/>
      <c r="R97" s="215"/>
      <c r="S97" s="215"/>
      <c r="T97" s="215"/>
      <c r="U97" s="215"/>
      <c r="V97" s="215"/>
      <c r="W97" s="215"/>
      <c r="X97" s="215"/>
      <c r="Y97" s="215"/>
      <c r="Z97" s="195"/>
      <c r="AA97" s="195"/>
      <c r="AB97" s="195"/>
      <c r="AC97" s="195"/>
      <c r="AD97" s="195"/>
      <c r="AE97" s="195"/>
      <c r="AF97" s="195"/>
      <c r="AG97" s="195" t="s">
        <v>408</v>
      </c>
      <c r="AH97" s="195">
        <v>0</v>
      </c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</row>
    <row r="98" spans="1:60" outlineLevel="3" x14ac:dyDescent="0.2">
      <c r="A98" s="212"/>
      <c r="B98" s="213"/>
      <c r="C98" s="255" t="s">
        <v>1094</v>
      </c>
      <c r="D98" s="248"/>
      <c r="E98" s="249"/>
      <c r="F98" s="215"/>
      <c r="G98" s="215"/>
      <c r="H98" s="215"/>
      <c r="I98" s="215"/>
      <c r="J98" s="215"/>
      <c r="K98" s="215"/>
      <c r="L98" s="215"/>
      <c r="M98" s="215"/>
      <c r="N98" s="214"/>
      <c r="O98" s="214"/>
      <c r="P98" s="214"/>
      <c r="Q98" s="214"/>
      <c r="R98" s="215"/>
      <c r="S98" s="215"/>
      <c r="T98" s="215"/>
      <c r="U98" s="215"/>
      <c r="V98" s="215"/>
      <c r="W98" s="215"/>
      <c r="X98" s="215"/>
      <c r="Y98" s="215"/>
      <c r="Z98" s="195"/>
      <c r="AA98" s="195"/>
      <c r="AB98" s="195"/>
      <c r="AC98" s="195"/>
      <c r="AD98" s="195"/>
      <c r="AE98" s="195"/>
      <c r="AF98" s="195"/>
      <c r="AG98" s="195" t="s">
        <v>408</v>
      </c>
      <c r="AH98" s="195">
        <v>0</v>
      </c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</row>
    <row r="99" spans="1:60" outlineLevel="3" x14ac:dyDescent="0.2">
      <c r="A99" s="212"/>
      <c r="B99" s="213"/>
      <c r="C99" s="255" t="s">
        <v>1095</v>
      </c>
      <c r="D99" s="248"/>
      <c r="E99" s="249"/>
      <c r="F99" s="215"/>
      <c r="G99" s="215"/>
      <c r="H99" s="215"/>
      <c r="I99" s="215"/>
      <c r="J99" s="215"/>
      <c r="K99" s="215"/>
      <c r="L99" s="215"/>
      <c r="M99" s="215"/>
      <c r="N99" s="214"/>
      <c r="O99" s="214"/>
      <c r="P99" s="214"/>
      <c r="Q99" s="214"/>
      <c r="R99" s="215"/>
      <c r="S99" s="215"/>
      <c r="T99" s="215"/>
      <c r="U99" s="215"/>
      <c r="V99" s="215"/>
      <c r="W99" s="215"/>
      <c r="X99" s="215"/>
      <c r="Y99" s="215"/>
      <c r="Z99" s="195"/>
      <c r="AA99" s="195"/>
      <c r="AB99" s="195"/>
      <c r="AC99" s="195"/>
      <c r="AD99" s="195"/>
      <c r="AE99" s="195"/>
      <c r="AF99" s="195"/>
      <c r="AG99" s="195" t="s">
        <v>408</v>
      </c>
      <c r="AH99" s="195">
        <v>0</v>
      </c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</row>
    <row r="100" spans="1:60" outlineLevel="3" x14ac:dyDescent="0.2">
      <c r="A100" s="212"/>
      <c r="B100" s="213"/>
      <c r="C100" s="255" t="s">
        <v>1096</v>
      </c>
      <c r="D100" s="248"/>
      <c r="E100" s="249">
        <v>232.2</v>
      </c>
      <c r="F100" s="215"/>
      <c r="G100" s="215"/>
      <c r="H100" s="215"/>
      <c r="I100" s="215"/>
      <c r="J100" s="215"/>
      <c r="K100" s="215"/>
      <c r="L100" s="215"/>
      <c r="M100" s="215"/>
      <c r="N100" s="214"/>
      <c r="O100" s="214"/>
      <c r="P100" s="214"/>
      <c r="Q100" s="214"/>
      <c r="R100" s="215"/>
      <c r="S100" s="215"/>
      <c r="T100" s="215"/>
      <c r="U100" s="215"/>
      <c r="V100" s="215"/>
      <c r="W100" s="215"/>
      <c r="X100" s="215"/>
      <c r="Y100" s="215"/>
      <c r="Z100" s="195"/>
      <c r="AA100" s="195"/>
      <c r="AB100" s="195"/>
      <c r="AC100" s="195"/>
      <c r="AD100" s="195"/>
      <c r="AE100" s="195"/>
      <c r="AF100" s="195"/>
      <c r="AG100" s="195" t="s">
        <v>408</v>
      </c>
      <c r="AH100" s="195">
        <v>0</v>
      </c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</row>
    <row r="101" spans="1:60" ht="22.5" outlineLevel="1" x14ac:dyDescent="0.2">
      <c r="A101" s="226">
        <v>26</v>
      </c>
      <c r="B101" s="227" t="s">
        <v>1097</v>
      </c>
      <c r="C101" s="240" t="s">
        <v>1098</v>
      </c>
      <c r="D101" s="228" t="s">
        <v>194</v>
      </c>
      <c r="E101" s="229">
        <v>232.2</v>
      </c>
      <c r="F101" s="230"/>
      <c r="G101" s="231">
        <f>ROUND(E101*F101,2)</f>
        <v>0</v>
      </c>
      <c r="H101" s="216"/>
      <c r="I101" s="215">
        <f>ROUND(E101*H101,2)</f>
        <v>0</v>
      </c>
      <c r="J101" s="216"/>
      <c r="K101" s="215">
        <f>ROUND(E101*J101,2)</f>
        <v>0</v>
      </c>
      <c r="L101" s="215">
        <v>21</v>
      </c>
      <c r="M101" s="215">
        <f>G101*(1+L101/100)</f>
        <v>0</v>
      </c>
      <c r="N101" s="214">
        <v>0</v>
      </c>
      <c r="O101" s="214">
        <f>ROUND(E101*N101,2)</f>
        <v>0</v>
      </c>
      <c r="P101" s="214">
        <v>0</v>
      </c>
      <c r="Q101" s="214">
        <f>ROUND(E101*P101,2)</f>
        <v>0</v>
      </c>
      <c r="R101" s="215"/>
      <c r="S101" s="215" t="s">
        <v>999</v>
      </c>
      <c r="T101" s="215" t="s">
        <v>1000</v>
      </c>
      <c r="U101" s="215">
        <v>0</v>
      </c>
      <c r="V101" s="215">
        <f>ROUND(E101*U101,2)</f>
        <v>0</v>
      </c>
      <c r="W101" s="215"/>
      <c r="X101" s="215" t="s">
        <v>170</v>
      </c>
      <c r="Y101" s="215" t="s">
        <v>171</v>
      </c>
      <c r="Z101" s="195"/>
      <c r="AA101" s="195"/>
      <c r="AB101" s="195"/>
      <c r="AC101" s="195"/>
      <c r="AD101" s="195"/>
      <c r="AE101" s="195"/>
      <c r="AF101" s="195"/>
      <c r="AG101" s="195" t="s">
        <v>172</v>
      </c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</row>
    <row r="102" spans="1:60" outlineLevel="2" x14ac:dyDescent="0.2">
      <c r="A102" s="212"/>
      <c r="B102" s="213"/>
      <c r="C102" s="255" t="s">
        <v>1099</v>
      </c>
      <c r="D102" s="248"/>
      <c r="E102" s="249"/>
      <c r="F102" s="215"/>
      <c r="G102" s="215"/>
      <c r="H102" s="215"/>
      <c r="I102" s="215"/>
      <c r="J102" s="215"/>
      <c r="K102" s="215"/>
      <c r="L102" s="215"/>
      <c r="M102" s="215"/>
      <c r="N102" s="214"/>
      <c r="O102" s="214"/>
      <c r="P102" s="214"/>
      <c r="Q102" s="214"/>
      <c r="R102" s="215"/>
      <c r="S102" s="215"/>
      <c r="T102" s="215"/>
      <c r="U102" s="215"/>
      <c r="V102" s="215"/>
      <c r="W102" s="215"/>
      <c r="X102" s="215"/>
      <c r="Y102" s="215"/>
      <c r="Z102" s="195"/>
      <c r="AA102" s="195"/>
      <c r="AB102" s="195"/>
      <c r="AC102" s="195"/>
      <c r="AD102" s="195"/>
      <c r="AE102" s="195"/>
      <c r="AF102" s="195"/>
      <c r="AG102" s="195" t="s">
        <v>408</v>
      </c>
      <c r="AH102" s="195">
        <v>0</v>
      </c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</row>
    <row r="103" spans="1:60" outlineLevel="3" x14ac:dyDescent="0.2">
      <c r="A103" s="212"/>
      <c r="B103" s="213"/>
      <c r="C103" s="255" t="s">
        <v>1096</v>
      </c>
      <c r="D103" s="248"/>
      <c r="E103" s="249">
        <v>232.2</v>
      </c>
      <c r="F103" s="215"/>
      <c r="G103" s="215"/>
      <c r="H103" s="215"/>
      <c r="I103" s="215"/>
      <c r="J103" s="215"/>
      <c r="K103" s="215"/>
      <c r="L103" s="215"/>
      <c r="M103" s="215"/>
      <c r="N103" s="214"/>
      <c r="O103" s="214"/>
      <c r="P103" s="214"/>
      <c r="Q103" s="214"/>
      <c r="R103" s="215"/>
      <c r="S103" s="215"/>
      <c r="T103" s="215"/>
      <c r="U103" s="215"/>
      <c r="V103" s="215"/>
      <c r="W103" s="215"/>
      <c r="X103" s="215"/>
      <c r="Y103" s="215"/>
      <c r="Z103" s="195"/>
      <c r="AA103" s="195"/>
      <c r="AB103" s="195"/>
      <c r="AC103" s="195"/>
      <c r="AD103" s="195"/>
      <c r="AE103" s="195"/>
      <c r="AF103" s="195"/>
      <c r="AG103" s="195" t="s">
        <v>408</v>
      </c>
      <c r="AH103" s="195">
        <v>0</v>
      </c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</row>
    <row r="104" spans="1:60" ht="33.75" outlineLevel="1" x14ac:dyDescent="0.2">
      <c r="A104" s="226">
        <v>27</v>
      </c>
      <c r="B104" s="227" t="s">
        <v>1100</v>
      </c>
      <c r="C104" s="240" t="s">
        <v>1101</v>
      </c>
      <c r="D104" s="228" t="s">
        <v>167</v>
      </c>
      <c r="E104" s="229">
        <v>67.2</v>
      </c>
      <c r="F104" s="230"/>
      <c r="G104" s="231">
        <f>ROUND(E104*F104,2)</f>
        <v>0</v>
      </c>
      <c r="H104" s="216"/>
      <c r="I104" s="215">
        <f>ROUND(E104*H104,2)</f>
        <v>0</v>
      </c>
      <c r="J104" s="216"/>
      <c r="K104" s="215">
        <f>ROUND(E104*J104,2)</f>
        <v>0</v>
      </c>
      <c r="L104" s="215">
        <v>21</v>
      </c>
      <c r="M104" s="215">
        <f>G104*(1+L104/100)</f>
        <v>0</v>
      </c>
      <c r="N104" s="214">
        <v>0</v>
      </c>
      <c r="O104" s="214">
        <f>ROUND(E104*N104,2)</f>
        <v>0</v>
      </c>
      <c r="P104" s="214">
        <v>0</v>
      </c>
      <c r="Q104" s="214">
        <f>ROUND(E104*P104,2)</f>
        <v>0</v>
      </c>
      <c r="R104" s="215"/>
      <c r="S104" s="215" t="s">
        <v>999</v>
      </c>
      <c r="T104" s="215" t="s">
        <v>1000</v>
      </c>
      <c r="U104" s="215">
        <v>0</v>
      </c>
      <c r="V104" s="215">
        <f>ROUND(E104*U104,2)</f>
        <v>0</v>
      </c>
      <c r="W104" s="215"/>
      <c r="X104" s="215" t="s">
        <v>170</v>
      </c>
      <c r="Y104" s="215" t="s">
        <v>171</v>
      </c>
      <c r="Z104" s="195"/>
      <c r="AA104" s="195"/>
      <c r="AB104" s="195"/>
      <c r="AC104" s="195"/>
      <c r="AD104" s="195"/>
      <c r="AE104" s="195"/>
      <c r="AF104" s="195"/>
      <c r="AG104" s="195" t="s">
        <v>172</v>
      </c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</row>
    <row r="105" spans="1:60" ht="22.5" outlineLevel="2" x14ac:dyDescent="0.2">
      <c r="A105" s="212"/>
      <c r="B105" s="213"/>
      <c r="C105" s="255" t="s">
        <v>1102</v>
      </c>
      <c r="D105" s="248"/>
      <c r="E105" s="249"/>
      <c r="F105" s="215"/>
      <c r="G105" s="215"/>
      <c r="H105" s="215"/>
      <c r="I105" s="215"/>
      <c r="J105" s="215"/>
      <c r="K105" s="215"/>
      <c r="L105" s="215"/>
      <c r="M105" s="215"/>
      <c r="N105" s="214"/>
      <c r="O105" s="214"/>
      <c r="P105" s="214"/>
      <c r="Q105" s="214"/>
      <c r="R105" s="215"/>
      <c r="S105" s="215"/>
      <c r="T105" s="215"/>
      <c r="U105" s="215"/>
      <c r="V105" s="215"/>
      <c r="W105" s="215"/>
      <c r="X105" s="215"/>
      <c r="Y105" s="215"/>
      <c r="Z105" s="195"/>
      <c r="AA105" s="195"/>
      <c r="AB105" s="195"/>
      <c r="AC105" s="195"/>
      <c r="AD105" s="195"/>
      <c r="AE105" s="195"/>
      <c r="AF105" s="195"/>
      <c r="AG105" s="195" t="s">
        <v>408</v>
      </c>
      <c r="AH105" s="195">
        <v>0</v>
      </c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</row>
    <row r="106" spans="1:60" outlineLevel="3" x14ac:dyDescent="0.2">
      <c r="A106" s="212"/>
      <c r="B106" s="213"/>
      <c r="C106" s="255" t="s">
        <v>1103</v>
      </c>
      <c r="D106" s="248"/>
      <c r="E106" s="249"/>
      <c r="F106" s="215"/>
      <c r="G106" s="215"/>
      <c r="H106" s="215"/>
      <c r="I106" s="215"/>
      <c r="J106" s="215"/>
      <c r="K106" s="215"/>
      <c r="L106" s="215"/>
      <c r="M106" s="215"/>
      <c r="N106" s="214"/>
      <c r="O106" s="214"/>
      <c r="P106" s="214"/>
      <c r="Q106" s="214"/>
      <c r="R106" s="215"/>
      <c r="S106" s="215"/>
      <c r="T106" s="215"/>
      <c r="U106" s="215"/>
      <c r="V106" s="215"/>
      <c r="W106" s="215"/>
      <c r="X106" s="215"/>
      <c r="Y106" s="215"/>
      <c r="Z106" s="195"/>
      <c r="AA106" s="195"/>
      <c r="AB106" s="195"/>
      <c r="AC106" s="195"/>
      <c r="AD106" s="195"/>
      <c r="AE106" s="195"/>
      <c r="AF106" s="195"/>
      <c r="AG106" s="195" t="s">
        <v>408</v>
      </c>
      <c r="AH106" s="195">
        <v>0</v>
      </c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  <c r="BG106" s="195"/>
      <c r="BH106" s="195"/>
    </row>
    <row r="107" spans="1:60" outlineLevel="3" x14ac:dyDescent="0.2">
      <c r="A107" s="212"/>
      <c r="B107" s="213"/>
      <c r="C107" s="255" t="s">
        <v>1104</v>
      </c>
      <c r="D107" s="248"/>
      <c r="E107" s="249">
        <v>67.2</v>
      </c>
      <c r="F107" s="215"/>
      <c r="G107" s="215"/>
      <c r="H107" s="215"/>
      <c r="I107" s="215"/>
      <c r="J107" s="215"/>
      <c r="K107" s="215"/>
      <c r="L107" s="215"/>
      <c r="M107" s="215"/>
      <c r="N107" s="214"/>
      <c r="O107" s="214"/>
      <c r="P107" s="214"/>
      <c r="Q107" s="214"/>
      <c r="R107" s="215"/>
      <c r="S107" s="215"/>
      <c r="T107" s="215"/>
      <c r="U107" s="215"/>
      <c r="V107" s="215"/>
      <c r="W107" s="215"/>
      <c r="X107" s="215"/>
      <c r="Y107" s="215"/>
      <c r="Z107" s="195"/>
      <c r="AA107" s="195"/>
      <c r="AB107" s="195"/>
      <c r="AC107" s="195"/>
      <c r="AD107" s="195"/>
      <c r="AE107" s="195"/>
      <c r="AF107" s="195"/>
      <c r="AG107" s="195" t="s">
        <v>408</v>
      </c>
      <c r="AH107" s="195">
        <v>0</v>
      </c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  <c r="BG107" s="195"/>
      <c r="BH107" s="195"/>
    </row>
    <row r="108" spans="1:60" ht="33.75" outlineLevel="1" x14ac:dyDescent="0.2">
      <c r="A108" s="226">
        <v>28</v>
      </c>
      <c r="B108" s="227" t="s">
        <v>179</v>
      </c>
      <c r="C108" s="240" t="s">
        <v>180</v>
      </c>
      <c r="D108" s="228" t="s">
        <v>167</v>
      </c>
      <c r="E108" s="229">
        <v>672</v>
      </c>
      <c r="F108" s="230"/>
      <c r="G108" s="231">
        <f>ROUND(E108*F108,2)</f>
        <v>0</v>
      </c>
      <c r="H108" s="216"/>
      <c r="I108" s="215">
        <f>ROUND(E108*H108,2)</f>
        <v>0</v>
      </c>
      <c r="J108" s="216"/>
      <c r="K108" s="215">
        <f>ROUND(E108*J108,2)</f>
        <v>0</v>
      </c>
      <c r="L108" s="215">
        <v>21</v>
      </c>
      <c r="M108" s="215">
        <f>G108*(1+L108/100)</f>
        <v>0</v>
      </c>
      <c r="N108" s="214">
        <v>0</v>
      </c>
      <c r="O108" s="214">
        <f>ROUND(E108*N108,2)</f>
        <v>0</v>
      </c>
      <c r="P108" s="214">
        <v>0</v>
      </c>
      <c r="Q108" s="214">
        <f>ROUND(E108*P108,2)</f>
        <v>0</v>
      </c>
      <c r="R108" s="215"/>
      <c r="S108" s="215" t="s">
        <v>999</v>
      </c>
      <c r="T108" s="215" t="s">
        <v>1000</v>
      </c>
      <c r="U108" s="215">
        <v>0</v>
      </c>
      <c r="V108" s="215">
        <f>ROUND(E108*U108,2)</f>
        <v>0</v>
      </c>
      <c r="W108" s="215"/>
      <c r="X108" s="215" t="s">
        <v>170</v>
      </c>
      <c r="Y108" s="215" t="s">
        <v>171</v>
      </c>
      <c r="Z108" s="195"/>
      <c r="AA108" s="195"/>
      <c r="AB108" s="195"/>
      <c r="AC108" s="195"/>
      <c r="AD108" s="195"/>
      <c r="AE108" s="195"/>
      <c r="AF108" s="195"/>
      <c r="AG108" s="195" t="s">
        <v>172</v>
      </c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</row>
    <row r="109" spans="1:60" outlineLevel="2" x14ac:dyDescent="0.2">
      <c r="A109" s="212"/>
      <c r="B109" s="213"/>
      <c r="C109" s="255" t="s">
        <v>1103</v>
      </c>
      <c r="D109" s="248"/>
      <c r="E109" s="249"/>
      <c r="F109" s="215"/>
      <c r="G109" s="215"/>
      <c r="H109" s="215"/>
      <c r="I109" s="215"/>
      <c r="J109" s="215"/>
      <c r="K109" s="215"/>
      <c r="L109" s="215"/>
      <c r="M109" s="215"/>
      <c r="N109" s="214"/>
      <c r="O109" s="214"/>
      <c r="P109" s="214"/>
      <c r="Q109" s="214"/>
      <c r="R109" s="215"/>
      <c r="S109" s="215"/>
      <c r="T109" s="215"/>
      <c r="U109" s="215"/>
      <c r="V109" s="215"/>
      <c r="W109" s="215"/>
      <c r="X109" s="215"/>
      <c r="Y109" s="215"/>
      <c r="Z109" s="195"/>
      <c r="AA109" s="195"/>
      <c r="AB109" s="195"/>
      <c r="AC109" s="195"/>
      <c r="AD109" s="195"/>
      <c r="AE109" s="195"/>
      <c r="AF109" s="195"/>
      <c r="AG109" s="195" t="s">
        <v>408</v>
      </c>
      <c r="AH109" s="195">
        <v>0</v>
      </c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</row>
    <row r="110" spans="1:60" outlineLevel="3" x14ac:dyDescent="0.2">
      <c r="A110" s="212"/>
      <c r="B110" s="213"/>
      <c r="C110" s="255" t="s">
        <v>1105</v>
      </c>
      <c r="D110" s="248"/>
      <c r="E110" s="249"/>
      <c r="F110" s="215"/>
      <c r="G110" s="215"/>
      <c r="H110" s="215"/>
      <c r="I110" s="215"/>
      <c r="J110" s="215"/>
      <c r="K110" s="215"/>
      <c r="L110" s="215"/>
      <c r="M110" s="215"/>
      <c r="N110" s="214"/>
      <c r="O110" s="214"/>
      <c r="P110" s="214"/>
      <c r="Q110" s="214"/>
      <c r="R110" s="215"/>
      <c r="S110" s="215"/>
      <c r="T110" s="215"/>
      <c r="U110" s="215"/>
      <c r="V110" s="215"/>
      <c r="W110" s="215"/>
      <c r="X110" s="215"/>
      <c r="Y110" s="215"/>
      <c r="Z110" s="195"/>
      <c r="AA110" s="195"/>
      <c r="AB110" s="195"/>
      <c r="AC110" s="195"/>
      <c r="AD110" s="195"/>
      <c r="AE110" s="195"/>
      <c r="AF110" s="195"/>
      <c r="AG110" s="195" t="s">
        <v>408</v>
      </c>
      <c r="AH110" s="195">
        <v>0</v>
      </c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</row>
    <row r="111" spans="1:60" outlineLevel="3" x14ac:dyDescent="0.2">
      <c r="A111" s="212"/>
      <c r="B111" s="213"/>
      <c r="C111" s="255" t="s">
        <v>1106</v>
      </c>
      <c r="D111" s="248"/>
      <c r="E111" s="249">
        <v>672</v>
      </c>
      <c r="F111" s="215"/>
      <c r="G111" s="215"/>
      <c r="H111" s="215"/>
      <c r="I111" s="215"/>
      <c r="J111" s="215"/>
      <c r="K111" s="215"/>
      <c r="L111" s="215"/>
      <c r="M111" s="215"/>
      <c r="N111" s="214"/>
      <c r="O111" s="214"/>
      <c r="P111" s="214"/>
      <c r="Q111" s="214"/>
      <c r="R111" s="215"/>
      <c r="S111" s="215"/>
      <c r="T111" s="215"/>
      <c r="U111" s="215"/>
      <c r="V111" s="215"/>
      <c r="W111" s="215"/>
      <c r="X111" s="215"/>
      <c r="Y111" s="215"/>
      <c r="Z111" s="195"/>
      <c r="AA111" s="195"/>
      <c r="AB111" s="195"/>
      <c r="AC111" s="195"/>
      <c r="AD111" s="195"/>
      <c r="AE111" s="195"/>
      <c r="AF111" s="195"/>
      <c r="AG111" s="195" t="s">
        <v>408</v>
      </c>
      <c r="AH111" s="195">
        <v>0</v>
      </c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</row>
    <row r="112" spans="1:60" ht="22.5" outlineLevel="1" x14ac:dyDescent="0.2">
      <c r="A112" s="226">
        <v>29</v>
      </c>
      <c r="B112" s="227" t="s">
        <v>1107</v>
      </c>
      <c r="C112" s="240" t="s">
        <v>1108</v>
      </c>
      <c r="D112" s="228" t="s">
        <v>167</v>
      </c>
      <c r="E112" s="229">
        <v>67.2</v>
      </c>
      <c r="F112" s="230"/>
      <c r="G112" s="231">
        <f>ROUND(E112*F112,2)</f>
        <v>0</v>
      </c>
      <c r="H112" s="216"/>
      <c r="I112" s="215">
        <f>ROUND(E112*H112,2)</f>
        <v>0</v>
      </c>
      <c r="J112" s="216"/>
      <c r="K112" s="215">
        <f>ROUND(E112*J112,2)</f>
        <v>0</v>
      </c>
      <c r="L112" s="215">
        <v>21</v>
      </c>
      <c r="M112" s="215">
        <f>G112*(1+L112/100)</f>
        <v>0</v>
      </c>
      <c r="N112" s="214">
        <v>0</v>
      </c>
      <c r="O112" s="214">
        <f>ROUND(E112*N112,2)</f>
        <v>0</v>
      </c>
      <c r="P112" s="214">
        <v>0</v>
      </c>
      <c r="Q112" s="214">
        <f>ROUND(E112*P112,2)</f>
        <v>0</v>
      </c>
      <c r="R112" s="215"/>
      <c r="S112" s="215" t="s">
        <v>999</v>
      </c>
      <c r="T112" s="215" t="s">
        <v>1000</v>
      </c>
      <c r="U112" s="215">
        <v>0</v>
      </c>
      <c r="V112" s="215">
        <f>ROUND(E112*U112,2)</f>
        <v>0</v>
      </c>
      <c r="W112" s="215"/>
      <c r="X112" s="215" t="s">
        <v>170</v>
      </c>
      <c r="Y112" s="215" t="s">
        <v>171</v>
      </c>
      <c r="Z112" s="195"/>
      <c r="AA112" s="195"/>
      <c r="AB112" s="195"/>
      <c r="AC112" s="195"/>
      <c r="AD112" s="195"/>
      <c r="AE112" s="195"/>
      <c r="AF112" s="195"/>
      <c r="AG112" s="195" t="s">
        <v>172</v>
      </c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  <c r="BG112" s="195"/>
      <c r="BH112" s="195"/>
    </row>
    <row r="113" spans="1:60" outlineLevel="2" x14ac:dyDescent="0.2">
      <c r="A113" s="212"/>
      <c r="B113" s="213"/>
      <c r="C113" s="255" t="s">
        <v>1103</v>
      </c>
      <c r="D113" s="248"/>
      <c r="E113" s="249"/>
      <c r="F113" s="215"/>
      <c r="G113" s="215"/>
      <c r="H113" s="215"/>
      <c r="I113" s="215"/>
      <c r="J113" s="215"/>
      <c r="K113" s="215"/>
      <c r="L113" s="215"/>
      <c r="M113" s="215"/>
      <c r="N113" s="214"/>
      <c r="O113" s="214"/>
      <c r="P113" s="214"/>
      <c r="Q113" s="214"/>
      <c r="R113" s="215"/>
      <c r="S113" s="215"/>
      <c r="T113" s="215"/>
      <c r="U113" s="215"/>
      <c r="V113" s="215"/>
      <c r="W113" s="215"/>
      <c r="X113" s="215"/>
      <c r="Y113" s="215"/>
      <c r="Z113" s="195"/>
      <c r="AA113" s="195"/>
      <c r="AB113" s="195"/>
      <c r="AC113" s="195"/>
      <c r="AD113" s="195"/>
      <c r="AE113" s="195"/>
      <c r="AF113" s="195"/>
      <c r="AG113" s="195" t="s">
        <v>408</v>
      </c>
      <c r="AH113" s="195">
        <v>0</v>
      </c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</row>
    <row r="114" spans="1:60" outlineLevel="3" x14ac:dyDescent="0.2">
      <c r="A114" s="212"/>
      <c r="B114" s="213"/>
      <c r="C114" s="255" t="s">
        <v>1104</v>
      </c>
      <c r="D114" s="248"/>
      <c r="E114" s="249">
        <v>67.2</v>
      </c>
      <c r="F114" s="215"/>
      <c r="G114" s="215"/>
      <c r="H114" s="215"/>
      <c r="I114" s="215"/>
      <c r="J114" s="215"/>
      <c r="K114" s="215"/>
      <c r="L114" s="215"/>
      <c r="M114" s="215"/>
      <c r="N114" s="214"/>
      <c r="O114" s="214"/>
      <c r="P114" s="214"/>
      <c r="Q114" s="214"/>
      <c r="R114" s="215"/>
      <c r="S114" s="215"/>
      <c r="T114" s="215"/>
      <c r="U114" s="215"/>
      <c r="V114" s="215"/>
      <c r="W114" s="215"/>
      <c r="X114" s="215"/>
      <c r="Y114" s="215"/>
      <c r="Z114" s="195"/>
      <c r="AA114" s="195"/>
      <c r="AB114" s="195"/>
      <c r="AC114" s="195"/>
      <c r="AD114" s="195"/>
      <c r="AE114" s="195"/>
      <c r="AF114" s="195"/>
      <c r="AG114" s="195" t="s">
        <v>408</v>
      </c>
      <c r="AH114" s="195">
        <v>0</v>
      </c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</row>
    <row r="115" spans="1:60" outlineLevel="1" x14ac:dyDescent="0.2">
      <c r="A115" s="226">
        <v>30</v>
      </c>
      <c r="B115" s="227" t="s">
        <v>1109</v>
      </c>
      <c r="C115" s="240" t="s">
        <v>185</v>
      </c>
      <c r="D115" s="228" t="s">
        <v>167</v>
      </c>
      <c r="E115" s="229">
        <v>67.2</v>
      </c>
      <c r="F115" s="230"/>
      <c r="G115" s="231">
        <f>ROUND(E115*F115,2)</f>
        <v>0</v>
      </c>
      <c r="H115" s="216"/>
      <c r="I115" s="215">
        <f>ROUND(E115*H115,2)</f>
        <v>0</v>
      </c>
      <c r="J115" s="216"/>
      <c r="K115" s="215">
        <f>ROUND(E115*J115,2)</f>
        <v>0</v>
      </c>
      <c r="L115" s="215">
        <v>21</v>
      </c>
      <c r="M115" s="215">
        <f>G115*(1+L115/100)</f>
        <v>0</v>
      </c>
      <c r="N115" s="214">
        <v>0</v>
      </c>
      <c r="O115" s="214">
        <f>ROUND(E115*N115,2)</f>
        <v>0</v>
      </c>
      <c r="P115" s="214">
        <v>0</v>
      </c>
      <c r="Q115" s="214">
        <f>ROUND(E115*P115,2)</f>
        <v>0</v>
      </c>
      <c r="R115" s="215"/>
      <c r="S115" s="215" t="s">
        <v>999</v>
      </c>
      <c r="T115" s="215" t="s">
        <v>1000</v>
      </c>
      <c r="U115" s="215">
        <v>0</v>
      </c>
      <c r="V115" s="215">
        <f>ROUND(E115*U115,2)</f>
        <v>0</v>
      </c>
      <c r="W115" s="215"/>
      <c r="X115" s="215" t="s">
        <v>170</v>
      </c>
      <c r="Y115" s="215" t="s">
        <v>171</v>
      </c>
      <c r="Z115" s="195"/>
      <c r="AA115" s="195"/>
      <c r="AB115" s="195"/>
      <c r="AC115" s="195"/>
      <c r="AD115" s="195"/>
      <c r="AE115" s="195"/>
      <c r="AF115" s="195"/>
      <c r="AG115" s="195" t="s">
        <v>172</v>
      </c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</row>
    <row r="116" spans="1:60" ht="22.5" outlineLevel="2" x14ac:dyDescent="0.2">
      <c r="A116" s="212"/>
      <c r="B116" s="213"/>
      <c r="C116" s="255" t="s">
        <v>1110</v>
      </c>
      <c r="D116" s="248"/>
      <c r="E116" s="249"/>
      <c r="F116" s="215"/>
      <c r="G116" s="215"/>
      <c r="H116" s="215"/>
      <c r="I116" s="215"/>
      <c r="J116" s="215"/>
      <c r="K116" s="215"/>
      <c r="L116" s="215"/>
      <c r="M116" s="215"/>
      <c r="N116" s="214"/>
      <c r="O116" s="214"/>
      <c r="P116" s="214"/>
      <c r="Q116" s="214"/>
      <c r="R116" s="215"/>
      <c r="S116" s="215"/>
      <c r="T116" s="215"/>
      <c r="U116" s="215"/>
      <c r="V116" s="215"/>
      <c r="W116" s="215"/>
      <c r="X116" s="215"/>
      <c r="Y116" s="215"/>
      <c r="Z116" s="195"/>
      <c r="AA116" s="195"/>
      <c r="AB116" s="195"/>
      <c r="AC116" s="195"/>
      <c r="AD116" s="195"/>
      <c r="AE116" s="195"/>
      <c r="AF116" s="195"/>
      <c r="AG116" s="195" t="s">
        <v>408</v>
      </c>
      <c r="AH116" s="195">
        <v>0</v>
      </c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</row>
    <row r="117" spans="1:60" outlineLevel="3" x14ac:dyDescent="0.2">
      <c r="A117" s="212"/>
      <c r="B117" s="213"/>
      <c r="C117" s="255" t="s">
        <v>1104</v>
      </c>
      <c r="D117" s="248"/>
      <c r="E117" s="249">
        <v>67.2</v>
      </c>
      <c r="F117" s="215"/>
      <c r="G117" s="215"/>
      <c r="H117" s="215"/>
      <c r="I117" s="215"/>
      <c r="J117" s="215"/>
      <c r="K117" s="215"/>
      <c r="L117" s="215"/>
      <c r="M117" s="215"/>
      <c r="N117" s="214"/>
      <c r="O117" s="214"/>
      <c r="P117" s="214"/>
      <c r="Q117" s="214"/>
      <c r="R117" s="215"/>
      <c r="S117" s="215"/>
      <c r="T117" s="215"/>
      <c r="U117" s="215"/>
      <c r="V117" s="215"/>
      <c r="W117" s="215"/>
      <c r="X117" s="215"/>
      <c r="Y117" s="215"/>
      <c r="Z117" s="195"/>
      <c r="AA117" s="195"/>
      <c r="AB117" s="195"/>
      <c r="AC117" s="195"/>
      <c r="AD117" s="195"/>
      <c r="AE117" s="195"/>
      <c r="AF117" s="195"/>
      <c r="AG117" s="195" t="s">
        <v>408</v>
      </c>
      <c r="AH117" s="195">
        <v>0</v>
      </c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</row>
    <row r="118" spans="1:60" ht="22.5" outlineLevel="1" x14ac:dyDescent="0.2">
      <c r="A118" s="226">
        <v>31</v>
      </c>
      <c r="B118" s="227" t="s">
        <v>1111</v>
      </c>
      <c r="C118" s="240" t="s">
        <v>1112</v>
      </c>
      <c r="D118" s="228" t="s">
        <v>167</v>
      </c>
      <c r="E118" s="229">
        <v>106.95</v>
      </c>
      <c r="F118" s="230"/>
      <c r="G118" s="231">
        <f>ROUND(E118*F118,2)</f>
        <v>0</v>
      </c>
      <c r="H118" s="216"/>
      <c r="I118" s="215">
        <f>ROUND(E118*H118,2)</f>
        <v>0</v>
      </c>
      <c r="J118" s="216"/>
      <c r="K118" s="215">
        <f>ROUND(E118*J118,2)</f>
        <v>0</v>
      </c>
      <c r="L118" s="215">
        <v>21</v>
      </c>
      <c r="M118" s="215">
        <f>G118*(1+L118/100)</f>
        <v>0</v>
      </c>
      <c r="N118" s="214">
        <v>0</v>
      </c>
      <c r="O118" s="214">
        <f>ROUND(E118*N118,2)</f>
        <v>0</v>
      </c>
      <c r="P118" s="214">
        <v>0</v>
      </c>
      <c r="Q118" s="214">
        <f>ROUND(E118*P118,2)</f>
        <v>0</v>
      </c>
      <c r="R118" s="215"/>
      <c r="S118" s="215" t="s">
        <v>999</v>
      </c>
      <c r="T118" s="215" t="s">
        <v>1000</v>
      </c>
      <c r="U118" s="215">
        <v>0</v>
      </c>
      <c r="V118" s="215">
        <f>ROUND(E118*U118,2)</f>
        <v>0</v>
      </c>
      <c r="W118" s="215"/>
      <c r="X118" s="215" t="s">
        <v>170</v>
      </c>
      <c r="Y118" s="215" t="s">
        <v>171</v>
      </c>
      <c r="Z118" s="195"/>
      <c r="AA118" s="195"/>
      <c r="AB118" s="195"/>
      <c r="AC118" s="195"/>
      <c r="AD118" s="195"/>
      <c r="AE118" s="195"/>
      <c r="AF118" s="195"/>
      <c r="AG118" s="195" t="s">
        <v>172</v>
      </c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</row>
    <row r="119" spans="1:60" outlineLevel="2" x14ac:dyDescent="0.2">
      <c r="A119" s="212"/>
      <c r="B119" s="213"/>
      <c r="C119" s="255" t="s">
        <v>1113</v>
      </c>
      <c r="D119" s="248"/>
      <c r="E119" s="249"/>
      <c r="F119" s="215"/>
      <c r="G119" s="215"/>
      <c r="H119" s="215"/>
      <c r="I119" s="215"/>
      <c r="J119" s="215"/>
      <c r="K119" s="215"/>
      <c r="L119" s="215"/>
      <c r="M119" s="215"/>
      <c r="N119" s="214"/>
      <c r="O119" s="214"/>
      <c r="P119" s="214"/>
      <c r="Q119" s="214"/>
      <c r="R119" s="215"/>
      <c r="S119" s="215"/>
      <c r="T119" s="215"/>
      <c r="U119" s="215"/>
      <c r="V119" s="215"/>
      <c r="W119" s="215"/>
      <c r="X119" s="215"/>
      <c r="Y119" s="215"/>
      <c r="Z119" s="195"/>
      <c r="AA119" s="195"/>
      <c r="AB119" s="195"/>
      <c r="AC119" s="195"/>
      <c r="AD119" s="195"/>
      <c r="AE119" s="195"/>
      <c r="AF119" s="195"/>
      <c r="AG119" s="195" t="s">
        <v>408</v>
      </c>
      <c r="AH119" s="195">
        <v>0</v>
      </c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</row>
    <row r="120" spans="1:60" outlineLevel="3" x14ac:dyDescent="0.2">
      <c r="A120" s="212"/>
      <c r="B120" s="213"/>
      <c r="C120" s="255" t="s">
        <v>1085</v>
      </c>
      <c r="D120" s="248"/>
      <c r="E120" s="249"/>
      <c r="F120" s="215"/>
      <c r="G120" s="215"/>
      <c r="H120" s="215"/>
      <c r="I120" s="215"/>
      <c r="J120" s="215"/>
      <c r="K120" s="215"/>
      <c r="L120" s="215"/>
      <c r="M120" s="215"/>
      <c r="N120" s="214"/>
      <c r="O120" s="214"/>
      <c r="P120" s="214"/>
      <c r="Q120" s="214"/>
      <c r="R120" s="215"/>
      <c r="S120" s="215"/>
      <c r="T120" s="215"/>
      <c r="U120" s="215"/>
      <c r="V120" s="215"/>
      <c r="W120" s="215"/>
      <c r="X120" s="215"/>
      <c r="Y120" s="215"/>
      <c r="Z120" s="195"/>
      <c r="AA120" s="195"/>
      <c r="AB120" s="195"/>
      <c r="AC120" s="195"/>
      <c r="AD120" s="195"/>
      <c r="AE120" s="195"/>
      <c r="AF120" s="195"/>
      <c r="AG120" s="195" t="s">
        <v>408</v>
      </c>
      <c r="AH120" s="195">
        <v>0</v>
      </c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  <c r="BG120" s="195"/>
      <c r="BH120" s="195"/>
    </row>
    <row r="121" spans="1:60" outlineLevel="3" x14ac:dyDescent="0.2">
      <c r="A121" s="212"/>
      <c r="B121" s="213"/>
      <c r="C121" s="255" t="s">
        <v>1114</v>
      </c>
      <c r="D121" s="248"/>
      <c r="E121" s="249"/>
      <c r="F121" s="215"/>
      <c r="G121" s="215"/>
      <c r="H121" s="215"/>
      <c r="I121" s="215"/>
      <c r="J121" s="215"/>
      <c r="K121" s="215"/>
      <c r="L121" s="215"/>
      <c r="M121" s="215"/>
      <c r="N121" s="214"/>
      <c r="O121" s="214"/>
      <c r="P121" s="214"/>
      <c r="Q121" s="214"/>
      <c r="R121" s="215"/>
      <c r="S121" s="215"/>
      <c r="T121" s="215"/>
      <c r="U121" s="215"/>
      <c r="V121" s="215"/>
      <c r="W121" s="215"/>
      <c r="X121" s="215"/>
      <c r="Y121" s="215"/>
      <c r="Z121" s="195"/>
      <c r="AA121" s="195"/>
      <c r="AB121" s="195"/>
      <c r="AC121" s="195"/>
      <c r="AD121" s="195"/>
      <c r="AE121" s="195"/>
      <c r="AF121" s="195"/>
      <c r="AG121" s="195" t="s">
        <v>408</v>
      </c>
      <c r="AH121" s="195">
        <v>0</v>
      </c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</row>
    <row r="122" spans="1:60" outlineLevel="3" x14ac:dyDescent="0.2">
      <c r="A122" s="212"/>
      <c r="B122" s="213"/>
      <c r="C122" s="255" t="s">
        <v>1004</v>
      </c>
      <c r="D122" s="248"/>
      <c r="E122" s="249"/>
      <c r="F122" s="215"/>
      <c r="G122" s="215"/>
      <c r="H122" s="215"/>
      <c r="I122" s="215"/>
      <c r="J122" s="215"/>
      <c r="K122" s="215"/>
      <c r="L122" s="215"/>
      <c r="M122" s="215"/>
      <c r="N122" s="214"/>
      <c r="O122" s="214"/>
      <c r="P122" s="214"/>
      <c r="Q122" s="214"/>
      <c r="R122" s="215"/>
      <c r="S122" s="215"/>
      <c r="T122" s="215"/>
      <c r="U122" s="215"/>
      <c r="V122" s="215"/>
      <c r="W122" s="215"/>
      <c r="X122" s="215"/>
      <c r="Y122" s="215"/>
      <c r="Z122" s="195"/>
      <c r="AA122" s="195"/>
      <c r="AB122" s="195"/>
      <c r="AC122" s="195"/>
      <c r="AD122" s="195"/>
      <c r="AE122" s="195"/>
      <c r="AF122" s="195"/>
      <c r="AG122" s="195" t="s">
        <v>408</v>
      </c>
      <c r="AH122" s="195">
        <v>0</v>
      </c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</row>
    <row r="123" spans="1:60" outlineLevel="3" x14ac:dyDescent="0.2">
      <c r="A123" s="212"/>
      <c r="B123" s="213"/>
      <c r="C123" s="255" t="s">
        <v>1115</v>
      </c>
      <c r="D123" s="248"/>
      <c r="E123" s="249"/>
      <c r="F123" s="215"/>
      <c r="G123" s="215"/>
      <c r="H123" s="215"/>
      <c r="I123" s="215"/>
      <c r="J123" s="215"/>
      <c r="K123" s="215"/>
      <c r="L123" s="215"/>
      <c r="M123" s="215"/>
      <c r="N123" s="214"/>
      <c r="O123" s="214"/>
      <c r="P123" s="214"/>
      <c r="Q123" s="214"/>
      <c r="R123" s="215"/>
      <c r="S123" s="215"/>
      <c r="T123" s="215"/>
      <c r="U123" s="215"/>
      <c r="V123" s="215"/>
      <c r="W123" s="215"/>
      <c r="X123" s="215"/>
      <c r="Y123" s="215"/>
      <c r="Z123" s="195"/>
      <c r="AA123" s="195"/>
      <c r="AB123" s="195"/>
      <c r="AC123" s="195"/>
      <c r="AD123" s="195"/>
      <c r="AE123" s="195"/>
      <c r="AF123" s="195"/>
      <c r="AG123" s="195" t="s">
        <v>408</v>
      </c>
      <c r="AH123" s="195">
        <v>0</v>
      </c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</row>
    <row r="124" spans="1:60" outlineLevel="3" x14ac:dyDescent="0.2">
      <c r="A124" s="212"/>
      <c r="B124" s="213"/>
      <c r="C124" s="255" t="s">
        <v>1088</v>
      </c>
      <c r="D124" s="248"/>
      <c r="E124" s="249"/>
      <c r="F124" s="215"/>
      <c r="G124" s="215"/>
      <c r="H124" s="215"/>
      <c r="I124" s="215"/>
      <c r="J124" s="215"/>
      <c r="K124" s="215"/>
      <c r="L124" s="215"/>
      <c r="M124" s="215"/>
      <c r="N124" s="214"/>
      <c r="O124" s="214"/>
      <c r="P124" s="214"/>
      <c r="Q124" s="214"/>
      <c r="R124" s="215"/>
      <c r="S124" s="215"/>
      <c r="T124" s="215"/>
      <c r="U124" s="215"/>
      <c r="V124" s="215"/>
      <c r="W124" s="215"/>
      <c r="X124" s="215"/>
      <c r="Y124" s="215"/>
      <c r="Z124" s="195"/>
      <c r="AA124" s="195"/>
      <c r="AB124" s="195"/>
      <c r="AC124" s="195"/>
      <c r="AD124" s="195"/>
      <c r="AE124" s="195"/>
      <c r="AF124" s="195"/>
      <c r="AG124" s="195" t="s">
        <v>408</v>
      </c>
      <c r="AH124" s="195">
        <v>0</v>
      </c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195"/>
      <c r="BD124" s="195"/>
      <c r="BE124" s="195"/>
      <c r="BF124" s="195"/>
      <c r="BG124" s="195"/>
      <c r="BH124" s="195"/>
    </row>
    <row r="125" spans="1:60" outlineLevel="3" x14ac:dyDescent="0.2">
      <c r="A125" s="212"/>
      <c r="B125" s="213"/>
      <c r="C125" s="255" t="s">
        <v>1116</v>
      </c>
      <c r="D125" s="248"/>
      <c r="E125" s="249"/>
      <c r="F125" s="215"/>
      <c r="G125" s="215"/>
      <c r="H125" s="215"/>
      <c r="I125" s="215"/>
      <c r="J125" s="215"/>
      <c r="K125" s="215"/>
      <c r="L125" s="215"/>
      <c r="M125" s="215"/>
      <c r="N125" s="214"/>
      <c r="O125" s="214"/>
      <c r="P125" s="214"/>
      <c r="Q125" s="214"/>
      <c r="R125" s="215"/>
      <c r="S125" s="215"/>
      <c r="T125" s="215"/>
      <c r="U125" s="215"/>
      <c r="V125" s="215"/>
      <c r="W125" s="215"/>
      <c r="X125" s="215"/>
      <c r="Y125" s="215"/>
      <c r="Z125" s="195"/>
      <c r="AA125" s="195"/>
      <c r="AB125" s="195"/>
      <c r="AC125" s="195"/>
      <c r="AD125" s="195"/>
      <c r="AE125" s="195"/>
      <c r="AF125" s="195"/>
      <c r="AG125" s="195" t="s">
        <v>408</v>
      </c>
      <c r="AH125" s="195">
        <v>0</v>
      </c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5"/>
      <c r="BH125" s="195"/>
    </row>
    <row r="126" spans="1:60" outlineLevel="3" x14ac:dyDescent="0.2">
      <c r="A126" s="212"/>
      <c r="B126" s="213"/>
      <c r="C126" s="255" t="s">
        <v>1117</v>
      </c>
      <c r="D126" s="248"/>
      <c r="E126" s="249">
        <v>106.95</v>
      </c>
      <c r="F126" s="215"/>
      <c r="G126" s="215"/>
      <c r="H126" s="215"/>
      <c r="I126" s="215"/>
      <c r="J126" s="215"/>
      <c r="K126" s="215"/>
      <c r="L126" s="215"/>
      <c r="M126" s="215"/>
      <c r="N126" s="214"/>
      <c r="O126" s="214"/>
      <c r="P126" s="214"/>
      <c r="Q126" s="214"/>
      <c r="R126" s="215"/>
      <c r="S126" s="215"/>
      <c r="T126" s="215"/>
      <c r="U126" s="215"/>
      <c r="V126" s="215"/>
      <c r="W126" s="215"/>
      <c r="X126" s="215"/>
      <c r="Y126" s="215"/>
      <c r="Z126" s="195"/>
      <c r="AA126" s="195"/>
      <c r="AB126" s="195"/>
      <c r="AC126" s="195"/>
      <c r="AD126" s="195"/>
      <c r="AE126" s="195"/>
      <c r="AF126" s="195"/>
      <c r="AG126" s="195" t="s">
        <v>408</v>
      </c>
      <c r="AH126" s="195">
        <v>0</v>
      </c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  <c r="BB126" s="195"/>
      <c r="BC126" s="195"/>
      <c r="BD126" s="195"/>
      <c r="BE126" s="195"/>
      <c r="BF126" s="195"/>
      <c r="BG126" s="195"/>
      <c r="BH126" s="195"/>
    </row>
    <row r="127" spans="1:60" ht="22.5" outlineLevel="1" x14ac:dyDescent="0.2">
      <c r="A127" s="226">
        <v>32</v>
      </c>
      <c r="B127" s="227" t="s">
        <v>1118</v>
      </c>
      <c r="C127" s="240" t="s">
        <v>1119</v>
      </c>
      <c r="D127" s="228" t="s">
        <v>167</v>
      </c>
      <c r="E127" s="229">
        <v>47.04</v>
      </c>
      <c r="F127" s="230"/>
      <c r="G127" s="231">
        <f>ROUND(E127*F127,2)</f>
        <v>0</v>
      </c>
      <c r="H127" s="216"/>
      <c r="I127" s="215">
        <f>ROUND(E127*H127,2)</f>
        <v>0</v>
      </c>
      <c r="J127" s="216"/>
      <c r="K127" s="215">
        <f>ROUND(E127*J127,2)</f>
        <v>0</v>
      </c>
      <c r="L127" s="215">
        <v>21</v>
      </c>
      <c r="M127" s="215">
        <f>G127*(1+L127/100)</f>
        <v>0</v>
      </c>
      <c r="N127" s="214">
        <v>0</v>
      </c>
      <c r="O127" s="214">
        <f>ROUND(E127*N127,2)</f>
        <v>0</v>
      </c>
      <c r="P127" s="214">
        <v>0</v>
      </c>
      <c r="Q127" s="214">
        <f>ROUND(E127*P127,2)</f>
        <v>0</v>
      </c>
      <c r="R127" s="215"/>
      <c r="S127" s="215" t="s">
        <v>999</v>
      </c>
      <c r="T127" s="215" t="s">
        <v>1000</v>
      </c>
      <c r="U127" s="215">
        <v>0</v>
      </c>
      <c r="V127" s="215">
        <f>ROUND(E127*U127,2)</f>
        <v>0</v>
      </c>
      <c r="W127" s="215"/>
      <c r="X127" s="215" t="s">
        <v>170</v>
      </c>
      <c r="Y127" s="215" t="s">
        <v>171</v>
      </c>
      <c r="Z127" s="195"/>
      <c r="AA127" s="195"/>
      <c r="AB127" s="195"/>
      <c r="AC127" s="195"/>
      <c r="AD127" s="195"/>
      <c r="AE127" s="195"/>
      <c r="AF127" s="195"/>
      <c r="AG127" s="195" t="s">
        <v>172</v>
      </c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  <c r="AY127" s="195"/>
      <c r="AZ127" s="195"/>
      <c r="BA127" s="195"/>
      <c r="BB127" s="195"/>
      <c r="BC127" s="195"/>
      <c r="BD127" s="195"/>
      <c r="BE127" s="195"/>
      <c r="BF127" s="195"/>
      <c r="BG127" s="195"/>
      <c r="BH127" s="195"/>
    </row>
    <row r="128" spans="1:60" ht="22.5" outlineLevel="2" x14ac:dyDescent="0.2">
      <c r="A128" s="212"/>
      <c r="B128" s="213"/>
      <c r="C128" s="255" t="s">
        <v>1120</v>
      </c>
      <c r="D128" s="248"/>
      <c r="E128" s="249"/>
      <c r="F128" s="215"/>
      <c r="G128" s="215"/>
      <c r="H128" s="215"/>
      <c r="I128" s="215"/>
      <c r="J128" s="215"/>
      <c r="K128" s="215"/>
      <c r="L128" s="215"/>
      <c r="M128" s="215"/>
      <c r="N128" s="214"/>
      <c r="O128" s="214"/>
      <c r="P128" s="214"/>
      <c r="Q128" s="214"/>
      <c r="R128" s="215"/>
      <c r="S128" s="215"/>
      <c r="T128" s="215"/>
      <c r="U128" s="215"/>
      <c r="V128" s="215"/>
      <c r="W128" s="215"/>
      <c r="X128" s="215"/>
      <c r="Y128" s="215"/>
      <c r="Z128" s="195"/>
      <c r="AA128" s="195"/>
      <c r="AB128" s="195"/>
      <c r="AC128" s="195"/>
      <c r="AD128" s="195"/>
      <c r="AE128" s="195"/>
      <c r="AF128" s="195"/>
      <c r="AG128" s="195" t="s">
        <v>408</v>
      </c>
      <c r="AH128" s="195">
        <v>0</v>
      </c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5"/>
      <c r="BD128" s="195"/>
      <c r="BE128" s="195"/>
      <c r="BF128" s="195"/>
      <c r="BG128" s="195"/>
      <c r="BH128" s="195"/>
    </row>
    <row r="129" spans="1:60" ht="22.5" outlineLevel="3" x14ac:dyDescent="0.2">
      <c r="A129" s="212"/>
      <c r="B129" s="213"/>
      <c r="C129" s="255" t="s">
        <v>1083</v>
      </c>
      <c r="D129" s="248"/>
      <c r="E129" s="249"/>
      <c r="F129" s="215"/>
      <c r="G129" s="215"/>
      <c r="H129" s="215"/>
      <c r="I129" s="215"/>
      <c r="J129" s="215"/>
      <c r="K129" s="215"/>
      <c r="L129" s="215"/>
      <c r="M129" s="215"/>
      <c r="N129" s="214"/>
      <c r="O129" s="214"/>
      <c r="P129" s="214"/>
      <c r="Q129" s="214"/>
      <c r="R129" s="215"/>
      <c r="S129" s="215"/>
      <c r="T129" s="215"/>
      <c r="U129" s="215"/>
      <c r="V129" s="215"/>
      <c r="W129" s="215"/>
      <c r="X129" s="215"/>
      <c r="Y129" s="215"/>
      <c r="Z129" s="195"/>
      <c r="AA129" s="195"/>
      <c r="AB129" s="195"/>
      <c r="AC129" s="195"/>
      <c r="AD129" s="195"/>
      <c r="AE129" s="195"/>
      <c r="AF129" s="195"/>
      <c r="AG129" s="195" t="s">
        <v>408</v>
      </c>
      <c r="AH129" s="195">
        <v>0</v>
      </c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  <c r="AY129" s="195"/>
      <c r="AZ129" s="195"/>
      <c r="BA129" s="195"/>
      <c r="BB129" s="195"/>
      <c r="BC129" s="195"/>
      <c r="BD129" s="195"/>
      <c r="BE129" s="195"/>
      <c r="BF129" s="195"/>
      <c r="BG129" s="195"/>
      <c r="BH129" s="195"/>
    </row>
    <row r="130" spans="1:60" outlineLevel="3" x14ac:dyDescent="0.2">
      <c r="A130" s="212"/>
      <c r="B130" s="213"/>
      <c r="C130" s="255" t="s">
        <v>1084</v>
      </c>
      <c r="D130" s="248"/>
      <c r="E130" s="249"/>
      <c r="F130" s="215"/>
      <c r="G130" s="215"/>
      <c r="H130" s="215"/>
      <c r="I130" s="215"/>
      <c r="J130" s="215"/>
      <c r="K130" s="215"/>
      <c r="L130" s="215"/>
      <c r="M130" s="215"/>
      <c r="N130" s="214"/>
      <c r="O130" s="214"/>
      <c r="P130" s="214"/>
      <c r="Q130" s="214"/>
      <c r="R130" s="215"/>
      <c r="S130" s="215"/>
      <c r="T130" s="215"/>
      <c r="U130" s="215"/>
      <c r="V130" s="215"/>
      <c r="W130" s="215"/>
      <c r="X130" s="215"/>
      <c r="Y130" s="215"/>
      <c r="Z130" s="195"/>
      <c r="AA130" s="195"/>
      <c r="AB130" s="195"/>
      <c r="AC130" s="195"/>
      <c r="AD130" s="195"/>
      <c r="AE130" s="195"/>
      <c r="AF130" s="195"/>
      <c r="AG130" s="195" t="s">
        <v>408</v>
      </c>
      <c r="AH130" s="195">
        <v>0</v>
      </c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  <c r="AY130" s="195"/>
      <c r="AZ130" s="195"/>
      <c r="BA130" s="195"/>
      <c r="BB130" s="195"/>
      <c r="BC130" s="195"/>
      <c r="BD130" s="195"/>
      <c r="BE130" s="195"/>
      <c r="BF130" s="195"/>
      <c r="BG130" s="195"/>
      <c r="BH130" s="195"/>
    </row>
    <row r="131" spans="1:60" outlineLevel="3" x14ac:dyDescent="0.2">
      <c r="A131" s="212"/>
      <c r="B131" s="213"/>
      <c r="C131" s="255" t="s">
        <v>1121</v>
      </c>
      <c r="D131" s="248"/>
      <c r="E131" s="249"/>
      <c r="F131" s="215"/>
      <c r="G131" s="215"/>
      <c r="H131" s="215"/>
      <c r="I131" s="215"/>
      <c r="J131" s="215"/>
      <c r="K131" s="215"/>
      <c r="L131" s="215"/>
      <c r="M131" s="215"/>
      <c r="N131" s="214"/>
      <c r="O131" s="214"/>
      <c r="P131" s="214"/>
      <c r="Q131" s="214"/>
      <c r="R131" s="215"/>
      <c r="S131" s="215"/>
      <c r="T131" s="215"/>
      <c r="U131" s="215"/>
      <c r="V131" s="215"/>
      <c r="W131" s="215"/>
      <c r="X131" s="215"/>
      <c r="Y131" s="215"/>
      <c r="Z131" s="195"/>
      <c r="AA131" s="195"/>
      <c r="AB131" s="195"/>
      <c r="AC131" s="195"/>
      <c r="AD131" s="195"/>
      <c r="AE131" s="195"/>
      <c r="AF131" s="195"/>
      <c r="AG131" s="195" t="s">
        <v>408</v>
      </c>
      <c r="AH131" s="195">
        <v>0</v>
      </c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  <c r="AY131" s="195"/>
      <c r="AZ131" s="195"/>
      <c r="BA131" s="195"/>
      <c r="BB131" s="195"/>
      <c r="BC131" s="195"/>
      <c r="BD131" s="195"/>
      <c r="BE131" s="195"/>
      <c r="BF131" s="195"/>
      <c r="BG131" s="195"/>
      <c r="BH131" s="195"/>
    </row>
    <row r="132" spans="1:60" outlineLevel="3" x14ac:dyDescent="0.2">
      <c r="A132" s="212"/>
      <c r="B132" s="213"/>
      <c r="C132" s="255" t="s">
        <v>1122</v>
      </c>
      <c r="D132" s="248"/>
      <c r="E132" s="249"/>
      <c r="F132" s="215"/>
      <c r="G132" s="215"/>
      <c r="H132" s="215"/>
      <c r="I132" s="215"/>
      <c r="J132" s="215"/>
      <c r="K132" s="215"/>
      <c r="L132" s="215"/>
      <c r="M132" s="215"/>
      <c r="N132" s="214"/>
      <c r="O132" s="214"/>
      <c r="P132" s="214"/>
      <c r="Q132" s="214"/>
      <c r="R132" s="215"/>
      <c r="S132" s="215"/>
      <c r="T132" s="215"/>
      <c r="U132" s="215"/>
      <c r="V132" s="215"/>
      <c r="W132" s="215"/>
      <c r="X132" s="215"/>
      <c r="Y132" s="215"/>
      <c r="Z132" s="195"/>
      <c r="AA132" s="195"/>
      <c r="AB132" s="195"/>
      <c r="AC132" s="195"/>
      <c r="AD132" s="195"/>
      <c r="AE132" s="195"/>
      <c r="AF132" s="195"/>
      <c r="AG132" s="195" t="s">
        <v>408</v>
      </c>
      <c r="AH132" s="195">
        <v>0</v>
      </c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5"/>
      <c r="BG132" s="195"/>
      <c r="BH132" s="195"/>
    </row>
    <row r="133" spans="1:60" outlineLevel="3" x14ac:dyDescent="0.2">
      <c r="A133" s="212"/>
      <c r="B133" s="213"/>
      <c r="C133" s="255" t="s">
        <v>1123</v>
      </c>
      <c r="D133" s="248"/>
      <c r="E133" s="249"/>
      <c r="F133" s="215"/>
      <c r="G133" s="215"/>
      <c r="H133" s="215"/>
      <c r="I133" s="215"/>
      <c r="J133" s="215"/>
      <c r="K133" s="215"/>
      <c r="L133" s="215"/>
      <c r="M133" s="215"/>
      <c r="N133" s="214"/>
      <c r="O133" s="214"/>
      <c r="P133" s="214"/>
      <c r="Q133" s="214"/>
      <c r="R133" s="215"/>
      <c r="S133" s="215"/>
      <c r="T133" s="215"/>
      <c r="U133" s="215"/>
      <c r="V133" s="215"/>
      <c r="W133" s="215"/>
      <c r="X133" s="215"/>
      <c r="Y133" s="215"/>
      <c r="Z133" s="195"/>
      <c r="AA133" s="195"/>
      <c r="AB133" s="195"/>
      <c r="AC133" s="195"/>
      <c r="AD133" s="195"/>
      <c r="AE133" s="195"/>
      <c r="AF133" s="195"/>
      <c r="AG133" s="195" t="s">
        <v>408</v>
      </c>
      <c r="AH133" s="195">
        <v>0</v>
      </c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195"/>
      <c r="BD133" s="195"/>
      <c r="BE133" s="195"/>
      <c r="BF133" s="195"/>
      <c r="BG133" s="195"/>
      <c r="BH133" s="195"/>
    </row>
    <row r="134" spans="1:60" outlineLevel="3" x14ac:dyDescent="0.2">
      <c r="A134" s="212"/>
      <c r="B134" s="213"/>
      <c r="C134" s="255" t="s">
        <v>1124</v>
      </c>
      <c r="D134" s="248"/>
      <c r="E134" s="249"/>
      <c r="F134" s="215"/>
      <c r="G134" s="215"/>
      <c r="H134" s="215"/>
      <c r="I134" s="215"/>
      <c r="J134" s="215"/>
      <c r="K134" s="215"/>
      <c r="L134" s="215"/>
      <c r="M134" s="215"/>
      <c r="N134" s="214"/>
      <c r="O134" s="214"/>
      <c r="P134" s="214"/>
      <c r="Q134" s="214"/>
      <c r="R134" s="215"/>
      <c r="S134" s="215"/>
      <c r="T134" s="215"/>
      <c r="U134" s="215"/>
      <c r="V134" s="215"/>
      <c r="W134" s="215"/>
      <c r="X134" s="215"/>
      <c r="Y134" s="215"/>
      <c r="Z134" s="195"/>
      <c r="AA134" s="195"/>
      <c r="AB134" s="195"/>
      <c r="AC134" s="195"/>
      <c r="AD134" s="195"/>
      <c r="AE134" s="195"/>
      <c r="AF134" s="195"/>
      <c r="AG134" s="195" t="s">
        <v>408</v>
      </c>
      <c r="AH134" s="195">
        <v>0</v>
      </c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95"/>
      <c r="BB134" s="195"/>
      <c r="BC134" s="195"/>
      <c r="BD134" s="195"/>
      <c r="BE134" s="195"/>
      <c r="BF134" s="195"/>
      <c r="BG134" s="195"/>
      <c r="BH134" s="195"/>
    </row>
    <row r="135" spans="1:60" outlineLevel="3" x14ac:dyDescent="0.2">
      <c r="A135" s="212"/>
      <c r="B135" s="213"/>
      <c r="C135" s="255" t="s">
        <v>1088</v>
      </c>
      <c r="D135" s="248"/>
      <c r="E135" s="249"/>
      <c r="F135" s="215"/>
      <c r="G135" s="215"/>
      <c r="H135" s="215"/>
      <c r="I135" s="215"/>
      <c r="J135" s="215"/>
      <c r="K135" s="215"/>
      <c r="L135" s="215"/>
      <c r="M135" s="215"/>
      <c r="N135" s="214"/>
      <c r="O135" s="214"/>
      <c r="P135" s="214"/>
      <c r="Q135" s="214"/>
      <c r="R135" s="215"/>
      <c r="S135" s="215"/>
      <c r="T135" s="215"/>
      <c r="U135" s="215"/>
      <c r="V135" s="215"/>
      <c r="W135" s="215"/>
      <c r="X135" s="215"/>
      <c r="Y135" s="215"/>
      <c r="Z135" s="195"/>
      <c r="AA135" s="195"/>
      <c r="AB135" s="195"/>
      <c r="AC135" s="195"/>
      <c r="AD135" s="195"/>
      <c r="AE135" s="195"/>
      <c r="AF135" s="195"/>
      <c r="AG135" s="195" t="s">
        <v>408</v>
      </c>
      <c r="AH135" s="195">
        <v>0</v>
      </c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5"/>
      <c r="BF135" s="195"/>
      <c r="BG135" s="195"/>
      <c r="BH135" s="195"/>
    </row>
    <row r="136" spans="1:60" outlineLevel="3" x14ac:dyDescent="0.2">
      <c r="A136" s="212"/>
      <c r="B136" s="213"/>
      <c r="C136" s="255" t="s">
        <v>1125</v>
      </c>
      <c r="D136" s="248"/>
      <c r="E136" s="249"/>
      <c r="F136" s="215"/>
      <c r="G136" s="215"/>
      <c r="H136" s="215"/>
      <c r="I136" s="215"/>
      <c r="J136" s="215"/>
      <c r="K136" s="215"/>
      <c r="L136" s="215"/>
      <c r="M136" s="215"/>
      <c r="N136" s="214"/>
      <c r="O136" s="214"/>
      <c r="P136" s="214"/>
      <c r="Q136" s="214"/>
      <c r="R136" s="215"/>
      <c r="S136" s="215"/>
      <c r="T136" s="215"/>
      <c r="U136" s="215"/>
      <c r="V136" s="215"/>
      <c r="W136" s="215"/>
      <c r="X136" s="215"/>
      <c r="Y136" s="215"/>
      <c r="Z136" s="195"/>
      <c r="AA136" s="195"/>
      <c r="AB136" s="195"/>
      <c r="AC136" s="195"/>
      <c r="AD136" s="195"/>
      <c r="AE136" s="195"/>
      <c r="AF136" s="195"/>
      <c r="AG136" s="195" t="s">
        <v>408</v>
      </c>
      <c r="AH136" s="195">
        <v>0</v>
      </c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  <c r="AY136" s="195"/>
      <c r="AZ136" s="195"/>
      <c r="BA136" s="195"/>
      <c r="BB136" s="195"/>
      <c r="BC136" s="195"/>
      <c r="BD136" s="195"/>
      <c r="BE136" s="195"/>
      <c r="BF136" s="195"/>
      <c r="BG136" s="195"/>
      <c r="BH136" s="195"/>
    </row>
    <row r="137" spans="1:60" outlineLevel="3" x14ac:dyDescent="0.2">
      <c r="A137" s="212"/>
      <c r="B137" s="213"/>
      <c r="C137" s="255" t="s">
        <v>1126</v>
      </c>
      <c r="D137" s="248"/>
      <c r="E137" s="249">
        <v>47.04</v>
      </c>
      <c r="F137" s="215"/>
      <c r="G137" s="215"/>
      <c r="H137" s="215"/>
      <c r="I137" s="215"/>
      <c r="J137" s="215"/>
      <c r="K137" s="215"/>
      <c r="L137" s="215"/>
      <c r="M137" s="215"/>
      <c r="N137" s="214"/>
      <c r="O137" s="214"/>
      <c r="P137" s="214"/>
      <c r="Q137" s="214"/>
      <c r="R137" s="215"/>
      <c r="S137" s="215"/>
      <c r="T137" s="215"/>
      <c r="U137" s="215"/>
      <c r="V137" s="215"/>
      <c r="W137" s="215"/>
      <c r="X137" s="215"/>
      <c r="Y137" s="215"/>
      <c r="Z137" s="195"/>
      <c r="AA137" s="195"/>
      <c r="AB137" s="195"/>
      <c r="AC137" s="195"/>
      <c r="AD137" s="195"/>
      <c r="AE137" s="195"/>
      <c r="AF137" s="195"/>
      <c r="AG137" s="195" t="s">
        <v>408</v>
      </c>
      <c r="AH137" s="195">
        <v>0</v>
      </c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5"/>
      <c r="AY137" s="195"/>
      <c r="AZ137" s="195"/>
      <c r="BA137" s="195"/>
      <c r="BB137" s="195"/>
      <c r="BC137" s="195"/>
      <c r="BD137" s="195"/>
      <c r="BE137" s="195"/>
      <c r="BF137" s="195"/>
      <c r="BG137" s="195"/>
      <c r="BH137" s="195"/>
    </row>
    <row r="138" spans="1:60" ht="22.5" outlineLevel="1" x14ac:dyDescent="0.2">
      <c r="A138" s="226">
        <v>33</v>
      </c>
      <c r="B138" s="227" t="s">
        <v>1127</v>
      </c>
      <c r="C138" s="240" t="s">
        <v>1128</v>
      </c>
      <c r="D138" s="228" t="s">
        <v>194</v>
      </c>
      <c r="E138" s="229">
        <v>37.5</v>
      </c>
      <c r="F138" s="230"/>
      <c r="G138" s="231">
        <f>ROUND(E138*F138,2)</f>
        <v>0</v>
      </c>
      <c r="H138" s="216"/>
      <c r="I138" s="215">
        <f>ROUND(E138*H138,2)</f>
        <v>0</v>
      </c>
      <c r="J138" s="216"/>
      <c r="K138" s="215">
        <f>ROUND(E138*J138,2)</f>
        <v>0</v>
      </c>
      <c r="L138" s="215">
        <v>21</v>
      </c>
      <c r="M138" s="215">
        <f>G138*(1+L138/100)</f>
        <v>0</v>
      </c>
      <c r="N138" s="214">
        <v>0</v>
      </c>
      <c r="O138" s="214">
        <f>ROUND(E138*N138,2)</f>
        <v>0</v>
      </c>
      <c r="P138" s="214">
        <v>0</v>
      </c>
      <c r="Q138" s="214">
        <f>ROUND(E138*P138,2)</f>
        <v>0</v>
      </c>
      <c r="R138" s="215"/>
      <c r="S138" s="215" t="s">
        <v>999</v>
      </c>
      <c r="T138" s="215" t="s">
        <v>1000</v>
      </c>
      <c r="U138" s="215">
        <v>0</v>
      </c>
      <c r="V138" s="215">
        <f>ROUND(E138*U138,2)</f>
        <v>0</v>
      </c>
      <c r="W138" s="215"/>
      <c r="X138" s="215" t="s">
        <v>170</v>
      </c>
      <c r="Y138" s="215" t="s">
        <v>171</v>
      </c>
      <c r="Z138" s="195"/>
      <c r="AA138" s="195"/>
      <c r="AB138" s="195"/>
      <c r="AC138" s="195"/>
      <c r="AD138" s="195"/>
      <c r="AE138" s="195"/>
      <c r="AF138" s="195"/>
      <c r="AG138" s="195" t="s">
        <v>172</v>
      </c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  <c r="AY138" s="195"/>
      <c r="AZ138" s="195"/>
      <c r="BA138" s="195"/>
      <c r="BB138" s="195"/>
      <c r="BC138" s="195"/>
      <c r="BD138" s="195"/>
      <c r="BE138" s="195"/>
      <c r="BF138" s="195"/>
      <c r="BG138" s="195"/>
      <c r="BH138" s="195"/>
    </row>
    <row r="139" spans="1:60" outlineLevel="2" x14ac:dyDescent="0.2">
      <c r="A139" s="212"/>
      <c r="B139" s="213"/>
      <c r="C139" s="255" t="s">
        <v>1088</v>
      </c>
      <c r="D139" s="248"/>
      <c r="E139" s="249"/>
      <c r="F139" s="215"/>
      <c r="G139" s="215"/>
      <c r="H139" s="215"/>
      <c r="I139" s="215"/>
      <c r="J139" s="215"/>
      <c r="K139" s="215"/>
      <c r="L139" s="215"/>
      <c r="M139" s="215"/>
      <c r="N139" s="214"/>
      <c r="O139" s="214"/>
      <c r="P139" s="214"/>
      <c r="Q139" s="214"/>
      <c r="R139" s="215"/>
      <c r="S139" s="215"/>
      <c r="T139" s="215"/>
      <c r="U139" s="215"/>
      <c r="V139" s="215"/>
      <c r="W139" s="215"/>
      <c r="X139" s="215"/>
      <c r="Y139" s="215"/>
      <c r="Z139" s="195"/>
      <c r="AA139" s="195"/>
      <c r="AB139" s="195"/>
      <c r="AC139" s="195"/>
      <c r="AD139" s="195"/>
      <c r="AE139" s="195"/>
      <c r="AF139" s="195"/>
      <c r="AG139" s="195" t="s">
        <v>408</v>
      </c>
      <c r="AH139" s="195">
        <v>0</v>
      </c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/>
      <c r="BB139" s="195"/>
      <c r="BC139" s="195"/>
      <c r="BD139" s="195"/>
      <c r="BE139" s="195"/>
      <c r="BF139" s="195"/>
      <c r="BG139" s="195"/>
      <c r="BH139" s="195"/>
    </row>
    <row r="140" spans="1:60" outlineLevel="3" x14ac:dyDescent="0.2">
      <c r="A140" s="212"/>
      <c r="B140" s="213"/>
      <c r="C140" s="255" t="s">
        <v>1129</v>
      </c>
      <c r="D140" s="248"/>
      <c r="E140" s="249"/>
      <c r="F140" s="215"/>
      <c r="G140" s="215"/>
      <c r="H140" s="215"/>
      <c r="I140" s="215"/>
      <c r="J140" s="215"/>
      <c r="K140" s="215"/>
      <c r="L140" s="215"/>
      <c r="M140" s="215"/>
      <c r="N140" s="214"/>
      <c r="O140" s="214"/>
      <c r="P140" s="214"/>
      <c r="Q140" s="214"/>
      <c r="R140" s="215"/>
      <c r="S140" s="215"/>
      <c r="T140" s="215"/>
      <c r="U140" s="215"/>
      <c r="V140" s="215"/>
      <c r="W140" s="215"/>
      <c r="X140" s="215"/>
      <c r="Y140" s="215"/>
      <c r="Z140" s="195"/>
      <c r="AA140" s="195"/>
      <c r="AB140" s="195"/>
      <c r="AC140" s="195"/>
      <c r="AD140" s="195"/>
      <c r="AE140" s="195"/>
      <c r="AF140" s="195"/>
      <c r="AG140" s="195" t="s">
        <v>408</v>
      </c>
      <c r="AH140" s="195">
        <v>0</v>
      </c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  <c r="AY140" s="195"/>
      <c r="AZ140" s="195"/>
      <c r="BA140" s="195"/>
      <c r="BB140" s="195"/>
      <c r="BC140" s="195"/>
      <c r="BD140" s="195"/>
      <c r="BE140" s="195"/>
      <c r="BF140" s="195"/>
      <c r="BG140" s="195"/>
      <c r="BH140" s="195"/>
    </row>
    <row r="141" spans="1:60" outlineLevel="3" x14ac:dyDescent="0.2">
      <c r="A141" s="212"/>
      <c r="B141" s="213"/>
      <c r="C141" s="255" t="s">
        <v>1130</v>
      </c>
      <c r="D141" s="248"/>
      <c r="E141" s="249"/>
      <c r="F141" s="215"/>
      <c r="G141" s="215"/>
      <c r="H141" s="215"/>
      <c r="I141" s="215"/>
      <c r="J141" s="215"/>
      <c r="K141" s="215"/>
      <c r="L141" s="215"/>
      <c r="M141" s="215"/>
      <c r="N141" s="214"/>
      <c r="O141" s="214"/>
      <c r="P141" s="214"/>
      <c r="Q141" s="214"/>
      <c r="R141" s="215"/>
      <c r="S141" s="215"/>
      <c r="T141" s="215"/>
      <c r="U141" s="215"/>
      <c r="V141" s="215"/>
      <c r="W141" s="215"/>
      <c r="X141" s="215"/>
      <c r="Y141" s="215"/>
      <c r="Z141" s="195"/>
      <c r="AA141" s="195"/>
      <c r="AB141" s="195"/>
      <c r="AC141" s="195"/>
      <c r="AD141" s="195"/>
      <c r="AE141" s="195"/>
      <c r="AF141" s="195"/>
      <c r="AG141" s="195" t="s">
        <v>408</v>
      </c>
      <c r="AH141" s="195">
        <v>0</v>
      </c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</row>
    <row r="142" spans="1:60" outlineLevel="3" x14ac:dyDescent="0.2">
      <c r="A142" s="212"/>
      <c r="B142" s="213"/>
      <c r="C142" s="255" t="s">
        <v>1131</v>
      </c>
      <c r="D142" s="248"/>
      <c r="E142" s="249">
        <v>37.5</v>
      </c>
      <c r="F142" s="215"/>
      <c r="G142" s="215"/>
      <c r="H142" s="215"/>
      <c r="I142" s="215"/>
      <c r="J142" s="215"/>
      <c r="K142" s="215"/>
      <c r="L142" s="215"/>
      <c r="M142" s="215"/>
      <c r="N142" s="214"/>
      <c r="O142" s="214"/>
      <c r="P142" s="214"/>
      <c r="Q142" s="214"/>
      <c r="R142" s="215"/>
      <c r="S142" s="215"/>
      <c r="T142" s="215"/>
      <c r="U142" s="215"/>
      <c r="V142" s="215"/>
      <c r="W142" s="215"/>
      <c r="X142" s="215"/>
      <c r="Y142" s="215"/>
      <c r="Z142" s="195"/>
      <c r="AA142" s="195"/>
      <c r="AB142" s="195"/>
      <c r="AC142" s="195"/>
      <c r="AD142" s="195"/>
      <c r="AE142" s="195"/>
      <c r="AF142" s="195"/>
      <c r="AG142" s="195" t="s">
        <v>408</v>
      </c>
      <c r="AH142" s="195">
        <v>0</v>
      </c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</row>
    <row r="143" spans="1:60" ht="22.5" outlineLevel="1" x14ac:dyDescent="0.2">
      <c r="A143" s="226">
        <v>34</v>
      </c>
      <c r="B143" s="227" t="s">
        <v>1132</v>
      </c>
      <c r="C143" s="240" t="s">
        <v>1133</v>
      </c>
      <c r="D143" s="228" t="s">
        <v>194</v>
      </c>
      <c r="E143" s="229">
        <v>37.5</v>
      </c>
      <c r="F143" s="230"/>
      <c r="G143" s="231">
        <f>ROUND(E143*F143,2)</f>
        <v>0</v>
      </c>
      <c r="H143" s="216"/>
      <c r="I143" s="215">
        <f>ROUND(E143*H143,2)</f>
        <v>0</v>
      </c>
      <c r="J143" s="216"/>
      <c r="K143" s="215">
        <f>ROUND(E143*J143,2)</f>
        <v>0</v>
      </c>
      <c r="L143" s="215">
        <v>21</v>
      </c>
      <c r="M143" s="215">
        <f>G143*(1+L143/100)</f>
        <v>0</v>
      </c>
      <c r="N143" s="214">
        <v>0</v>
      </c>
      <c r="O143" s="214">
        <f>ROUND(E143*N143,2)</f>
        <v>0</v>
      </c>
      <c r="P143" s="214">
        <v>0</v>
      </c>
      <c r="Q143" s="214">
        <f>ROUND(E143*P143,2)</f>
        <v>0</v>
      </c>
      <c r="R143" s="215"/>
      <c r="S143" s="215" t="s">
        <v>168</v>
      </c>
      <c r="T143" s="215" t="s">
        <v>169</v>
      </c>
      <c r="U143" s="215">
        <v>0</v>
      </c>
      <c r="V143" s="215">
        <f>ROUND(E143*U143,2)</f>
        <v>0</v>
      </c>
      <c r="W143" s="215"/>
      <c r="X143" s="215" t="s">
        <v>170</v>
      </c>
      <c r="Y143" s="215" t="s">
        <v>171</v>
      </c>
      <c r="Z143" s="195"/>
      <c r="AA143" s="195"/>
      <c r="AB143" s="195"/>
      <c r="AC143" s="195"/>
      <c r="AD143" s="195"/>
      <c r="AE143" s="195"/>
      <c r="AF143" s="195"/>
      <c r="AG143" s="195" t="s">
        <v>172</v>
      </c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5"/>
      <c r="BH143" s="195"/>
    </row>
    <row r="144" spans="1:60" outlineLevel="2" x14ac:dyDescent="0.2">
      <c r="A144" s="212"/>
      <c r="B144" s="213"/>
      <c r="C144" s="255" t="s">
        <v>1134</v>
      </c>
      <c r="D144" s="248"/>
      <c r="E144" s="249"/>
      <c r="F144" s="215"/>
      <c r="G144" s="215"/>
      <c r="H144" s="215"/>
      <c r="I144" s="215"/>
      <c r="J144" s="215"/>
      <c r="K144" s="215"/>
      <c r="L144" s="215"/>
      <c r="M144" s="215"/>
      <c r="N144" s="214"/>
      <c r="O144" s="214"/>
      <c r="P144" s="214"/>
      <c r="Q144" s="214"/>
      <c r="R144" s="215"/>
      <c r="S144" s="215"/>
      <c r="T144" s="215"/>
      <c r="U144" s="215"/>
      <c r="V144" s="215"/>
      <c r="W144" s="215"/>
      <c r="X144" s="215"/>
      <c r="Y144" s="215"/>
      <c r="Z144" s="195"/>
      <c r="AA144" s="195"/>
      <c r="AB144" s="195"/>
      <c r="AC144" s="195"/>
      <c r="AD144" s="195"/>
      <c r="AE144" s="195"/>
      <c r="AF144" s="195"/>
      <c r="AG144" s="195" t="s">
        <v>408</v>
      </c>
      <c r="AH144" s="195">
        <v>0</v>
      </c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5"/>
      <c r="AY144" s="195"/>
      <c r="AZ144" s="195"/>
      <c r="BA144" s="195"/>
      <c r="BB144" s="195"/>
      <c r="BC144" s="195"/>
      <c r="BD144" s="195"/>
      <c r="BE144" s="195"/>
      <c r="BF144" s="195"/>
      <c r="BG144" s="195"/>
      <c r="BH144" s="195"/>
    </row>
    <row r="145" spans="1:60" outlineLevel="3" x14ac:dyDescent="0.2">
      <c r="A145" s="212"/>
      <c r="B145" s="213"/>
      <c r="C145" s="255" t="s">
        <v>1131</v>
      </c>
      <c r="D145" s="248"/>
      <c r="E145" s="249">
        <v>37.5</v>
      </c>
      <c r="F145" s="215"/>
      <c r="G145" s="215"/>
      <c r="H145" s="215"/>
      <c r="I145" s="215"/>
      <c r="J145" s="215"/>
      <c r="K145" s="215"/>
      <c r="L145" s="215"/>
      <c r="M145" s="215"/>
      <c r="N145" s="214"/>
      <c r="O145" s="214"/>
      <c r="P145" s="214"/>
      <c r="Q145" s="214"/>
      <c r="R145" s="215"/>
      <c r="S145" s="215"/>
      <c r="T145" s="215"/>
      <c r="U145" s="215"/>
      <c r="V145" s="215"/>
      <c r="W145" s="215"/>
      <c r="X145" s="215"/>
      <c r="Y145" s="215"/>
      <c r="Z145" s="195"/>
      <c r="AA145" s="195"/>
      <c r="AB145" s="195"/>
      <c r="AC145" s="195"/>
      <c r="AD145" s="195"/>
      <c r="AE145" s="195"/>
      <c r="AF145" s="195"/>
      <c r="AG145" s="195" t="s">
        <v>408</v>
      </c>
      <c r="AH145" s="195">
        <v>0</v>
      </c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</row>
    <row r="146" spans="1:60" ht="22.5" outlineLevel="1" x14ac:dyDescent="0.2">
      <c r="A146" s="226">
        <v>35</v>
      </c>
      <c r="B146" s="227" t="s">
        <v>1135</v>
      </c>
      <c r="C146" s="240" t="s">
        <v>1136</v>
      </c>
      <c r="D146" s="228" t="s">
        <v>194</v>
      </c>
      <c r="E146" s="229">
        <v>37.5</v>
      </c>
      <c r="F146" s="230"/>
      <c r="G146" s="231">
        <f>ROUND(E146*F146,2)</f>
        <v>0</v>
      </c>
      <c r="H146" s="216"/>
      <c r="I146" s="215">
        <f>ROUND(E146*H146,2)</f>
        <v>0</v>
      </c>
      <c r="J146" s="216"/>
      <c r="K146" s="215">
        <f>ROUND(E146*J146,2)</f>
        <v>0</v>
      </c>
      <c r="L146" s="215">
        <v>21</v>
      </c>
      <c r="M146" s="215">
        <f>G146*(1+L146/100)</f>
        <v>0</v>
      </c>
      <c r="N146" s="214">
        <v>0</v>
      </c>
      <c r="O146" s="214">
        <f>ROUND(E146*N146,2)</f>
        <v>0</v>
      </c>
      <c r="P146" s="214">
        <v>0</v>
      </c>
      <c r="Q146" s="214">
        <f>ROUND(E146*P146,2)</f>
        <v>0</v>
      </c>
      <c r="R146" s="215"/>
      <c r="S146" s="215" t="s">
        <v>999</v>
      </c>
      <c r="T146" s="215" t="s">
        <v>1000</v>
      </c>
      <c r="U146" s="215">
        <v>0</v>
      </c>
      <c r="V146" s="215">
        <f>ROUND(E146*U146,2)</f>
        <v>0</v>
      </c>
      <c r="W146" s="215"/>
      <c r="X146" s="215" t="s">
        <v>170</v>
      </c>
      <c r="Y146" s="215" t="s">
        <v>171</v>
      </c>
      <c r="Z146" s="195"/>
      <c r="AA146" s="195"/>
      <c r="AB146" s="195"/>
      <c r="AC146" s="195"/>
      <c r="AD146" s="195"/>
      <c r="AE146" s="195"/>
      <c r="AF146" s="195"/>
      <c r="AG146" s="195" t="s">
        <v>172</v>
      </c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</row>
    <row r="147" spans="1:60" outlineLevel="2" x14ac:dyDescent="0.2">
      <c r="A147" s="212"/>
      <c r="B147" s="213"/>
      <c r="C147" s="256" t="s">
        <v>1137</v>
      </c>
      <c r="D147" s="253"/>
      <c r="E147" s="253"/>
      <c r="F147" s="253"/>
      <c r="G147" s="253"/>
      <c r="H147" s="215"/>
      <c r="I147" s="215"/>
      <c r="J147" s="215"/>
      <c r="K147" s="215"/>
      <c r="L147" s="215"/>
      <c r="M147" s="215"/>
      <c r="N147" s="214"/>
      <c r="O147" s="214"/>
      <c r="P147" s="214"/>
      <c r="Q147" s="214"/>
      <c r="R147" s="215"/>
      <c r="S147" s="215"/>
      <c r="T147" s="215"/>
      <c r="U147" s="215"/>
      <c r="V147" s="215"/>
      <c r="W147" s="215"/>
      <c r="X147" s="215"/>
      <c r="Y147" s="215"/>
      <c r="Z147" s="195"/>
      <c r="AA147" s="195"/>
      <c r="AB147" s="195"/>
      <c r="AC147" s="195"/>
      <c r="AD147" s="195"/>
      <c r="AE147" s="195"/>
      <c r="AF147" s="195"/>
      <c r="AG147" s="195" t="s">
        <v>463</v>
      </c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</row>
    <row r="148" spans="1:60" outlineLevel="3" x14ac:dyDescent="0.2">
      <c r="A148" s="212"/>
      <c r="B148" s="213"/>
      <c r="C148" s="257" t="s">
        <v>1138</v>
      </c>
      <c r="D148" s="254"/>
      <c r="E148" s="254"/>
      <c r="F148" s="254"/>
      <c r="G148" s="254"/>
      <c r="H148" s="215"/>
      <c r="I148" s="215"/>
      <c r="J148" s="215"/>
      <c r="K148" s="215"/>
      <c r="L148" s="215"/>
      <c r="M148" s="215"/>
      <c r="N148" s="214"/>
      <c r="O148" s="214"/>
      <c r="P148" s="214"/>
      <c r="Q148" s="214"/>
      <c r="R148" s="215"/>
      <c r="S148" s="215"/>
      <c r="T148" s="215"/>
      <c r="U148" s="215"/>
      <c r="V148" s="215"/>
      <c r="W148" s="215"/>
      <c r="X148" s="215"/>
      <c r="Y148" s="215"/>
      <c r="Z148" s="195"/>
      <c r="AA148" s="195"/>
      <c r="AB148" s="195"/>
      <c r="AC148" s="195"/>
      <c r="AD148" s="195"/>
      <c r="AE148" s="195"/>
      <c r="AF148" s="195"/>
      <c r="AG148" s="195" t="s">
        <v>463</v>
      </c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</row>
    <row r="149" spans="1:60" outlineLevel="2" x14ac:dyDescent="0.2">
      <c r="A149" s="212"/>
      <c r="B149" s="213"/>
      <c r="C149" s="255" t="s">
        <v>1134</v>
      </c>
      <c r="D149" s="248"/>
      <c r="E149" s="249"/>
      <c r="F149" s="215"/>
      <c r="G149" s="215"/>
      <c r="H149" s="215"/>
      <c r="I149" s="215"/>
      <c r="J149" s="215"/>
      <c r="K149" s="215"/>
      <c r="L149" s="215"/>
      <c r="M149" s="215"/>
      <c r="N149" s="214"/>
      <c r="O149" s="214"/>
      <c r="P149" s="214"/>
      <c r="Q149" s="214"/>
      <c r="R149" s="215"/>
      <c r="S149" s="215"/>
      <c r="T149" s="215"/>
      <c r="U149" s="215"/>
      <c r="V149" s="215"/>
      <c r="W149" s="215"/>
      <c r="X149" s="215"/>
      <c r="Y149" s="215"/>
      <c r="Z149" s="195"/>
      <c r="AA149" s="195"/>
      <c r="AB149" s="195"/>
      <c r="AC149" s="195"/>
      <c r="AD149" s="195"/>
      <c r="AE149" s="195"/>
      <c r="AF149" s="195"/>
      <c r="AG149" s="195" t="s">
        <v>408</v>
      </c>
      <c r="AH149" s="195">
        <v>0</v>
      </c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  <c r="BG149" s="195"/>
      <c r="BH149" s="195"/>
    </row>
    <row r="150" spans="1:60" outlineLevel="3" x14ac:dyDescent="0.2">
      <c r="A150" s="212"/>
      <c r="B150" s="213"/>
      <c r="C150" s="255" t="s">
        <v>1131</v>
      </c>
      <c r="D150" s="248"/>
      <c r="E150" s="249">
        <v>37.5</v>
      </c>
      <c r="F150" s="215"/>
      <c r="G150" s="215"/>
      <c r="H150" s="215"/>
      <c r="I150" s="215"/>
      <c r="J150" s="215"/>
      <c r="K150" s="215"/>
      <c r="L150" s="215"/>
      <c r="M150" s="215"/>
      <c r="N150" s="214"/>
      <c r="O150" s="214"/>
      <c r="P150" s="214"/>
      <c r="Q150" s="214"/>
      <c r="R150" s="215"/>
      <c r="S150" s="215"/>
      <c r="T150" s="215"/>
      <c r="U150" s="215"/>
      <c r="V150" s="215"/>
      <c r="W150" s="215"/>
      <c r="X150" s="215"/>
      <c r="Y150" s="215"/>
      <c r="Z150" s="195"/>
      <c r="AA150" s="195"/>
      <c r="AB150" s="195"/>
      <c r="AC150" s="195"/>
      <c r="AD150" s="195"/>
      <c r="AE150" s="195"/>
      <c r="AF150" s="195"/>
      <c r="AG150" s="195" t="s">
        <v>408</v>
      </c>
      <c r="AH150" s="195">
        <v>0</v>
      </c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  <c r="BG150" s="195"/>
      <c r="BH150" s="195"/>
    </row>
    <row r="151" spans="1:60" ht="22.5" outlineLevel="1" x14ac:dyDescent="0.2">
      <c r="A151" s="226">
        <v>36</v>
      </c>
      <c r="B151" s="227" t="s">
        <v>1139</v>
      </c>
      <c r="C151" s="240" t="s">
        <v>1140</v>
      </c>
      <c r="D151" s="228" t="s">
        <v>194</v>
      </c>
      <c r="E151" s="229">
        <v>37.5</v>
      </c>
      <c r="F151" s="230"/>
      <c r="G151" s="231">
        <f>ROUND(E151*F151,2)</f>
        <v>0</v>
      </c>
      <c r="H151" s="216"/>
      <c r="I151" s="215">
        <f>ROUND(E151*H151,2)</f>
        <v>0</v>
      </c>
      <c r="J151" s="216"/>
      <c r="K151" s="215">
        <f>ROUND(E151*J151,2)</f>
        <v>0</v>
      </c>
      <c r="L151" s="215">
        <v>21</v>
      </c>
      <c r="M151" s="215">
        <f>G151*(1+L151/100)</f>
        <v>0</v>
      </c>
      <c r="N151" s="214">
        <v>0</v>
      </c>
      <c r="O151" s="214">
        <f>ROUND(E151*N151,2)</f>
        <v>0</v>
      </c>
      <c r="P151" s="214">
        <v>0</v>
      </c>
      <c r="Q151" s="214">
        <f>ROUND(E151*P151,2)</f>
        <v>0</v>
      </c>
      <c r="R151" s="215"/>
      <c r="S151" s="215" t="s">
        <v>999</v>
      </c>
      <c r="T151" s="215" t="s">
        <v>1000</v>
      </c>
      <c r="U151" s="215">
        <v>0</v>
      </c>
      <c r="V151" s="215">
        <f>ROUND(E151*U151,2)</f>
        <v>0</v>
      </c>
      <c r="W151" s="215"/>
      <c r="X151" s="215" t="s">
        <v>170</v>
      </c>
      <c r="Y151" s="215" t="s">
        <v>171</v>
      </c>
      <c r="Z151" s="195"/>
      <c r="AA151" s="195"/>
      <c r="AB151" s="195"/>
      <c r="AC151" s="195"/>
      <c r="AD151" s="195"/>
      <c r="AE151" s="195"/>
      <c r="AF151" s="195"/>
      <c r="AG151" s="195" t="s">
        <v>172</v>
      </c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5"/>
      <c r="BG151" s="195"/>
      <c r="BH151" s="195"/>
    </row>
    <row r="152" spans="1:60" outlineLevel="2" x14ac:dyDescent="0.2">
      <c r="A152" s="212"/>
      <c r="B152" s="213"/>
      <c r="C152" s="255" t="s">
        <v>1134</v>
      </c>
      <c r="D152" s="248"/>
      <c r="E152" s="249"/>
      <c r="F152" s="215"/>
      <c r="G152" s="215"/>
      <c r="H152" s="215"/>
      <c r="I152" s="215"/>
      <c r="J152" s="215"/>
      <c r="K152" s="215"/>
      <c r="L152" s="215"/>
      <c r="M152" s="215"/>
      <c r="N152" s="214"/>
      <c r="O152" s="214"/>
      <c r="P152" s="214"/>
      <c r="Q152" s="214"/>
      <c r="R152" s="215"/>
      <c r="S152" s="215"/>
      <c r="T152" s="215"/>
      <c r="U152" s="215"/>
      <c r="V152" s="215"/>
      <c r="W152" s="215"/>
      <c r="X152" s="215"/>
      <c r="Y152" s="215"/>
      <c r="Z152" s="195"/>
      <c r="AA152" s="195"/>
      <c r="AB152" s="195"/>
      <c r="AC152" s="195"/>
      <c r="AD152" s="195"/>
      <c r="AE152" s="195"/>
      <c r="AF152" s="195"/>
      <c r="AG152" s="195" t="s">
        <v>408</v>
      </c>
      <c r="AH152" s="195">
        <v>0</v>
      </c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  <c r="BG152" s="195"/>
      <c r="BH152" s="195"/>
    </row>
    <row r="153" spans="1:60" outlineLevel="3" x14ac:dyDescent="0.2">
      <c r="A153" s="212"/>
      <c r="B153" s="213"/>
      <c r="C153" s="255" t="s">
        <v>1131</v>
      </c>
      <c r="D153" s="248"/>
      <c r="E153" s="249">
        <v>37.5</v>
      </c>
      <c r="F153" s="215"/>
      <c r="G153" s="215"/>
      <c r="H153" s="215"/>
      <c r="I153" s="215"/>
      <c r="J153" s="215"/>
      <c r="K153" s="215"/>
      <c r="L153" s="215"/>
      <c r="M153" s="215"/>
      <c r="N153" s="214"/>
      <c r="O153" s="214"/>
      <c r="P153" s="214"/>
      <c r="Q153" s="214"/>
      <c r="R153" s="215"/>
      <c r="S153" s="215"/>
      <c r="T153" s="215"/>
      <c r="U153" s="215"/>
      <c r="V153" s="215"/>
      <c r="W153" s="215"/>
      <c r="X153" s="215"/>
      <c r="Y153" s="215"/>
      <c r="Z153" s="195"/>
      <c r="AA153" s="195"/>
      <c r="AB153" s="195"/>
      <c r="AC153" s="195"/>
      <c r="AD153" s="195"/>
      <c r="AE153" s="195"/>
      <c r="AF153" s="195"/>
      <c r="AG153" s="195" t="s">
        <v>408</v>
      </c>
      <c r="AH153" s="195">
        <v>0</v>
      </c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  <c r="BG153" s="195"/>
      <c r="BH153" s="195"/>
    </row>
    <row r="154" spans="1:60" outlineLevel="1" x14ac:dyDescent="0.2">
      <c r="A154" s="226">
        <v>37</v>
      </c>
      <c r="B154" s="227" t="s">
        <v>1141</v>
      </c>
      <c r="C154" s="240" t="s">
        <v>1142</v>
      </c>
      <c r="D154" s="228" t="s">
        <v>194</v>
      </c>
      <c r="E154" s="229">
        <v>37.5</v>
      </c>
      <c r="F154" s="230"/>
      <c r="G154" s="231">
        <f>ROUND(E154*F154,2)</f>
        <v>0</v>
      </c>
      <c r="H154" s="216"/>
      <c r="I154" s="215">
        <f>ROUND(E154*H154,2)</f>
        <v>0</v>
      </c>
      <c r="J154" s="216"/>
      <c r="K154" s="215">
        <f>ROUND(E154*J154,2)</f>
        <v>0</v>
      </c>
      <c r="L154" s="215">
        <v>21</v>
      </c>
      <c r="M154" s="215">
        <f>G154*(1+L154/100)</f>
        <v>0</v>
      </c>
      <c r="N154" s="214">
        <v>0</v>
      </c>
      <c r="O154" s="214">
        <f>ROUND(E154*N154,2)</f>
        <v>0</v>
      </c>
      <c r="P154" s="214">
        <v>0</v>
      </c>
      <c r="Q154" s="214">
        <f>ROUND(E154*P154,2)</f>
        <v>0</v>
      </c>
      <c r="R154" s="215"/>
      <c r="S154" s="215" t="s">
        <v>999</v>
      </c>
      <c r="T154" s="215" t="s">
        <v>1000</v>
      </c>
      <c r="U154" s="215">
        <v>0</v>
      </c>
      <c r="V154" s="215">
        <f>ROUND(E154*U154,2)</f>
        <v>0</v>
      </c>
      <c r="W154" s="215"/>
      <c r="X154" s="215" t="s">
        <v>170</v>
      </c>
      <c r="Y154" s="215" t="s">
        <v>171</v>
      </c>
      <c r="Z154" s="195"/>
      <c r="AA154" s="195"/>
      <c r="AB154" s="195"/>
      <c r="AC154" s="195"/>
      <c r="AD154" s="195"/>
      <c r="AE154" s="195"/>
      <c r="AF154" s="195"/>
      <c r="AG154" s="195" t="s">
        <v>172</v>
      </c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  <c r="BG154" s="195"/>
      <c r="BH154" s="195"/>
    </row>
    <row r="155" spans="1:60" outlineLevel="2" x14ac:dyDescent="0.2">
      <c r="A155" s="212"/>
      <c r="B155" s="213"/>
      <c r="C155" s="255" t="s">
        <v>1134</v>
      </c>
      <c r="D155" s="248"/>
      <c r="E155" s="249"/>
      <c r="F155" s="215"/>
      <c r="G155" s="215"/>
      <c r="H155" s="215"/>
      <c r="I155" s="215"/>
      <c r="J155" s="215"/>
      <c r="K155" s="215"/>
      <c r="L155" s="215"/>
      <c r="M155" s="215"/>
      <c r="N155" s="214"/>
      <c r="O155" s="214"/>
      <c r="P155" s="214"/>
      <c r="Q155" s="214"/>
      <c r="R155" s="215"/>
      <c r="S155" s="215"/>
      <c r="T155" s="215"/>
      <c r="U155" s="215"/>
      <c r="V155" s="215"/>
      <c r="W155" s="215"/>
      <c r="X155" s="215"/>
      <c r="Y155" s="215"/>
      <c r="Z155" s="195"/>
      <c r="AA155" s="195"/>
      <c r="AB155" s="195"/>
      <c r="AC155" s="195"/>
      <c r="AD155" s="195"/>
      <c r="AE155" s="195"/>
      <c r="AF155" s="195"/>
      <c r="AG155" s="195" t="s">
        <v>408</v>
      </c>
      <c r="AH155" s="195">
        <v>0</v>
      </c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  <c r="BG155" s="195"/>
      <c r="BH155" s="195"/>
    </row>
    <row r="156" spans="1:60" outlineLevel="3" x14ac:dyDescent="0.2">
      <c r="A156" s="212"/>
      <c r="B156" s="213"/>
      <c r="C156" s="255" t="s">
        <v>1131</v>
      </c>
      <c r="D156" s="248"/>
      <c r="E156" s="249">
        <v>37.5</v>
      </c>
      <c r="F156" s="215"/>
      <c r="G156" s="215"/>
      <c r="H156" s="215"/>
      <c r="I156" s="215"/>
      <c r="J156" s="215"/>
      <c r="K156" s="215"/>
      <c r="L156" s="215"/>
      <c r="M156" s="215"/>
      <c r="N156" s="214"/>
      <c r="O156" s="214"/>
      <c r="P156" s="214"/>
      <c r="Q156" s="214"/>
      <c r="R156" s="215"/>
      <c r="S156" s="215"/>
      <c r="T156" s="215"/>
      <c r="U156" s="215"/>
      <c r="V156" s="215"/>
      <c r="W156" s="215"/>
      <c r="X156" s="215"/>
      <c r="Y156" s="215"/>
      <c r="Z156" s="195"/>
      <c r="AA156" s="195"/>
      <c r="AB156" s="195"/>
      <c r="AC156" s="195"/>
      <c r="AD156" s="195"/>
      <c r="AE156" s="195"/>
      <c r="AF156" s="195"/>
      <c r="AG156" s="195" t="s">
        <v>408</v>
      </c>
      <c r="AH156" s="195">
        <v>0</v>
      </c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  <c r="BG156" s="195"/>
      <c r="BH156" s="195"/>
    </row>
    <row r="157" spans="1:60" outlineLevel="1" x14ac:dyDescent="0.2">
      <c r="A157" s="226">
        <v>38</v>
      </c>
      <c r="B157" s="227" t="s">
        <v>1143</v>
      </c>
      <c r="C157" s="240" t="s">
        <v>1144</v>
      </c>
      <c r="D157" s="228" t="s">
        <v>1145</v>
      </c>
      <c r="E157" s="229">
        <v>15</v>
      </c>
      <c r="F157" s="230"/>
      <c r="G157" s="231">
        <f>ROUND(E157*F157,2)</f>
        <v>0</v>
      </c>
      <c r="H157" s="216"/>
      <c r="I157" s="215">
        <f>ROUND(E157*H157,2)</f>
        <v>0</v>
      </c>
      <c r="J157" s="216"/>
      <c r="K157" s="215">
        <f>ROUND(E157*J157,2)</f>
        <v>0</v>
      </c>
      <c r="L157" s="215">
        <v>21</v>
      </c>
      <c r="M157" s="215">
        <f>G157*(1+L157/100)</f>
        <v>0</v>
      </c>
      <c r="N157" s="214">
        <v>1E-3</v>
      </c>
      <c r="O157" s="214">
        <f>ROUND(E157*N157,2)</f>
        <v>0.02</v>
      </c>
      <c r="P157" s="214">
        <v>0</v>
      </c>
      <c r="Q157" s="214">
        <f>ROUND(E157*P157,2)</f>
        <v>0</v>
      </c>
      <c r="R157" s="215"/>
      <c r="S157" s="215" t="s">
        <v>999</v>
      </c>
      <c r="T157" s="215" t="s">
        <v>1000</v>
      </c>
      <c r="U157" s="215">
        <v>0</v>
      </c>
      <c r="V157" s="215">
        <f>ROUND(E157*U157,2)</f>
        <v>0</v>
      </c>
      <c r="W157" s="215"/>
      <c r="X157" s="215" t="s">
        <v>334</v>
      </c>
      <c r="Y157" s="215" t="s">
        <v>171</v>
      </c>
      <c r="Z157" s="195"/>
      <c r="AA157" s="195"/>
      <c r="AB157" s="195"/>
      <c r="AC157" s="195"/>
      <c r="AD157" s="195"/>
      <c r="AE157" s="195"/>
      <c r="AF157" s="195"/>
      <c r="AG157" s="195" t="s">
        <v>739</v>
      </c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5"/>
      <c r="AY157" s="195"/>
      <c r="AZ157" s="195"/>
      <c r="BA157" s="195"/>
      <c r="BB157" s="195"/>
      <c r="BC157" s="195"/>
      <c r="BD157" s="195"/>
      <c r="BE157" s="195"/>
      <c r="BF157" s="195"/>
      <c r="BG157" s="195"/>
      <c r="BH157" s="195"/>
    </row>
    <row r="158" spans="1:60" outlineLevel="2" x14ac:dyDescent="0.2">
      <c r="A158" s="212"/>
      <c r="B158" s="213"/>
      <c r="C158" s="255" t="s">
        <v>1146</v>
      </c>
      <c r="D158" s="248"/>
      <c r="E158" s="249"/>
      <c r="F158" s="215"/>
      <c r="G158" s="215"/>
      <c r="H158" s="215"/>
      <c r="I158" s="215"/>
      <c r="J158" s="215"/>
      <c r="K158" s="215"/>
      <c r="L158" s="215"/>
      <c r="M158" s="215"/>
      <c r="N158" s="214"/>
      <c r="O158" s="214"/>
      <c r="P158" s="214"/>
      <c r="Q158" s="214"/>
      <c r="R158" s="215"/>
      <c r="S158" s="215"/>
      <c r="T158" s="215"/>
      <c r="U158" s="215"/>
      <c r="V158" s="215"/>
      <c r="W158" s="215"/>
      <c r="X158" s="215"/>
      <c r="Y158" s="215"/>
      <c r="Z158" s="195"/>
      <c r="AA158" s="195"/>
      <c r="AB158" s="195"/>
      <c r="AC158" s="195"/>
      <c r="AD158" s="195"/>
      <c r="AE158" s="195"/>
      <c r="AF158" s="195"/>
      <c r="AG158" s="195" t="s">
        <v>408</v>
      </c>
      <c r="AH158" s="195">
        <v>0</v>
      </c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5"/>
      <c r="BG158" s="195"/>
      <c r="BH158" s="195"/>
    </row>
    <row r="159" spans="1:60" outlineLevel="3" x14ac:dyDescent="0.2">
      <c r="A159" s="212"/>
      <c r="B159" s="213"/>
      <c r="C159" s="255" t="s">
        <v>1147</v>
      </c>
      <c r="D159" s="248"/>
      <c r="E159" s="249">
        <v>15</v>
      </c>
      <c r="F159" s="215"/>
      <c r="G159" s="215"/>
      <c r="H159" s="215"/>
      <c r="I159" s="215"/>
      <c r="J159" s="215"/>
      <c r="K159" s="215"/>
      <c r="L159" s="215"/>
      <c r="M159" s="215"/>
      <c r="N159" s="214"/>
      <c r="O159" s="214"/>
      <c r="P159" s="214"/>
      <c r="Q159" s="214"/>
      <c r="R159" s="215"/>
      <c r="S159" s="215"/>
      <c r="T159" s="215"/>
      <c r="U159" s="215"/>
      <c r="V159" s="215"/>
      <c r="W159" s="215"/>
      <c r="X159" s="215"/>
      <c r="Y159" s="215"/>
      <c r="Z159" s="195"/>
      <c r="AA159" s="195"/>
      <c r="AB159" s="195"/>
      <c r="AC159" s="195"/>
      <c r="AD159" s="195"/>
      <c r="AE159" s="195"/>
      <c r="AF159" s="195"/>
      <c r="AG159" s="195" t="s">
        <v>408</v>
      </c>
      <c r="AH159" s="195">
        <v>0</v>
      </c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  <c r="BG159" s="195"/>
      <c r="BH159" s="195"/>
    </row>
    <row r="160" spans="1:60" outlineLevel="1" x14ac:dyDescent="0.2">
      <c r="A160" s="226">
        <v>39</v>
      </c>
      <c r="B160" s="227" t="s">
        <v>1148</v>
      </c>
      <c r="C160" s="240" t="s">
        <v>1149</v>
      </c>
      <c r="D160" s="228" t="s">
        <v>183</v>
      </c>
      <c r="E160" s="229">
        <v>188.16</v>
      </c>
      <c r="F160" s="230"/>
      <c r="G160" s="231">
        <f>ROUND(E160*F160,2)</f>
        <v>0</v>
      </c>
      <c r="H160" s="216"/>
      <c r="I160" s="215">
        <f>ROUND(E160*H160,2)</f>
        <v>0</v>
      </c>
      <c r="J160" s="216"/>
      <c r="K160" s="215">
        <f>ROUND(E160*J160,2)</f>
        <v>0</v>
      </c>
      <c r="L160" s="215">
        <v>21</v>
      </c>
      <c r="M160" s="215">
        <f>G160*(1+L160/100)</f>
        <v>0</v>
      </c>
      <c r="N160" s="214">
        <v>1</v>
      </c>
      <c r="O160" s="214">
        <f>ROUND(E160*N160,2)</f>
        <v>188.16</v>
      </c>
      <c r="P160" s="214">
        <v>0</v>
      </c>
      <c r="Q160" s="214">
        <f>ROUND(E160*P160,2)</f>
        <v>0</v>
      </c>
      <c r="R160" s="215"/>
      <c r="S160" s="215" t="s">
        <v>999</v>
      </c>
      <c r="T160" s="215" t="s">
        <v>1000</v>
      </c>
      <c r="U160" s="215">
        <v>0</v>
      </c>
      <c r="V160" s="215">
        <f>ROUND(E160*U160,2)</f>
        <v>0</v>
      </c>
      <c r="W160" s="215"/>
      <c r="X160" s="215" t="s">
        <v>334</v>
      </c>
      <c r="Y160" s="215" t="s">
        <v>171</v>
      </c>
      <c r="Z160" s="195"/>
      <c r="AA160" s="195"/>
      <c r="AB160" s="195"/>
      <c r="AC160" s="195"/>
      <c r="AD160" s="195"/>
      <c r="AE160" s="195"/>
      <c r="AF160" s="195"/>
      <c r="AG160" s="195" t="s">
        <v>739</v>
      </c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5"/>
      <c r="AY160" s="195"/>
      <c r="AZ160" s="195"/>
      <c r="BA160" s="195"/>
      <c r="BB160" s="195"/>
      <c r="BC160" s="195"/>
      <c r="BD160" s="195"/>
      <c r="BE160" s="195"/>
      <c r="BF160" s="195"/>
      <c r="BG160" s="195"/>
      <c r="BH160" s="195"/>
    </row>
    <row r="161" spans="1:60" outlineLevel="2" x14ac:dyDescent="0.2">
      <c r="A161" s="212"/>
      <c r="B161" s="213"/>
      <c r="C161" s="255" t="s">
        <v>1150</v>
      </c>
      <c r="D161" s="248"/>
      <c r="E161" s="249"/>
      <c r="F161" s="215"/>
      <c r="G161" s="215"/>
      <c r="H161" s="215"/>
      <c r="I161" s="215"/>
      <c r="J161" s="215"/>
      <c r="K161" s="215"/>
      <c r="L161" s="215"/>
      <c r="M161" s="215"/>
      <c r="N161" s="214"/>
      <c r="O161" s="214"/>
      <c r="P161" s="214"/>
      <c r="Q161" s="214"/>
      <c r="R161" s="215"/>
      <c r="S161" s="215"/>
      <c r="T161" s="215"/>
      <c r="U161" s="215"/>
      <c r="V161" s="215"/>
      <c r="W161" s="215"/>
      <c r="X161" s="215"/>
      <c r="Y161" s="215"/>
      <c r="Z161" s="195"/>
      <c r="AA161" s="195"/>
      <c r="AB161" s="195"/>
      <c r="AC161" s="195"/>
      <c r="AD161" s="195"/>
      <c r="AE161" s="195"/>
      <c r="AF161" s="195"/>
      <c r="AG161" s="195" t="s">
        <v>408</v>
      </c>
      <c r="AH161" s="195">
        <v>0</v>
      </c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5"/>
      <c r="BG161" s="195"/>
      <c r="BH161" s="195"/>
    </row>
    <row r="162" spans="1:60" outlineLevel="3" x14ac:dyDescent="0.2">
      <c r="A162" s="212"/>
      <c r="B162" s="213"/>
      <c r="C162" s="255" t="s">
        <v>1151</v>
      </c>
      <c r="D162" s="248"/>
      <c r="E162" s="249">
        <v>188.16</v>
      </c>
      <c r="F162" s="215"/>
      <c r="G162" s="215"/>
      <c r="H162" s="215"/>
      <c r="I162" s="215"/>
      <c r="J162" s="215"/>
      <c r="K162" s="215"/>
      <c r="L162" s="215"/>
      <c r="M162" s="215"/>
      <c r="N162" s="214"/>
      <c r="O162" s="214"/>
      <c r="P162" s="214"/>
      <c r="Q162" s="214"/>
      <c r="R162" s="215"/>
      <c r="S162" s="215"/>
      <c r="T162" s="215"/>
      <c r="U162" s="215"/>
      <c r="V162" s="215"/>
      <c r="W162" s="215"/>
      <c r="X162" s="215"/>
      <c r="Y162" s="215"/>
      <c r="Z162" s="195"/>
      <c r="AA162" s="195"/>
      <c r="AB162" s="195"/>
      <c r="AC162" s="195"/>
      <c r="AD162" s="195"/>
      <c r="AE162" s="195"/>
      <c r="AF162" s="195"/>
      <c r="AG162" s="195" t="s">
        <v>408</v>
      </c>
      <c r="AH162" s="195">
        <v>0</v>
      </c>
      <c r="AI162" s="195"/>
      <c r="AJ162" s="195"/>
      <c r="AK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</row>
    <row r="163" spans="1:60" x14ac:dyDescent="0.2">
      <c r="A163" s="219" t="s">
        <v>163</v>
      </c>
      <c r="B163" s="220" t="s">
        <v>87</v>
      </c>
      <c r="C163" s="238" t="s">
        <v>88</v>
      </c>
      <c r="D163" s="221"/>
      <c r="E163" s="222"/>
      <c r="F163" s="223"/>
      <c r="G163" s="224">
        <f>SUMIF(AG164:AG167,"&lt;&gt;NOR",G164:G167)</f>
        <v>0</v>
      </c>
      <c r="H163" s="218"/>
      <c r="I163" s="218">
        <f>SUM(I164:I167)</f>
        <v>0</v>
      </c>
      <c r="J163" s="218"/>
      <c r="K163" s="218">
        <f>SUM(K164:K167)</f>
        <v>0</v>
      </c>
      <c r="L163" s="218"/>
      <c r="M163" s="218">
        <f>SUM(M164:M167)</f>
        <v>0</v>
      </c>
      <c r="N163" s="217"/>
      <c r="O163" s="217">
        <f>SUM(O164:O167)</f>
        <v>0</v>
      </c>
      <c r="P163" s="217"/>
      <c r="Q163" s="217">
        <f>SUM(Q164:Q167)</f>
        <v>0</v>
      </c>
      <c r="R163" s="218"/>
      <c r="S163" s="218"/>
      <c r="T163" s="218"/>
      <c r="U163" s="218"/>
      <c r="V163" s="218">
        <f>SUM(V164:V167)</f>
        <v>0</v>
      </c>
      <c r="W163" s="218"/>
      <c r="X163" s="218"/>
      <c r="Y163" s="218"/>
      <c r="AG163" t="s">
        <v>164</v>
      </c>
    </row>
    <row r="164" spans="1:60" ht="22.5" outlineLevel="1" x14ac:dyDescent="0.2">
      <c r="A164" s="226">
        <v>40</v>
      </c>
      <c r="B164" s="227" t="s">
        <v>1152</v>
      </c>
      <c r="C164" s="240" t="s">
        <v>1153</v>
      </c>
      <c r="D164" s="228" t="s">
        <v>194</v>
      </c>
      <c r="E164" s="229">
        <v>403.2</v>
      </c>
      <c r="F164" s="230"/>
      <c r="G164" s="231">
        <f>ROUND(E164*F164,2)</f>
        <v>0</v>
      </c>
      <c r="H164" s="216"/>
      <c r="I164" s="215">
        <f>ROUND(E164*H164,2)</f>
        <v>0</v>
      </c>
      <c r="J164" s="216"/>
      <c r="K164" s="215">
        <f>ROUND(E164*J164,2)</f>
        <v>0</v>
      </c>
      <c r="L164" s="215">
        <v>21</v>
      </c>
      <c r="M164" s="215">
        <f>G164*(1+L164/100)</f>
        <v>0</v>
      </c>
      <c r="N164" s="214">
        <v>0</v>
      </c>
      <c r="O164" s="214">
        <f>ROUND(E164*N164,2)</f>
        <v>0</v>
      </c>
      <c r="P164" s="214">
        <v>0</v>
      </c>
      <c r="Q164" s="214">
        <f>ROUND(E164*P164,2)</f>
        <v>0</v>
      </c>
      <c r="R164" s="215"/>
      <c r="S164" s="215" t="s">
        <v>999</v>
      </c>
      <c r="T164" s="215" t="s">
        <v>1000</v>
      </c>
      <c r="U164" s="215">
        <v>0</v>
      </c>
      <c r="V164" s="215">
        <f>ROUND(E164*U164,2)</f>
        <v>0</v>
      </c>
      <c r="W164" s="215"/>
      <c r="X164" s="215" t="s">
        <v>170</v>
      </c>
      <c r="Y164" s="215" t="s">
        <v>171</v>
      </c>
      <c r="Z164" s="195"/>
      <c r="AA164" s="195"/>
      <c r="AB164" s="195"/>
      <c r="AC164" s="195"/>
      <c r="AD164" s="195"/>
      <c r="AE164" s="195"/>
      <c r="AF164" s="195"/>
      <c r="AG164" s="195" t="s">
        <v>172</v>
      </c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</row>
    <row r="165" spans="1:60" outlineLevel="2" x14ac:dyDescent="0.2">
      <c r="A165" s="212"/>
      <c r="B165" s="213"/>
      <c r="C165" s="255" t="s">
        <v>1154</v>
      </c>
      <c r="D165" s="248"/>
      <c r="E165" s="249"/>
      <c r="F165" s="215"/>
      <c r="G165" s="215"/>
      <c r="H165" s="215"/>
      <c r="I165" s="215"/>
      <c r="J165" s="215"/>
      <c r="K165" s="215"/>
      <c r="L165" s="215"/>
      <c r="M165" s="215"/>
      <c r="N165" s="214"/>
      <c r="O165" s="214"/>
      <c r="P165" s="214"/>
      <c r="Q165" s="214"/>
      <c r="R165" s="215"/>
      <c r="S165" s="215"/>
      <c r="T165" s="215"/>
      <c r="U165" s="215"/>
      <c r="V165" s="215"/>
      <c r="W165" s="215"/>
      <c r="X165" s="215"/>
      <c r="Y165" s="215"/>
      <c r="Z165" s="195"/>
      <c r="AA165" s="195"/>
      <c r="AB165" s="195"/>
      <c r="AC165" s="195"/>
      <c r="AD165" s="195"/>
      <c r="AE165" s="195"/>
      <c r="AF165" s="195"/>
      <c r="AG165" s="195" t="s">
        <v>408</v>
      </c>
      <c r="AH165" s="195">
        <v>0</v>
      </c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</row>
    <row r="166" spans="1:60" outlineLevel="3" x14ac:dyDescent="0.2">
      <c r="A166" s="212"/>
      <c r="B166" s="213"/>
      <c r="C166" s="255" t="s">
        <v>1155</v>
      </c>
      <c r="D166" s="248"/>
      <c r="E166" s="249"/>
      <c r="F166" s="215"/>
      <c r="G166" s="215"/>
      <c r="H166" s="215"/>
      <c r="I166" s="215"/>
      <c r="J166" s="215"/>
      <c r="K166" s="215"/>
      <c r="L166" s="215"/>
      <c r="M166" s="215"/>
      <c r="N166" s="214"/>
      <c r="O166" s="214"/>
      <c r="P166" s="214"/>
      <c r="Q166" s="214"/>
      <c r="R166" s="215"/>
      <c r="S166" s="215"/>
      <c r="T166" s="215"/>
      <c r="U166" s="215"/>
      <c r="V166" s="215"/>
      <c r="W166" s="215"/>
      <c r="X166" s="215"/>
      <c r="Y166" s="215"/>
      <c r="Z166" s="195"/>
      <c r="AA166" s="195"/>
      <c r="AB166" s="195"/>
      <c r="AC166" s="195"/>
      <c r="AD166" s="195"/>
      <c r="AE166" s="195"/>
      <c r="AF166" s="195"/>
      <c r="AG166" s="195" t="s">
        <v>408</v>
      </c>
      <c r="AH166" s="195">
        <v>0</v>
      </c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5"/>
      <c r="BG166" s="195"/>
      <c r="BH166" s="195"/>
    </row>
    <row r="167" spans="1:60" outlineLevel="3" x14ac:dyDescent="0.2">
      <c r="A167" s="212"/>
      <c r="B167" s="213"/>
      <c r="C167" s="255" t="s">
        <v>1156</v>
      </c>
      <c r="D167" s="248"/>
      <c r="E167" s="249">
        <v>403.2</v>
      </c>
      <c r="F167" s="215"/>
      <c r="G167" s="215"/>
      <c r="H167" s="215"/>
      <c r="I167" s="215"/>
      <c r="J167" s="215"/>
      <c r="K167" s="215"/>
      <c r="L167" s="215"/>
      <c r="M167" s="215"/>
      <c r="N167" s="214"/>
      <c r="O167" s="214"/>
      <c r="P167" s="214"/>
      <c r="Q167" s="214"/>
      <c r="R167" s="215"/>
      <c r="S167" s="215"/>
      <c r="T167" s="215"/>
      <c r="U167" s="215"/>
      <c r="V167" s="215"/>
      <c r="W167" s="215"/>
      <c r="X167" s="215"/>
      <c r="Y167" s="215"/>
      <c r="Z167" s="195"/>
      <c r="AA167" s="195"/>
      <c r="AB167" s="195"/>
      <c r="AC167" s="195"/>
      <c r="AD167" s="195"/>
      <c r="AE167" s="195"/>
      <c r="AF167" s="195"/>
      <c r="AG167" s="195" t="s">
        <v>408</v>
      </c>
      <c r="AH167" s="195">
        <v>0</v>
      </c>
      <c r="AI167" s="195"/>
      <c r="AJ167" s="195"/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5"/>
      <c r="BG167" s="195"/>
      <c r="BH167" s="195"/>
    </row>
    <row r="168" spans="1:60" x14ac:dyDescent="0.2">
      <c r="A168" s="219" t="s">
        <v>163</v>
      </c>
      <c r="B168" s="220" t="s">
        <v>89</v>
      </c>
      <c r="C168" s="238" t="s">
        <v>90</v>
      </c>
      <c r="D168" s="221"/>
      <c r="E168" s="222"/>
      <c r="F168" s="223"/>
      <c r="G168" s="224">
        <f>SUMIF(AG169:AG171,"&lt;&gt;NOR",G169:G171)</f>
        <v>0</v>
      </c>
      <c r="H168" s="218"/>
      <c r="I168" s="218">
        <f>SUM(I169:I171)</f>
        <v>0</v>
      </c>
      <c r="J168" s="218"/>
      <c r="K168" s="218">
        <f>SUM(K169:K171)</f>
        <v>0</v>
      </c>
      <c r="L168" s="218"/>
      <c r="M168" s="218">
        <f>SUM(M169:M171)</f>
        <v>0</v>
      </c>
      <c r="N168" s="217"/>
      <c r="O168" s="217">
        <f>SUM(O169:O171)</f>
        <v>2.4</v>
      </c>
      <c r="P168" s="217"/>
      <c r="Q168" s="217">
        <f>SUM(Q169:Q171)</f>
        <v>0</v>
      </c>
      <c r="R168" s="218"/>
      <c r="S168" s="218"/>
      <c r="T168" s="218"/>
      <c r="U168" s="218"/>
      <c r="V168" s="218">
        <f>SUM(V169:V171)</f>
        <v>0</v>
      </c>
      <c r="W168" s="218"/>
      <c r="X168" s="218"/>
      <c r="Y168" s="218"/>
      <c r="AG168" t="s">
        <v>164</v>
      </c>
    </row>
    <row r="169" spans="1:60" outlineLevel="1" x14ac:dyDescent="0.2">
      <c r="A169" s="226">
        <v>41</v>
      </c>
      <c r="B169" s="227" t="s">
        <v>1157</v>
      </c>
      <c r="C169" s="240" t="s">
        <v>1158</v>
      </c>
      <c r="D169" s="228" t="s">
        <v>231</v>
      </c>
      <c r="E169" s="229">
        <v>1</v>
      </c>
      <c r="F169" s="230"/>
      <c r="G169" s="231">
        <f>ROUND(E169*F169,2)</f>
        <v>0</v>
      </c>
      <c r="H169" s="216"/>
      <c r="I169" s="215">
        <f>ROUND(E169*H169,2)</f>
        <v>0</v>
      </c>
      <c r="J169" s="216"/>
      <c r="K169" s="215">
        <f>ROUND(E169*J169,2)</f>
        <v>0</v>
      </c>
      <c r="L169" s="215">
        <v>21</v>
      </c>
      <c r="M169" s="215">
        <f>G169*(1+L169/100)</f>
        <v>0</v>
      </c>
      <c r="N169" s="214">
        <v>2.39757</v>
      </c>
      <c r="O169" s="214">
        <f>ROUND(E169*N169,2)</f>
        <v>2.4</v>
      </c>
      <c r="P169" s="214">
        <v>0</v>
      </c>
      <c r="Q169" s="214">
        <f>ROUND(E169*P169,2)</f>
        <v>0</v>
      </c>
      <c r="R169" s="215"/>
      <c r="S169" s="215" t="s">
        <v>999</v>
      </c>
      <c r="T169" s="215" t="s">
        <v>1000</v>
      </c>
      <c r="U169" s="215">
        <v>0</v>
      </c>
      <c r="V169" s="215">
        <f>ROUND(E169*U169,2)</f>
        <v>0</v>
      </c>
      <c r="W169" s="215"/>
      <c r="X169" s="215" t="s">
        <v>170</v>
      </c>
      <c r="Y169" s="215" t="s">
        <v>171</v>
      </c>
      <c r="Z169" s="195"/>
      <c r="AA169" s="195"/>
      <c r="AB169" s="195"/>
      <c r="AC169" s="195"/>
      <c r="AD169" s="195"/>
      <c r="AE169" s="195"/>
      <c r="AF169" s="195"/>
      <c r="AG169" s="195" t="s">
        <v>172</v>
      </c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</row>
    <row r="170" spans="1:60" outlineLevel="2" x14ac:dyDescent="0.2">
      <c r="A170" s="212"/>
      <c r="B170" s="213"/>
      <c r="C170" s="255" t="s">
        <v>1159</v>
      </c>
      <c r="D170" s="248"/>
      <c r="E170" s="249"/>
      <c r="F170" s="215"/>
      <c r="G170" s="215"/>
      <c r="H170" s="215"/>
      <c r="I170" s="215"/>
      <c r="J170" s="215"/>
      <c r="K170" s="215"/>
      <c r="L170" s="215"/>
      <c r="M170" s="215"/>
      <c r="N170" s="214"/>
      <c r="O170" s="214"/>
      <c r="P170" s="214"/>
      <c r="Q170" s="214"/>
      <c r="R170" s="215"/>
      <c r="S170" s="215"/>
      <c r="T170" s="215"/>
      <c r="U170" s="215"/>
      <c r="V170" s="215"/>
      <c r="W170" s="215"/>
      <c r="X170" s="215"/>
      <c r="Y170" s="215"/>
      <c r="Z170" s="195"/>
      <c r="AA170" s="195"/>
      <c r="AB170" s="195"/>
      <c r="AC170" s="195"/>
      <c r="AD170" s="195"/>
      <c r="AE170" s="195"/>
      <c r="AF170" s="195"/>
      <c r="AG170" s="195" t="s">
        <v>408</v>
      </c>
      <c r="AH170" s="195">
        <v>0</v>
      </c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</row>
    <row r="171" spans="1:60" outlineLevel="3" x14ac:dyDescent="0.2">
      <c r="A171" s="212"/>
      <c r="B171" s="213"/>
      <c r="C171" s="255" t="s">
        <v>69</v>
      </c>
      <c r="D171" s="248"/>
      <c r="E171" s="249">
        <v>1</v>
      </c>
      <c r="F171" s="215"/>
      <c r="G171" s="215"/>
      <c r="H171" s="215"/>
      <c r="I171" s="215"/>
      <c r="J171" s="215"/>
      <c r="K171" s="215"/>
      <c r="L171" s="215"/>
      <c r="M171" s="215"/>
      <c r="N171" s="214"/>
      <c r="O171" s="214"/>
      <c r="P171" s="214"/>
      <c r="Q171" s="214"/>
      <c r="R171" s="215"/>
      <c r="S171" s="215"/>
      <c r="T171" s="215"/>
      <c r="U171" s="215"/>
      <c r="V171" s="215"/>
      <c r="W171" s="215"/>
      <c r="X171" s="215"/>
      <c r="Y171" s="215"/>
      <c r="Z171" s="195"/>
      <c r="AA171" s="195"/>
      <c r="AB171" s="195"/>
      <c r="AC171" s="195"/>
      <c r="AD171" s="195"/>
      <c r="AE171" s="195"/>
      <c r="AF171" s="195"/>
      <c r="AG171" s="195" t="s">
        <v>408</v>
      </c>
      <c r="AH171" s="195">
        <v>0</v>
      </c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  <c r="BG171" s="195"/>
      <c r="BH171" s="195"/>
    </row>
    <row r="172" spans="1:60" x14ac:dyDescent="0.2">
      <c r="A172" s="219" t="s">
        <v>163</v>
      </c>
      <c r="B172" s="220" t="s">
        <v>91</v>
      </c>
      <c r="C172" s="238" t="s">
        <v>92</v>
      </c>
      <c r="D172" s="221"/>
      <c r="E172" s="222"/>
      <c r="F172" s="223"/>
      <c r="G172" s="224">
        <f>SUMIF(AG173:AG183,"&lt;&gt;NOR",G173:G183)</f>
        <v>0</v>
      </c>
      <c r="H172" s="218"/>
      <c r="I172" s="218">
        <f>SUM(I173:I183)</f>
        <v>0</v>
      </c>
      <c r="J172" s="218"/>
      <c r="K172" s="218">
        <f>SUM(K173:K183)</f>
        <v>0</v>
      </c>
      <c r="L172" s="218"/>
      <c r="M172" s="218">
        <f>SUM(M173:M183)</f>
        <v>0</v>
      </c>
      <c r="N172" s="217"/>
      <c r="O172" s="217">
        <f>SUM(O173:O183)</f>
        <v>38.119999999999997</v>
      </c>
      <c r="P172" s="217"/>
      <c r="Q172" s="217">
        <f>SUM(Q173:Q183)</f>
        <v>0</v>
      </c>
      <c r="R172" s="218"/>
      <c r="S172" s="218"/>
      <c r="T172" s="218"/>
      <c r="U172" s="218"/>
      <c r="V172" s="218">
        <f>SUM(V173:V183)</f>
        <v>0</v>
      </c>
      <c r="W172" s="218"/>
      <c r="X172" s="218"/>
      <c r="Y172" s="218"/>
      <c r="AG172" t="s">
        <v>164</v>
      </c>
    </row>
    <row r="173" spans="1:60" ht="22.5" outlineLevel="1" x14ac:dyDescent="0.2">
      <c r="A173" s="226">
        <v>42</v>
      </c>
      <c r="B173" s="227" t="s">
        <v>1160</v>
      </c>
      <c r="C173" s="240" t="s">
        <v>1161</v>
      </c>
      <c r="D173" s="228" t="s">
        <v>167</v>
      </c>
      <c r="E173" s="229">
        <v>20.16</v>
      </c>
      <c r="F173" s="230"/>
      <c r="G173" s="231">
        <f>ROUND(E173*F173,2)</f>
        <v>0</v>
      </c>
      <c r="H173" s="216"/>
      <c r="I173" s="215">
        <f>ROUND(E173*H173,2)</f>
        <v>0</v>
      </c>
      <c r="J173" s="216"/>
      <c r="K173" s="215">
        <f>ROUND(E173*J173,2)</f>
        <v>0</v>
      </c>
      <c r="L173" s="215">
        <v>21</v>
      </c>
      <c r="M173" s="215">
        <f>G173*(1+L173/100)</f>
        <v>0</v>
      </c>
      <c r="N173" s="214">
        <v>1.8907700000000001</v>
      </c>
      <c r="O173" s="214">
        <f>ROUND(E173*N173,2)</f>
        <v>38.119999999999997</v>
      </c>
      <c r="P173" s="214">
        <v>0</v>
      </c>
      <c r="Q173" s="214">
        <f>ROUND(E173*P173,2)</f>
        <v>0</v>
      </c>
      <c r="R173" s="215"/>
      <c r="S173" s="215" t="s">
        <v>999</v>
      </c>
      <c r="T173" s="215" t="s">
        <v>1000</v>
      </c>
      <c r="U173" s="215">
        <v>0</v>
      </c>
      <c r="V173" s="215">
        <f>ROUND(E173*U173,2)</f>
        <v>0</v>
      </c>
      <c r="W173" s="215"/>
      <c r="X173" s="215" t="s">
        <v>170</v>
      </c>
      <c r="Y173" s="215" t="s">
        <v>171</v>
      </c>
      <c r="Z173" s="195"/>
      <c r="AA173" s="195"/>
      <c r="AB173" s="195"/>
      <c r="AC173" s="195"/>
      <c r="AD173" s="195"/>
      <c r="AE173" s="195"/>
      <c r="AF173" s="195"/>
      <c r="AG173" s="195" t="s">
        <v>172</v>
      </c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</row>
    <row r="174" spans="1:60" ht="22.5" outlineLevel="2" x14ac:dyDescent="0.2">
      <c r="A174" s="212"/>
      <c r="B174" s="213"/>
      <c r="C174" s="255" t="s">
        <v>1120</v>
      </c>
      <c r="D174" s="248"/>
      <c r="E174" s="249"/>
      <c r="F174" s="215"/>
      <c r="G174" s="215"/>
      <c r="H174" s="215"/>
      <c r="I174" s="215"/>
      <c r="J174" s="215"/>
      <c r="K174" s="215"/>
      <c r="L174" s="215"/>
      <c r="M174" s="215"/>
      <c r="N174" s="214"/>
      <c r="O174" s="214"/>
      <c r="P174" s="214"/>
      <c r="Q174" s="214"/>
      <c r="R174" s="215"/>
      <c r="S174" s="215"/>
      <c r="T174" s="215"/>
      <c r="U174" s="215"/>
      <c r="V174" s="215"/>
      <c r="W174" s="215"/>
      <c r="X174" s="215"/>
      <c r="Y174" s="215"/>
      <c r="Z174" s="195"/>
      <c r="AA174" s="195"/>
      <c r="AB174" s="195"/>
      <c r="AC174" s="195"/>
      <c r="AD174" s="195"/>
      <c r="AE174" s="195"/>
      <c r="AF174" s="195"/>
      <c r="AG174" s="195" t="s">
        <v>408</v>
      </c>
      <c r="AH174" s="195">
        <v>0</v>
      </c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  <c r="BG174" s="195"/>
      <c r="BH174" s="195"/>
    </row>
    <row r="175" spans="1:60" ht="22.5" outlineLevel="3" x14ac:dyDescent="0.2">
      <c r="A175" s="212"/>
      <c r="B175" s="213"/>
      <c r="C175" s="255" t="s">
        <v>1083</v>
      </c>
      <c r="D175" s="248"/>
      <c r="E175" s="249"/>
      <c r="F175" s="215"/>
      <c r="G175" s="215"/>
      <c r="H175" s="215"/>
      <c r="I175" s="215"/>
      <c r="J175" s="215"/>
      <c r="K175" s="215"/>
      <c r="L175" s="215"/>
      <c r="M175" s="215"/>
      <c r="N175" s="214"/>
      <c r="O175" s="214"/>
      <c r="P175" s="214"/>
      <c r="Q175" s="214"/>
      <c r="R175" s="215"/>
      <c r="S175" s="215"/>
      <c r="T175" s="215"/>
      <c r="U175" s="215"/>
      <c r="V175" s="215"/>
      <c r="W175" s="215"/>
      <c r="X175" s="215"/>
      <c r="Y175" s="215"/>
      <c r="Z175" s="195"/>
      <c r="AA175" s="195"/>
      <c r="AB175" s="195"/>
      <c r="AC175" s="195"/>
      <c r="AD175" s="195"/>
      <c r="AE175" s="195"/>
      <c r="AF175" s="195"/>
      <c r="AG175" s="195" t="s">
        <v>408</v>
      </c>
      <c r="AH175" s="195">
        <v>0</v>
      </c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</row>
    <row r="176" spans="1:60" outlineLevel="3" x14ac:dyDescent="0.2">
      <c r="A176" s="212"/>
      <c r="B176" s="213"/>
      <c r="C176" s="255" t="s">
        <v>1084</v>
      </c>
      <c r="D176" s="248"/>
      <c r="E176" s="249"/>
      <c r="F176" s="215"/>
      <c r="G176" s="215"/>
      <c r="H176" s="215"/>
      <c r="I176" s="215"/>
      <c r="J176" s="215"/>
      <c r="K176" s="215"/>
      <c r="L176" s="215"/>
      <c r="M176" s="215"/>
      <c r="N176" s="214"/>
      <c r="O176" s="214"/>
      <c r="P176" s="214"/>
      <c r="Q176" s="214"/>
      <c r="R176" s="215"/>
      <c r="S176" s="215"/>
      <c r="T176" s="215"/>
      <c r="U176" s="215"/>
      <c r="V176" s="215"/>
      <c r="W176" s="215"/>
      <c r="X176" s="215"/>
      <c r="Y176" s="215"/>
      <c r="Z176" s="195"/>
      <c r="AA176" s="195"/>
      <c r="AB176" s="195"/>
      <c r="AC176" s="195"/>
      <c r="AD176" s="195"/>
      <c r="AE176" s="195"/>
      <c r="AF176" s="195"/>
      <c r="AG176" s="195" t="s">
        <v>408</v>
      </c>
      <c r="AH176" s="195">
        <v>0</v>
      </c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  <c r="BG176" s="195"/>
      <c r="BH176" s="195"/>
    </row>
    <row r="177" spans="1:60" outlineLevel="3" x14ac:dyDescent="0.2">
      <c r="A177" s="212"/>
      <c r="B177" s="213"/>
      <c r="C177" s="255" t="s">
        <v>1085</v>
      </c>
      <c r="D177" s="248"/>
      <c r="E177" s="249"/>
      <c r="F177" s="215"/>
      <c r="G177" s="215"/>
      <c r="H177" s="215"/>
      <c r="I177" s="215"/>
      <c r="J177" s="215"/>
      <c r="K177" s="215"/>
      <c r="L177" s="215"/>
      <c r="M177" s="215"/>
      <c r="N177" s="214"/>
      <c r="O177" s="214"/>
      <c r="P177" s="214"/>
      <c r="Q177" s="214"/>
      <c r="R177" s="215"/>
      <c r="S177" s="215"/>
      <c r="T177" s="215"/>
      <c r="U177" s="215"/>
      <c r="V177" s="215"/>
      <c r="W177" s="215"/>
      <c r="X177" s="215"/>
      <c r="Y177" s="215"/>
      <c r="Z177" s="195"/>
      <c r="AA177" s="195"/>
      <c r="AB177" s="195"/>
      <c r="AC177" s="195"/>
      <c r="AD177" s="195"/>
      <c r="AE177" s="195"/>
      <c r="AF177" s="195"/>
      <c r="AG177" s="195" t="s">
        <v>408</v>
      </c>
      <c r="AH177" s="195">
        <v>0</v>
      </c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  <c r="BG177" s="195"/>
      <c r="BH177" s="195"/>
    </row>
    <row r="178" spans="1:60" outlineLevel="3" x14ac:dyDescent="0.2">
      <c r="A178" s="212"/>
      <c r="B178" s="213"/>
      <c r="C178" s="255" t="s">
        <v>1162</v>
      </c>
      <c r="D178" s="248"/>
      <c r="E178" s="249"/>
      <c r="F178" s="215"/>
      <c r="G178" s="215"/>
      <c r="H178" s="215"/>
      <c r="I178" s="215"/>
      <c r="J178" s="215"/>
      <c r="K178" s="215"/>
      <c r="L178" s="215"/>
      <c r="M178" s="215"/>
      <c r="N178" s="214"/>
      <c r="O178" s="214"/>
      <c r="P178" s="214"/>
      <c r="Q178" s="214"/>
      <c r="R178" s="215"/>
      <c r="S178" s="215"/>
      <c r="T178" s="215"/>
      <c r="U178" s="215"/>
      <c r="V178" s="215"/>
      <c r="W178" s="215"/>
      <c r="X178" s="215"/>
      <c r="Y178" s="215"/>
      <c r="Z178" s="195"/>
      <c r="AA178" s="195"/>
      <c r="AB178" s="195"/>
      <c r="AC178" s="195"/>
      <c r="AD178" s="195"/>
      <c r="AE178" s="195"/>
      <c r="AF178" s="195"/>
      <c r="AG178" s="195" t="s">
        <v>408</v>
      </c>
      <c r="AH178" s="195">
        <v>0</v>
      </c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  <c r="BG178" s="195"/>
      <c r="BH178" s="195"/>
    </row>
    <row r="179" spans="1:60" outlineLevel="3" x14ac:dyDescent="0.2">
      <c r="A179" s="212"/>
      <c r="B179" s="213"/>
      <c r="C179" s="255" t="s">
        <v>1004</v>
      </c>
      <c r="D179" s="248"/>
      <c r="E179" s="249"/>
      <c r="F179" s="215"/>
      <c r="G179" s="215"/>
      <c r="H179" s="215"/>
      <c r="I179" s="215"/>
      <c r="J179" s="215"/>
      <c r="K179" s="215"/>
      <c r="L179" s="215"/>
      <c r="M179" s="215"/>
      <c r="N179" s="214"/>
      <c r="O179" s="214"/>
      <c r="P179" s="214"/>
      <c r="Q179" s="214"/>
      <c r="R179" s="215"/>
      <c r="S179" s="215"/>
      <c r="T179" s="215"/>
      <c r="U179" s="215"/>
      <c r="V179" s="215"/>
      <c r="W179" s="215"/>
      <c r="X179" s="215"/>
      <c r="Y179" s="215"/>
      <c r="Z179" s="195"/>
      <c r="AA179" s="195"/>
      <c r="AB179" s="195"/>
      <c r="AC179" s="195"/>
      <c r="AD179" s="195"/>
      <c r="AE179" s="195"/>
      <c r="AF179" s="195"/>
      <c r="AG179" s="195" t="s">
        <v>408</v>
      </c>
      <c r="AH179" s="195">
        <v>0</v>
      </c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  <c r="BG179" s="195"/>
      <c r="BH179" s="195"/>
    </row>
    <row r="180" spans="1:60" outlineLevel="3" x14ac:dyDescent="0.2">
      <c r="A180" s="212"/>
      <c r="B180" s="213"/>
      <c r="C180" s="255" t="s">
        <v>1163</v>
      </c>
      <c r="D180" s="248"/>
      <c r="E180" s="249"/>
      <c r="F180" s="215"/>
      <c r="G180" s="215"/>
      <c r="H180" s="215"/>
      <c r="I180" s="215"/>
      <c r="J180" s="215"/>
      <c r="K180" s="215"/>
      <c r="L180" s="215"/>
      <c r="M180" s="215"/>
      <c r="N180" s="214"/>
      <c r="O180" s="214"/>
      <c r="P180" s="214"/>
      <c r="Q180" s="214"/>
      <c r="R180" s="215"/>
      <c r="S180" s="215"/>
      <c r="T180" s="215"/>
      <c r="U180" s="215"/>
      <c r="V180" s="215"/>
      <c r="W180" s="215"/>
      <c r="X180" s="215"/>
      <c r="Y180" s="215"/>
      <c r="Z180" s="195"/>
      <c r="AA180" s="195"/>
      <c r="AB180" s="195"/>
      <c r="AC180" s="195"/>
      <c r="AD180" s="195"/>
      <c r="AE180" s="195"/>
      <c r="AF180" s="195"/>
      <c r="AG180" s="195" t="s">
        <v>408</v>
      </c>
      <c r="AH180" s="195">
        <v>0</v>
      </c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  <c r="BG180" s="195"/>
      <c r="BH180" s="195"/>
    </row>
    <row r="181" spans="1:60" outlineLevel="3" x14ac:dyDescent="0.2">
      <c r="A181" s="212"/>
      <c r="B181" s="213"/>
      <c r="C181" s="255" t="s">
        <v>1088</v>
      </c>
      <c r="D181" s="248"/>
      <c r="E181" s="249"/>
      <c r="F181" s="215"/>
      <c r="G181" s="215"/>
      <c r="H181" s="215"/>
      <c r="I181" s="215"/>
      <c r="J181" s="215"/>
      <c r="K181" s="215"/>
      <c r="L181" s="215"/>
      <c r="M181" s="215"/>
      <c r="N181" s="214"/>
      <c r="O181" s="214"/>
      <c r="P181" s="214"/>
      <c r="Q181" s="214"/>
      <c r="R181" s="215"/>
      <c r="S181" s="215"/>
      <c r="T181" s="215"/>
      <c r="U181" s="215"/>
      <c r="V181" s="215"/>
      <c r="W181" s="215"/>
      <c r="X181" s="215"/>
      <c r="Y181" s="215"/>
      <c r="Z181" s="195"/>
      <c r="AA181" s="195"/>
      <c r="AB181" s="195"/>
      <c r="AC181" s="195"/>
      <c r="AD181" s="195"/>
      <c r="AE181" s="195"/>
      <c r="AF181" s="195"/>
      <c r="AG181" s="195" t="s">
        <v>408</v>
      </c>
      <c r="AH181" s="195">
        <v>0</v>
      </c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  <c r="BG181" s="195"/>
      <c r="BH181" s="195"/>
    </row>
    <row r="182" spans="1:60" outlineLevel="3" x14ac:dyDescent="0.2">
      <c r="A182" s="212"/>
      <c r="B182" s="213"/>
      <c r="C182" s="255" t="s">
        <v>1164</v>
      </c>
      <c r="D182" s="248"/>
      <c r="E182" s="249"/>
      <c r="F182" s="215"/>
      <c r="G182" s="215"/>
      <c r="H182" s="215"/>
      <c r="I182" s="215"/>
      <c r="J182" s="215"/>
      <c r="K182" s="215"/>
      <c r="L182" s="215"/>
      <c r="M182" s="215"/>
      <c r="N182" s="214"/>
      <c r="O182" s="214"/>
      <c r="P182" s="214"/>
      <c r="Q182" s="214"/>
      <c r="R182" s="215"/>
      <c r="S182" s="215"/>
      <c r="T182" s="215"/>
      <c r="U182" s="215"/>
      <c r="V182" s="215"/>
      <c r="W182" s="215"/>
      <c r="X182" s="215"/>
      <c r="Y182" s="215"/>
      <c r="Z182" s="195"/>
      <c r="AA182" s="195"/>
      <c r="AB182" s="195"/>
      <c r="AC182" s="195"/>
      <c r="AD182" s="195"/>
      <c r="AE182" s="195"/>
      <c r="AF182" s="195"/>
      <c r="AG182" s="195" t="s">
        <v>408</v>
      </c>
      <c r="AH182" s="195">
        <v>0</v>
      </c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5"/>
      <c r="AY182" s="195"/>
      <c r="AZ182" s="195"/>
      <c r="BA182" s="195"/>
      <c r="BB182" s="195"/>
      <c r="BC182" s="195"/>
      <c r="BD182" s="195"/>
      <c r="BE182" s="195"/>
      <c r="BF182" s="195"/>
      <c r="BG182" s="195"/>
      <c r="BH182" s="195"/>
    </row>
    <row r="183" spans="1:60" outlineLevel="3" x14ac:dyDescent="0.2">
      <c r="A183" s="212"/>
      <c r="B183" s="213"/>
      <c r="C183" s="255" t="s">
        <v>1165</v>
      </c>
      <c r="D183" s="248"/>
      <c r="E183" s="249">
        <v>20.16</v>
      </c>
      <c r="F183" s="215"/>
      <c r="G183" s="215"/>
      <c r="H183" s="215"/>
      <c r="I183" s="215"/>
      <c r="J183" s="215"/>
      <c r="K183" s="215"/>
      <c r="L183" s="215"/>
      <c r="M183" s="215"/>
      <c r="N183" s="214"/>
      <c r="O183" s="214"/>
      <c r="P183" s="214"/>
      <c r="Q183" s="214"/>
      <c r="R183" s="215"/>
      <c r="S183" s="215"/>
      <c r="T183" s="215"/>
      <c r="U183" s="215"/>
      <c r="V183" s="215"/>
      <c r="W183" s="215"/>
      <c r="X183" s="215"/>
      <c r="Y183" s="215"/>
      <c r="Z183" s="195"/>
      <c r="AA183" s="195"/>
      <c r="AB183" s="195"/>
      <c r="AC183" s="195"/>
      <c r="AD183" s="195"/>
      <c r="AE183" s="195"/>
      <c r="AF183" s="195"/>
      <c r="AG183" s="195" t="s">
        <v>408</v>
      </c>
      <c r="AH183" s="195">
        <v>0</v>
      </c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  <c r="BG183" s="195"/>
      <c r="BH183" s="195"/>
    </row>
    <row r="184" spans="1:60" x14ac:dyDescent="0.2">
      <c r="A184" s="219" t="s">
        <v>163</v>
      </c>
      <c r="B184" s="220" t="s">
        <v>93</v>
      </c>
      <c r="C184" s="238" t="s">
        <v>94</v>
      </c>
      <c r="D184" s="221"/>
      <c r="E184" s="222"/>
      <c r="F184" s="223"/>
      <c r="G184" s="224">
        <f>SUMIF(AG185:AG202,"&lt;&gt;NOR",G185:G202)</f>
        <v>0</v>
      </c>
      <c r="H184" s="218"/>
      <c r="I184" s="218">
        <f>SUM(I185:I202)</f>
        <v>0</v>
      </c>
      <c r="J184" s="218"/>
      <c r="K184" s="218">
        <f>SUM(K185:K202)</f>
        <v>0</v>
      </c>
      <c r="L184" s="218"/>
      <c r="M184" s="218">
        <f>SUM(M185:M202)</f>
        <v>0</v>
      </c>
      <c r="N184" s="217"/>
      <c r="O184" s="217">
        <f>SUM(O185:O202)</f>
        <v>0</v>
      </c>
      <c r="P184" s="217"/>
      <c r="Q184" s="217">
        <f>SUM(Q185:Q202)</f>
        <v>0</v>
      </c>
      <c r="R184" s="218"/>
      <c r="S184" s="218"/>
      <c r="T184" s="218"/>
      <c r="U184" s="218"/>
      <c r="V184" s="218">
        <f>SUM(V185:V202)</f>
        <v>0</v>
      </c>
      <c r="W184" s="218"/>
      <c r="X184" s="218"/>
      <c r="Y184" s="218"/>
      <c r="AG184" t="s">
        <v>164</v>
      </c>
    </row>
    <row r="185" spans="1:60" ht="56.25" outlineLevel="1" x14ac:dyDescent="0.2">
      <c r="A185" s="226">
        <v>43</v>
      </c>
      <c r="B185" s="227" t="s">
        <v>1166</v>
      </c>
      <c r="C185" s="240" t="s">
        <v>1167</v>
      </c>
      <c r="D185" s="228" t="s">
        <v>194</v>
      </c>
      <c r="E185" s="229">
        <v>32.4</v>
      </c>
      <c r="F185" s="230"/>
      <c r="G185" s="231">
        <f>ROUND(E185*F185,2)</f>
        <v>0</v>
      </c>
      <c r="H185" s="216"/>
      <c r="I185" s="215">
        <f>ROUND(E185*H185,2)</f>
        <v>0</v>
      </c>
      <c r="J185" s="216"/>
      <c r="K185" s="215">
        <f>ROUND(E185*J185,2)</f>
        <v>0</v>
      </c>
      <c r="L185" s="215">
        <v>21</v>
      </c>
      <c r="M185" s="215">
        <f>G185*(1+L185/100)</f>
        <v>0</v>
      </c>
      <c r="N185" s="214">
        <v>0</v>
      </c>
      <c r="O185" s="214">
        <f>ROUND(E185*N185,2)</f>
        <v>0</v>
      </c>
      <c r="P185" s="214">
        <v>0</v>
      </c>
      <c r="Q185" s="214">
        <f>ROUND(E185*P185,2)</f>
        <v>0</v>
      </c>
      <c r="R185" s="215"/>
      <c r="S185" s="215" t="s">
        <v>168</v>
      </c>
      <c r="T185" s="215" t="s">
        <v>169</v>
      </c>
      <c r="U185" s="215">
        <v>0</v>
      </c>
      <c r="V185" s="215">
        <f>ROUND(E185*U185,2)</f>
        <v>0</v>
      </c>
      <c r="W185" s="215"/>
      <c r="X185" s="215" t="s">
        <v>170</v>
      </c>
      <c r="Y185" s="215" t="s">
        <v>171</v>
      </c>
      <c r="Z185" s="195"/>
      <c r="AA185" s="195"/>
      <c r="AB185" s="195"/>
      <c r="AC185" s="195"/>
      <c r="AD185" s="195"/>
      <c r="AE185" s="195"/>
      <c r="AF185" s="195"/>
      <c r="AG185" s="195" t="s">
        <v>172</v>
      </c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/>
      <c r="BB185" s="195"/>
      <c r="BC185" s="195"/>
      <c r="BD185" s="195"/>
      <c r="BE185" s="195"/>
      <c r="BF185" s="195"/>
      <c r="BG185" s="195"/>
      <c r="BH185" s="195"/>
    </row>
    <row r="186" spans="1:60" outlineLevel="2" x14ac:dyDescent="0.2">
      <c r="A186" s="212"/>
      <c r="B186" s="213"/>
      <c r="C186" s="256" t="s">
        <v>1168</v>
      </c>
      <c r="D186" s="253"/>
      <c r="E186" s="253"/>
      <c r="F186" s="253"/>
      <c r="G186" s="253"/>
      <c r="H186" s="215"/>
      <c r="I186" s="215"/>
      <c r="J186" s="215"/>
      <c r="K186" s="215"/>
      <c r="L186" s="215"/>
      <c r="M186" s="215"/>
      <c r="N186" s="214"/>
      <c r="O186" s="214"/>
      <c r="P186" s="214"/>
      <c r="Q186" s="214"/>
      <c r="R186" s="215"/>
      <c r="S186" s="215"/>
      <c r="T186" s="215"/>
      <c r="U186" s="215"/>
      <c r="V186" s="215"/>
      <c r="W186" s="215"/>
      <c r="X186" s="215"/>
      <c r="Y186" s="215"/>
      <c r="Z186" s="195"/>
      <c r="AA186" s="195"/>
      <c r="AB186" s="195"/>
      <c r="AC186" s="195"/>
      <c r="AD186" s="195"/>
      <c r="AE186" s="195"/>
      <c r="AF186" s="195"/>
      <c r="AG186" s="195" t="s">
        <v>463</v>
      </c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5"/>
      <c r="BD186" s="195"/>
      <c r="BE186" s="195"/>
      <c r="BF186" s="195"/>
      <c r="BG186" s="195"/>
      <c r="BH186" s="195"/>
    </row>
    <row r="187" spans="1:60" outlineLevel="3" x14ac:dyDescent="0.2">
      <c r="A187" s="212"/>
      <c r="B187" s="213"/>
      <c r="C187" s="257" t="s">
        <v>1137</v>
      </c>
      <c r="D187" s="254"/>
      <c r="E187" s="254"/>
      <c r="F187" s="254"/>
      <c r="G187" s="254"/>
      <c r="H187" s="215"/>
      <c r="I187" s="215"/>
      <c r="J187" s="215"/>
      <c r="K187" s="215"/>
      <c r="L187" s="215"/>
      <c r="M187" s="215"/>
      <c r="N187" s="214"/>
      <c r="O187" s="214"/>
      <c r="P187" s="214"/>
      <c r="Q187" s="214"/>
      <c r="R187" s="215"/>
      <c r="S187" s="215"/>
      <c r="T187" s="215"/>
      <c r="U187" s="215"/>
      <c r="V187" s="215"/>
      <c r="W187" s="215"/>
      <c r="X187" s="215"/>
      <c r="Y187" s="215"/>
      <c r="Z187" s="195"/>
      <c r="AA187" s="195"/>
      <c r="AB187" s="195"/>
      <c r="AC187" s="195"/>
      <c r="AD187" s="195"/>
      <c r="AE187" s="195"/>
      <c r="AF187" s="195"/>
      <c r="AG187" s="195" t="s">
        <v>463</v>
      </c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5"/>
      <c r="AT187" s="195"/>
      <c r="AU187" s="195"/>
      <c r="AV187" s="195"/>
      <c r="AW187" s="195"/>
      <c r="AX187" s="195"/>
      <c r="AY187" s="195"/>
      <c r="AZ187" s="195"/>
      <c r="BA187" s="195"/>
      <c r="BB187" s="195"/>
      <c r="BC187" s="195"/>
      <c r="BD187" s="195"/>
      <c r="BE187" s="195"/>
      <c r="BF187" s="195"/>
      <c r="BG187" s="195"/>
      <c r="BH187" s="195"/>
    </row>
    <row r="188" spans="1:60" outlineLevel="3" x14ac:dyDescent="0.2">
      <c r="A188" s="212"/>
      <c r="B188" s="213"/>
      <c r="C188" s="257" t="s">
        <v>1169</v>
      </c>
      <c r="D188" s="254"/>
      <c r="E188" s="254"/>
      <c r="F188" s="254"/>
      <c r="G188" s="254"/>
      <c r="H188" s="215"/>
      <c r="I188" s="215"/>
      <c r="J188" s="215"/>
      <c r="K188" s="215"/>
      <c r="L188" s="215"/>
      <c r="M188" s="215"/>
      <c r="N188" s="214"/>
      <c r="O188" s="214"/>
      <c r="P188" s="214"/>
      <c r="Q188" s="214"/>
      <c r="R188" s="215"/>
      <c r="S188" s="215"/>
      <c r="T188" s="215"/>
      <c r="U188" s="215"/>
      <c r="V188" s="215"/>
      <c r="W188" s="215"/>
      <c r="X188" s="215"/>
      <c r="Y188" s="215"/>
      <c r="Z188" s="195"/>
      <c r="AA188" s="195"/>
      <c r="AB188" s="195"/>
      <c r="AC188" s="195"/>
      <c r="AD188" s="195"/>
      <c r="AE188" s="195"/>
      <c r="AF188" s="195"/>
      <c r="AG188" s="195" t="s">
        <v>463</v>
      </c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5"/>
      <c r="AT188" s="195"/>
      <c r="AU188" s="195"/>
      <c r="AV188" s="195"/>
      <c r="AW188" s="195"/>
      <c r="AX188" s="195"/>
      <c r="AY188" s="195"/>
      <c r="AZ188" s="195"/>
      <c r="BA188" s="195"/>
      <c r="BB188" s="195"/>
      <c r="BC188" s="195"/>
      <c r="BD188" s="195"/>
      <c r="BE188" s="195"/>
      <c r="BF188" s="195"/>
      <c r="BG188" s="195"/>
      <c r="BH188" s="195"/>
    </row>
    <row r="189" spans="1:60" outlineLevel="2" x14ac:dyDescent="0.2">
      <c r="A189" s="212"/>
      <c r="B189" s="213"/>
      <c r="C189" s="255" t="s">
        <v>1085</v>
      </c>
      <c r="D189" s="248"/>
      <c r="E189" s="249"/>
      <c r="F189" s="215"/>
      <c r="G189" s="215"/>
      <c r="H189" s="215"/>
      <c r="I189" s="215"/>
      <c r="J189" s="215"/>
      <c r="K189" s="215"/>
      <c r="L189" s="215"/>
      <c r="M189" s="215"/>
      <c r="N189" s="214"/>
      <c r="O189" s="214"/>
      <c r="P189" s="214"/>
      <c r="Q189" s="214"/>
      <c r="R189" s="215"/>
      <c r="S189" s="215"/>
      <c r="T189" s="215"/>
      <c r="U189" s="215"/>
      <c r="V189" s="215"/>
      <c r="W189" s="215"/>
      <c r="X189" s="215"/>
      <c r="Y189" s="215"/>
      <c r="Z189" s="195"/>
      <c r="AA189" s="195"/>
      <c r="AB189" s="195"/>
      <c r="AC189" s="195"/>
      <c r="AD189" s="195"/>
      <c r="AE189" s="195"/>
      <c r="AF189" s="195"/>
      <c r="AG189" s="195" t="s">
        <v>408</v>
      </c>
      <c r="AH189" s="195">
        <v>0</v>
      </c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5"/>
      <c r="AT189" s="195"/>
      <c r="AU189" s="195"/>
      <c r="AV189" s="195"/>
      <c r="AW189" s="195"/>
      <c r="AX189" s="195"/>
      <c r="AY189" s="195"/>
      <c r="AZ189" s="195"/>
      <c r="BA189" s="195"/>
      <c r="BB189" s="195"/>
      <c r="BC189" s="195"/>
      <c r="BD189" s="195"/>
      <c r="BE189" s="195"/>
      <c r="BF189" s="195"/>
      <c r="BG189" s="195"/>
      <c r="BH189" s="195"/>
    </row>
    <row r="190" spans="1:60" outlineLevel="3" x14ac:dyDescent="0.2">
      <c r="A190" s="212"/>
      <c r="B190" s="213"/>
      <c r="C190" s="255" t="s">
        <v>1170</v>
      </c>
      <c r="D190" s="248"/>
      <c r="E190" s="249"/>
      <c r="F190" s="215"/>
      <c r="G190" s="215"/>
      <c r="H190" s="215"/>
      <c r="I190" s="215"/>
      <c r="J190" s="215"/>
      <c r="K190" s="215"/>
      <c r="L190" s="215"/>
      <c r="M190" s="215"/>
      <c r="N190" s="214"/>
      <c r="O190" s="214"/>
      <c r="P190" s="214"/>
      <c r="Q190" s="214"/>
      <c r="R190" s="215"/>
      <c r="S190" s="215"/>
      <c r="T190" s="215"/>
      <c r="U190" s="215"/>
      <c r="V190" s="215"/>
      <c r="W190" s="215"/>
      <c r="X190" s="215"/>
      <c r="Y190" s="215"/>
      <c r="Z190" s="195"/>
      <c r="AA190" s="195"/>
      <c r="AB190" s="195"/>
      <c r="AC190" s="195"/>
      <c r="AD190" s="195"/>
      <c r="AE190" s="195"/>
      <c r="AF190" s="195"/>
      <c r="AG190" s="195" t="s">
        <v>408</v>
      </c>
      <c r="AH190" s="195">
        <v>0</v>
      </c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5"/>
      <c r="AT190" s="195"/>
      <c r="AU190" s="195"/>
      <c r="AV190" s="195"/>
      <c r="AW190" s="195"/>
      <c r="AX190" s="195"/>
      <c r="AY190" s="195"/>
      <c r="AZ190" s="195"/>
      <c r="BA190" s="195"/>
      <c r="BB190" s="195"/>
      <c r="BC190" s="195"/>
      <c r="BD190" s="195"/>
      <c r="BE190" s="195"/>
      <c r="BF190" s="195"/>
      <c r="BG190" s="195"/>
      <c r="BH190" s="195"/>
    </row>
    <row r="191" spans="1:60" outlineLevel="3" x14ac:dyDescent="0.2">
      <c r="A191" s="212"/>
      <c r="B191" s="213"/>
      <c r="C191" s="255" t="s">
        <v>1171</v>
      </c>
      <c r="D191" s="248"/>
      <c r="E191" s="249">
        <v>32.4</v>
      </c>
      <c r="F191" s="215"/>
      <c r="G191" s="215"/>
      <c r="H191" s="215"/>
      <c r="I191" s="215"/>
      <c r="J191" s="215"/>
      <c r="K191" s="215"/>
      <c r="L191" s="215"/>
      <c r="M191" s="215"/>
      <c r="N191" s="214"/>
      <c r="O191" s="214"/>
      <c r="P191" s="214"/>
      <c r="Q191" s="214"/>
      <c r="R191" s="215"/>
      <c r="S191" s="215"/>
      <c r="T191" s="215"/>
      <c r="U191" s="215"/>
      <c r="V191" s="215"/>
      <c r="W191" s="215"/>
      <c r="X191" s="215"/>
      <c r="Y191" s="215"/>
      <c r="Z191" s="195"/>
      <c r="AA191" s="195"/>
      <c r="AB191" s="195"/>
      <c r="AC191" s="195"/>
      <c r="AD191" s="195"/>
      <c r="AE191" s="195"/>
      <c r="AF191" s="195"/>
      <c r="AG191" s="195" t="s">
        <v>408</v>
      </c>
      <c r="AH191" s="195">
        <v>0</v>
      </c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</row>
    <row r="192" spans="1:60" outlineLevel="1" x14ac:dyDescent="0.2">
      <c r="A192" s="226">
        <v>44</v>
      </c>
      <c r="B192" s="227" t="s">
        <v>1172</v>
      </c>
      <c r="C192" s="240" t="s">
        <v>1173</v>
      </c>
      <c r="D192" s="228" t="s">
        <v>223</v>
      </c>
      <c r="E192" s="229">
        <v>21.6</v>
      </c>
      <c r="F192" s="230"/>
      <c r="G192" s="231">
        <f>ROUND(E192*F192,2)</f>
        <v>0</v>
      </c>
      <c r="H192" s="216"/>
      <c r="I192" s="215">
        <f>ROUND(E192*H192,2)</f>
        <v>0</v>
      </c>
      <c r="J192" s="216"/>
      <c r="K192" s="215">
        <f>ROUND(E192*J192,2)</f>
        <v>0</v>
      </c>
      <c r="L192" s="215">
        <v>21</v>
      </c>
      <c r="M192" s="215">
        <f>G192*(1+L192/100)</f>
        <v>0</v>
      </c>
      <c r="N192" s="214">
        <v>0</v>
      </c>
      <c r="O192" s="214">
        <f>ROUND(E192*N192,2)</f>
        <v>0</v>
      </c>
      <c r="P192" s="214">
        <v>0</v>
      </c>
      <c r="Q192" s="214">
        <f>ROUND(E192*P192,2)</f>
        <v>0</v>
      </c>
      <c r="R192" s="215"/>
      <c r="S192" s="215" t="s">
        <v>168</v>
      </c>
      <c r="T192" s="215" t="s">
        <v>169</v>
      </c>
      <c r="U192" s="215">
        <v>0</v>
      </c>
      <c r="V192" s="215">
        <f>ROUND(E192*U192,2)</f>
        <v>0</v>
      </c>
      <c r="W192" s="215"/>
      <c r="X192" s="215" t="s">
        <v>170</v>
      </c>
      <c r="Y192" s="215" t="s">
        <v>171</v>
      </c>
      <c r="Z192" s="195"/>
      <c r="AA192" s="195"/>
      <c r="AB192" s="195"/>
      <c r="AC192" s="195"/>
      <c r="AD192" s="195"/>
      <c r="AE192" s="195"/>
      <c r="AF192" s="195"/>
      <c r="AG192" s="195" t="s">
        <v>172</v>
      </c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5"/>
      <c r="BC192" s="195"/>
      <c r="BD192" s="195"/>
      <c r="BE192" s="195"/>
      <c r="BF192" s="195"/>
      <c r="BG192" s="195"/>
      <c r="BH192" s="195"/>
    </row>
    <row r="193" spans="1:60" outlineLevel="2" x14ac:dyDescent="0.2">
      <c r="A193" s="212"/>
      <c r="B193" s="213"/>
      <c r="C193" s="256" t="s">
        <v>1137</v>
      </c>
      <c r="D193" s="253"/>
      <c r="E193" s="253"/>
      <c r="F193" s="253"/>
      <c r="G193" s="253"/>
      <c r="H193" s="215"/>
      <c r="I193" s="215"/>
      <c r="J193" s="215"/>
      <c r="K193" s="215"/>
      <c r="L193" s="215"/>
      <c r="M193" s="215"/>
      <c r="N193" s="214"/>
      <c r="O193" s="214"/>
      <c r="P193" s="214"/>
      <c r="Q193" s="214"/>
      <c r="R193" s="215"/>
      <c r="S193" s="215"/>
      <c r="T193" s="215"/>
      <c r="U193" s="215"/>
      <c r="V193" s="215"/>
      <c r="W193" s="215"/>
      <c r="X193" s="215"/>
      <c r="Y193" s="215"/>
      <c r="Z193" s="195"/>
      <c r="AA193" s="195"/>
      <c r="AB193" s="195"/>
      <c r="AC193" s="195"/>
      <c r="AD193" s="195"/>
      <c r="AE193" s="195"/>
      <c r="AF193" s="195"/>
      <c r="AG193" s="195" t="s">
        <v>463</v>
      </c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195"/>
      <c r="AT193" s="195"/>
      <c r="AU193" s="195"/>
      <c r="AV193" s="195"/>
      <c r="AW193" s="195"/>
      <c r="AX193" s="195"/>
      <c r="AY193" s="195"/>
      <c r="AZ193" s="195"/>
      <c r="BA193" s="195"/>
      <c r="BB193" s="195"/>
      <c r="BC193" s="195"/>
      <c r="BD193" s="195"/>
      <c r="BE193" s="195"/>
      <c r="BF193" s="195"/>
      <c r="BG193" s="195"/>
      <c r="BH193" s="195"/>
    </row>
    <row r="194" spans="1:60" outlineLevel="3" x14ac:dyDescent="0.2">
      <c r="A194" s="212"/>
      <c r="B194" s="213"/>
      <c r="C194" s="257" t="s">
        <v>1169</v>
      </c>
      <c r="D194" s="254"/>
      <c r="E194" s="254"/>
      <c r="F194" s="254"/>
      <c r="G194" s="254"/>
      <c r="H194" s="215"/>
      <c r="I194" s="215"/>
      <c r="J194" s="215"/>
      <c r="K194" s="215"/>
      <c r="L194" s="215"/>
      <c r="M194" s="215"/>
      <c r="N194" s="214"/>
      <c r="O194" s="214"/>
      <c r="P194" s="214"/>
      <c r="Q194" s="214"/>
      <c r="R194" s="215"/>
      <c r="S194" s="215"/>
      <c r="T194" s="215"/>
      <c r="U194" s="215"/>
      <c r="V194" s="215"/>
      <c r="W194" s="215"/>
      <c r="X194" s="215"/>
      <c r="Y194" s="215"/>
      <c r="Z194" s="195"/>
      <c r="AA194" s="195"/>
      <c r="AB194" s="195"/>
      <c r="AC194" s="195"/>
      <c r="AD194" s="195"/>
      <c r="AE194" s="195"/>
      <c r="AF194" s="195"/>
      <c r="AG194" s="195" t="s">
        <v>463</v>
      </c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195"/>
      <c r="AT194" s="195"/>
      <c r="AU194" s="195"/>
      <c r="AV194" s="195"/>
      <c r="AW194" s="195"/>
      <c r="AX194" s="195"/>
      <c r="AY194" s="195"/>
      <c r="AZ194" s="195"/>
      <c r="BA194" s="195"/>
      <c r="BB194" s="195"/>
      <c r="BC194" s="195"/>
      <c r="BD194" s="195"/>
      <c r="BE194" s="195"/>
      <c r="BF194" s="195"/>
      <c r="BG194" s="195"/>
      <c r="BH194" s="195"/>
    </row>
    <row r="195" spans="1:60" outlineLevel="2" x14ac:dyDescent="0.2">
      <c r="A195" s="212"/>
      <c r="B195" s="213"/>
      <c r="C195" s="255" t="s">
        <v>1009</v>
      </c>
      <c r="D195" s="248"/>
      <c r="E195" s="249"/>
      <c r="F195" s="215"/>
      <c r="G195" s="215"/>
      <c r="H195" s="215"/>
      <c r="I195" s="215"/>
      <c r="J195" s="215"/>
      <c r="K195" s="215"/>
      <c r="L195" s="215"/>
      <c r="M195" s="215"/>
      <c r="N195" s="214"/>
      <c r="O195" s="214"/>
      <c r="P195" s="214"/>
      <c r="Q195" s="214"/>
      <c r="R195" s="215"/>
      <c r="S195" s="215"/>
      <c r="T195" s="215"/>
      <c r="U195" s="215"/>
      <c r="V195" s="215"/>
      <c r="W195" s="215"/>
      <c r="X195" s="215"/>
      <c r="Y195" s="215"/>
      <c r="Z195" s="195"/>
      <c r="AA195" s="195"/>
      <c r="AB195" s="195"/>
      <c r="AC195" s="195"/>
      <c r="AD195" s="195"/>
      <c r="AE195" s="195"/>
      <c r="AF195" s="195"/>
      <c r="AG195" s="195" t="s">
        <v>408</v>
      </c>
      <c r="AH195" s="195">
        <v>0</v>
      </c>
      <c r="AI195" s="195"/>
      <c r="AJ195" s="195"/>
      <c r="AK195" s="195"/>
      <c r="AL195" s="195"/>
      <c r="AM195" s="195"/>
      <c r="AN195" s="195"/>
      <c r="AO195" s="195"/>
      <c r="AP195" s="195"/>
      <c r="AQ195" s="195"/>
      <c r="AR195" s="195"/>
      <c r="AS195" s="195"/>
      <c r="AT195" s="195"/>
      <c r="AU195" s="195"/>
      <c r="AV195" s="195"/>
      <c r="AW195" s="195"/>
      <c r="AX195" s="195"/>
      <c r="AY195" s="195"/>
      <c r="AZ195" s="195"/>
      <c r="BA195" s="195"/>
      <c r="BB195" s="195"/>
      <c r="BC195" s="195"/>
      <c r="BD195" s="195"/>
      <c r="BE195" s="195"/>
      <c r="BF195" s="195"/>
      <c r="BG195" s="195"/>
      <c r="BH195" s="195"/>
    </row>
    <row r="196" spans="1:60" outlineLevel="3" x14ac:dyDescent="0.2">
      <c r="A196" s="212"/>
      <c r="B196" s="213"/>
      <c r="C196" s="255" t="s">
        <v>995</v>
      </c>
      <c r="D196" s="248"/>
      <c r="E196" s="249"/>
      <c r="F196" s="215"/>
      <c r="G196" s="215"/>
      <c r="H196" s="215"/>
      <c r="I196" s="215"/>
      <c r="J196" s="215"/>
      <c r="K196" s="215"/>
      <c r="L196" s="215"/>
      <c r="M196" s="215"/>
      <c r="N196" s="214"/>
      <c r="O196" s="214"/>
      <c r="P196" s="214"/>
      <c r="Q196" s="214"/>
      <c r="R196" s="215"/>
      <c r="S196" s="215"/>
      <c r="T196" s="215"/>
      <c r="U196" s="215"/>
      <c r="V196" s="215"/>
      <c r="W196" s="215"/>
      <c r="X196" s="215"/>
      <c r="Y196" s="215"/>
      <c r="Z196" s="195"/>
      <c r="AA196" s="195"/>
      <c r="AB196" s="195"/>
      <c r="AC196" s="195"/>
      <c r="AD196" s="195"/>
      <c r="AE196" s="195"/>
      <c r="AF196" s="195"/>
      <c r="AG196" s="195" t="s">
        <v>408</v>
      </c>
      <c r="AH196" s="195">
        <v>0</v>
      </c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5"/>
      <c r="BD196" s="195"/>
      <c r="BE196" s="195"/>
      <c r="BF196" s="195"/>
      <c r="BG196" s="195"/>
      <c r="BH196" s="195"/>
    </row>
    <row r="197" spans="1:60" outlineLevel="3" x14ac:dyDescent="0.2">
      <c r="A197" s="212"/>
      <c r="B197" s="213"/>
      <c r="C197" s="255" t="s">
        <v>996</v>
      </c>
      <c r="D197" s="248"/>
      <c r="E197" s="249">
        <v>21.6</v>
      </c>
      <c r="F197" s="215"/>
      <c r="G197" s="215"/>
      <c r="H197" s="215"/>
      <c r="I197" s="215"/>
      <c r="J197" s="215"/>
      <c r="K197" s="215"/>
      <c r="L197" s="215"/>
      <c r="M197" s="215"/>
      <c r="N197" s="214"/>
      <c r="O197" s="214"/>
      <c r="P197" s="214"/>
      <c r="Q197" s="214"/>
      <c r="R197" s="215"/>
      <c r="S197" s="215"/>
      <c r="T197" s="215"/>
      <c r="U197" s="215"/>
      <c r="V197" s="215"/>
      <c r="W197" s="215"/>
      <c r="X197" s="215"/>
      <c r="Y197" s="215"/>
      <c r="Z197" s="195"/>
      <c r="AA197" s="195"/>
      <c r="AB197" s="195"/>
      <c r="AC197" s="195"/>
      <c r="AD197" s="195"/>
      <c r="AE197" s="195"/>
      <c r="AF197" s="195"/>
      <c r="AG197" s="195" t="s">
        <v>408</v>
      </c>
      <c r="AH197" s="195">
        <v>0</v>
      </c>
      <c r="AI197" s="195"/>
      <c r="AJ197" s="195"/>
      <c r="AK197" s="195"/>
      <c r="AL197" s="195"/>
      <c r="AM197" s="195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/>
      <c r="BB197" s="195"/>
      <c r="BC197" s="195"/>
      <c r="BD197" s="195"/>
      <c r="BE197" s="195"/>
      <c r="BF197" s="195"/>
      <c r="BG197" s="195"/>
      <c r="BH197" s="195"/>
    </row>
    <row r="198" spans="1:60" ht="22.5" outlineLevel="1" x14ac:dyDescent="0.2">
      <c r="A198" s="226">
        <v>45</v>
      </c>
      <c r="B198" s="227" t="s">
        <v>1174</v>
      </c>
      <c r="C198" s="240" t="s">
        <v>1175</v>
      </c>
      <c r="D198" s="228" t="s">
        <v>194</v>
      </c>
      <c r="E198" s="229">
        <v>79.5</v>
      </c>
      <c r="F198" s="230"/>
      <c r="G198" s="231">
        <f>ROUND(E198*F198,2)</f>
        <v>0</v>
      </c>
      <c r="H198" s="216"/>
      <c r="I198" s="215">
        <f>ROUND(E198*H198,2)</f>
        <v>0</v>
      </c>
      <c r="J198" s="216"/>
      <c r="K198" s="215">
        <f>ROUND(E198*J198,2)</f>
        <v>0</v>
      </c>
      <c r="L198" s="215">
        <v>21</v>
      </c>
      <c r="M198" s="215">
        <f>G198*(1+L198/100)</f>
        <v>0</v>
      </c>
      <c r="N198" s="214">
        <v>0</v>
      </c>
      <c r="O198" s="214">
        <f>ROUND(E198*N198,2)</f>
        <v>0</v>
      </c>
      <c r="P198" s="214">
        <v>0</v>
      </c>
      <c r="Q198" s="214">
        <f>ROUND(E198*P198,2)</f>
        <v>0</v>
      </c>
      <c r="R198" s="215"/>
      <c r="S198" s="215" t="s">
        <v>168</v>
      </c>
      <c r="T198" s="215" t="s">
        <v>169</v>
      </c>
      <c r="U198" s="215">
        <v>0</v>
      </c>
      <c r="V198" s="215">
        <f>ROUND(E198*U198,2)</f>
        <v>0</v>
      </c>
      <c r="W198" s="215"/>
      <c r="X198" s="215" t="s">
        <v>170</v>
      </c>
      <c r="Y198" s="215" t="s">
        <v>171</v>
      </c>
      <c r="Z198" s="195"/>
      <c r="AA198" s="195"/>
      <c r="AB198" s="195"/>
      <c r="AC198" s="195"/>
      <c r="AD198" s="195"/>
      <c r="AE198" s="195"/>
      <c r="AF198" s="195"/>
      <c r="AG198" s="195" t="s">
        <v>172</v>
      </c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5"/>
      <c r="AS198" s="195"/>
      <c r="AT198" s="195"/>
      <c r="AU198" s="195"/>
      <c r="AV198" s="195"/>
      <c r="AW198" s="195"/>
      <c r="AX198" s="195"/>
      <c r="AY198" s="195"/>
      <c r="AZ198" s="195"/>
      <c r="BA198" s="195"/>
      <c r="BB198" s="195"/>
      <c r="BC198" s="195"/>
      <c r="BD198" s="195"/>
      <c r="BE198" s="195"/>
      <c r="BF198" s="195"/>
      <c r="BG198" s="195"/>
      <c r="BH198" s="195"/>
    </row>
    <row r="199" spans="1:60" outlineLevel="2" x14ac:dyDescent="0.2">
      <c r="A199" s="212"/>
      <c r="B199" s="213"/>
      <c r="C199" s="256" t="s">
        <v>1137</v>
      </c>
      <c r="D199" s="253"/>
      <c r="E199" s="253"/>
      <c r="F199" s="253"/>
      <c r="G199" s="253"/>
      <c r="H199" s="215"/>
      <c r="I199" s="215"/>
      <c r="J199" s="215"/>
      <c r="K199" s="215"/>
      <c r="L199" s="215"/>
      <c r="M199" s="215"/>
      <c r="N199" s="214"/>
      <c r="O199" s="214"/>
      <c r="P199" s="214"/>
      <c r="Q199" s="214"/>
      <c r="R199" s="215"/>
      <c r="S199" s="215"/>
      <c r="T199" s="215"/>
      <c r="U199" s="215"/>
      <c r="V199" s="215"/>
      <c r="W199" s="215"/>
      <c r="X199" s="215"/>
      <c r="Y199" s="215"/>
      <c r="Z199" s="195"/>
      <c r="AA199" s="195"/>
      <c r="AB199" s="195"/>
      <c r="AC199" s="195"/>
      <c r="AD199" s="195"/>
      <c r="AE199" s="195"/>
      <c r="AF199" s="195"/>
      <c r="AG199" s="195" t="s">
        <v>463</v>
      </c>
      <c r="AH199" s="195"/>
      <c r="AI199" s="195"/>
      <c r="AJ199" s="195"/>
      <c r="AK199" s="195"/>
      <c r="AL199" s="195"/>
      <c r="AM199" s="195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95"/>
      <c r="AX199" s="195"/>
      <c r="AY199" s="195"/>
      <c r="AZ199" s="195"/>
      <c r="BA199" s="195"/>
      <c r="BB199" s="195"/>
      <c r="BC199" s="195"/>
      <c r="BD199" s="195"/>
      <c r="BE199" s="195"/>
      <c r="BF199" s="195"/>
      <c r="BG199" s="195"/>
      <c r="BH199" s="195"/>
    </row>
    <row r="200" spans="1:60" outlineLevel="3" x14ac:dyDescent="0.2">
      <c r="A200" s="212"/>
      <c r="B200" s="213"/>
      <c r="C200" s="257" t="s">
        <v>1169</v>
      </c>
      <c r="D200" s="254"/>
      <c r="E200" s="254"/>
      <c r="F200" s="254"/>
      <c r="G200" s="254"/>
      <c r="H200" s="215"/>
      <c r="I200" s="215"/>
      <c r="J200" s="215"/>
      <c r="K200" s="215"/>
      <c r="L200" s="215"/>
      <c r="M200" s="215"/>
      <c r="N200" s="214"/>
      <c r="O200" s="214"/>
      <c r="P200" s="214"/>
      <c r="Q200" s="214"/>
      <c r="R200" s="215"/>
      <c r="S200" s="215"/>
      <c r="T200" s="215"/>
      <c r="U200" s="215"/>
      <c r="V200" s="215"/>
      <c r="W200" s="215"/>
      <c r="X200" s="215"/>
      <c r="Y200" s="215"/>
      <c r="Z200" s="195"/>
      <c r="AA200" s="195"/>
      <c r="AB200" s="195"/>
      <c r="AC200" s="195"/>
      <c r="AD200" s="195"/>
      <c r="AE200" s="195"/>
      <c r="AF200" s="195"/>
      <c r="AG200" s="195" t="s">
        <v>463</v>
      </c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195"/>
      <c r="BH200" s="195"/>
    </row>
    <row r="201" spans="1:60" ht="22.5" outlineLevel="2" x14ac:dyDescent="0.2">
      <c r="A201" s="212"/>
      <c r="B201" s="213"/>
      <c r="C201" s="255" t="s">
        <v>1176</v>
      </c>
      <c r="D201" s="248"/>
      <c r="E201" s="249"/>
      <c r="F201" s="215"/>
      <c r="G201" s="215"/>
      <c r="H201" s="215"/>
      <c r="I201" s="215"/>
      <c r="J201" s="215"/>
      <c r="K201" s="215"/>
      <c r="L201" s="215"/>
      <c r="M201" s="215"/>
      <c r="N201" s="214"/>
      <c r="O201" s="214"/>
      <c r="P201" s="214"/>
      <c r="Q201" s="214"/>
      <c r="R201" s="215"/>
      <c r="S201" s="215"/>
      <c r="T201" s="215"/>
      <c r="U201" s="215"/>
      <c r="V201" s="215"/>
      <c r="W201" s="215"/>
      <c r="X201" s="215"/>
      <c r="Y201" s="215"/>
      <c r="Z201" s="195"/>
      <c r="AA201" s="195"/>
      <c r="AB201" s="195"/>
      <c r="AC201" s="195"/>
      <c r="AD201" s="195"/>
      <c r="AE201" s="195"/>
      <c r="AF201" s="195"/>
      <c r="AG201" s="195" t="s">
        <v>408</v>
      </c>
      <c r="AH201" s="195">
        <v>0</v>
      </c>
      <c r="AI201" s="195"/>
      <c r="AJ201" s="195"/>
      <c r="AK201" s="195"/>
      <c r="AL201" s="195"/>
      <c r="AM201" s="195"/>
      <c r="AN201" s="195"/>
      <c r="AO201" s="195"/>
      <c r="AP201" s="195"/>
      <c r="AQ201" s="195"/>
      <c r="AR201" s="195"/>
      <c r="AS201" s="195"/>
      <c r="AT201" s="195"/>
      <c r="AU201" s="195"/>
      <c r="AV201" s="195"/>
      <c r="AW201" s="195"/>
      <c r="AX201" s="195"/>
      <c r="AY201" s="195"/>
      <c r="AZ201" s="195"/>
      <c r="BA201" s="195"/>
      <c r="BB201" s="195"/>
      <c r="BC201" s="195"/>
      <c r="BD201" s="195"/>
      <c r="BE201" s="195"/>
      <c r="BF201" s="195"/>
      <c r="BG201" s="195"/>
      <c r="BH201" s="195"/>
    </row>
    <row r="202" spans="1:60" outlineLevel="3" x14ac:dyDescent="0.2">
      <c r="A202" s="212"/>
      <c r="B202" s="213"/>
      <c r="C202" s="255" t="s">
        <v>1177</v>
      </c>
      <c r="D202" s="248"/>
      <c r="E202" s="249">
        <v>79.5</v>
      </c>
      <c r="F202" s="215"/>
      <c r="G202" s="215"/>
      <c r="H202" s="215"/>
      <c r="I202" s="215"/>
      <c r="J202" s="215"/>
      <c r="K202" s="215"/>
      <c r="L202" s="215"/>
      <c r="M202" s="215"/>
      <c r="N202" s="214"/>
      <c r="O202" s="214"/>
      <c r="P202" s="214"/>
      <c r="Q202" s="214"/>
      <c r="R202" s="215"/>
      <c r="S202" s="215"/>
      <c r="T202" s="215"/>
      <c r="U202" s="215"/>
      <c r="V202" s="215"/>
      <c r="W202" s="215"/>
      <c r="X202" s="215"/>
      <c r="Y202" s="215"/>
      <c r="Z202" s="195"/>
      <c r="AA202" s="195"/>
      <c r="AB202" s="195"/>
      <c r="AC202" s="195"/>
      <c r="AD202" s="195"/>
      <c r="AE202" s="195"/>
      <c r="AF202" s="195"/>
      <c r="AG202" s="195" t="s">
        <v>408</v>
      </c>
      <c r="AH202" s="195">
        <v>0</v>
      </c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5"/>
      <c r="AT202" s="195"/>
      <c r="AU202" s="195"/>
      <c r="AV202" s="195"/>
      <c r="AW202" s="195"/>
      <c r="AX202" s="195"/>
      <c r="AY202" s="195"/>
      <c r="AZ202" s="195"/>
      <c r="BA202" s="195"/>
      <c r="BB202" s="195"/>
      <c r="BC202" s="195"/>
      <c r="BD202" s="195"/>
      <c r="BE202" s="195"/>
      <c r="BF202" s="195"/>
      <c r="BG202" s="195"/>
      <c r="BH202" s="195"/>
    </row>
    <row r="203" spans="1:60" x14ac:dyDescent="0.2">
      <c r="A203" s="219" t="s">
        <v>163</v>
      </c>
      <c r="B203" s="220" t="s">
        <v>97</v>
      </c>
      <c r="C203" s="238" t="s">
        <v>98</v>
      </c>
      <c r="D203" s="221"/>
      <c r="E203" s="222"/>
      <c r="F203" s="223"/>
      <c r="G203" s="224">
        <f>SUMIF(AG204:AG211,"&lt;&gt;NOR",G204:G211)</f>
        <v>0</v>
      </c>
      <c r="H203" s="218"/>
      <c r="I203" s="218">
        <f>SUM(I204:I211)</f>
        <v>0</v>
      </c>
      <c r="J203" s="218"/>
      <c r="K203" s="218">
        <f>SUM(K204:K211)</f>
        <v>0</v>
      </c>
      <c r="L203" s="218"/>
      <c r="M203" s="218">
        <f>SUM(M204:M211)</f>
        <v>0</v>
      </c>
      <c r="N203" s="217"/>
      <c r="O203" s="217">
        <f>SUM(O204:O211)</f>
        <v>0</v>
      </c>
      <c r="P203" s="217"/>
      <c r="Q203" s="217">
        <f>SUM(Q204:Q211)</f>
        <v>0</v>
      </c>
      <c r="R203" s="218"/>
      <c r="S203" s="218"/>
      <c r="T203" s="218"/>
      <c r="U203" s="218"/>
      <c r="V203" s="218">
        <f>SUM(V204:V211)</f>
        <v>0</v>
      </c>
      <c r="W203" s="218"/>
      <c r="X203" s="218"/>
      <c r="Y203" s="218"/>
      <c r="AG203" t="s">
        <v>164</v>
      </c>
    </row>
    <row r="204" spans="1:60" outlineLevel="1" x14ac:dyDescent="0.2">
      <c r="A204" s="226">
        <v>46</v>
      </c>
      <c r="B204" s="227" t="s">
        <v>1178</v>
      </c>
      <c r="C204" s="240" t="s">
        <v>1179</v>
      </c>
      <c r="D204" s="228" t="s">
        <v>223</v>
      </c>
      <c r="E204" s="229">
        <v>110</v>
      </c>
      <c r="F204" s="230"/>
      <c r="G204" s="231">
        <f>ROUND(E204*F204,2)</f>
        <v>0</v>
      </c>
      <c r="H204" s="216"/>
      <c r="I204" s="215">
        <f>ROUND(E204*H204,2)</f>
        <v>0</v>
      </c>
      <c r="J204" s="216"/>
      <c r="K204" s="215">
        <f>ROUND(E204*J204,2)</f>
        <v>0</v>
      </c>
      <c r="L204" s="215">
        <v>21</v>
      </c>
      <c r="M204" s="215">
        <f>G204*(1+L204/100)</f>
        <v>0</v>
      </c>
      <c r="N204" s="214">
        <v>0</v>
      </c>
      <c r="O204" s="214">
        <f>ROUND(E204*N204,2)</f>
        <v>0</v>
      </c>
      <c r="P204" s="214">
        <v>0</v>
      </c>
      <c r="Q204" s="214">
        <f>ROUND(E204*P204,2)</f>
        <v>0</v>
      </c>
      <c r="R204" s="215"/>
      <c r="S204" s="215" t="s">
        <v>999</v>
      </c>
      <c r="T204" s="215" t="s">
        <v>1000</v>
      </c>
      <c r="U204" s="215">
        <v>0</v>
      </c>
      <c r="V204" s="215">
        <f>ROUND(E204*U204,2)</f>
        <v>0</v>
      </c>
      <c r="W204" s="215"/>
      <c r="X204" s="215" t="s">
        <v>170</v>
      </c>
      <c r="Y204" s="215" t="s">
        <v>171</v>
      </c>
      <c r="Z204" s="195"/>
      <c r="AA204" s="195"/>
      <c r="AB204" s="195"/>
      <c r="AC204" s="195"/>
      <c r="AD204" s="195"/>
      <c r="AE204" s="195"/>
      <c r="AF204" s="195"/>
      <c r="AG204" s="195" t="s">
        <v>172</v>
      </c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95"/>
      <c r="AY204" s="195"/>
      <c r="AZ204" s="195"/>
      <c r="BA204" s="195"/>
      <c r="BB204" s="195"/>
      <c r="BC204" s="195"/>
      <c r="BD204" s="195"/>
      <c r="BE204" s="195"/>
      <c r="BF204" s="195"/>
      <c r="BG204" s="195"/>
      <c r="BH204" s="195"/>
    </row>
    <row r="205" spans="1:60" outlineLevel="2" x14ac:dyDescent="0.2">
      <c r="A205" s="212"/>
      <c r="B205" s="213"/>
      <c r="C205" s="255" t="s">
        <v>1004</v>
      </c>
      <c r="D205" s="248"/>
      <c r="E205" s="249"/>
      <c r="F205" s="215"/>
      <c r="G205" s="215"/>
      <c r="H205" s="215"/>
      <c r="I205" s="215"/>
      <c r="J205" s="215"/>
      <c r="K205" s="215"/>
      <c r="L205" s="215"/>
      <c r="M205" s="215"/>
      <c r="N205" s="214"/>
      <c r="O205" s="214"/>
      <c r="P205" s="214"/>
      <c r="Q205" s="214"/>
      <c r="R205" s="215"/>
      <c r="S205" s="215"/>
      <c r="T205" s="215"/>
      <c r="U205" s="215"/>
      <c r="V205" s="215"/>
      <c r="W205" s="215"/>
      <c r="X205" s="215"/>
      <c r="Y205" s="215"/>
      <c r="Z205" s="195"/>
      <c r="AA205" s="195"/>
      <c r="AB205" s="195"/>
      <c r="AC205" s="195"/>
      <c r="AD205" s="195"/>
      <c r="AE205" s="195"/>
      <c r="AF205" s="195"/>
      <c r="AG205" s="195" t="s">
        <v>408</v>
      </c>
      <c r="AH205" s="195">
        <v>0</v>
      </c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95"/>
      <c r="AX205" s="195"/>
      <c r="AY205" s="195"/>
      <c r="AZ205" s="195"/>
      <c r="BA205" s="195"/>
      <c r="BB205" s="195"/>
      <c r="BC205" s="195"/>
      <c r="BD205" s="195"/>
      <c r="BE205" s="195"/>
      <c r="BF205" s="195"/>
      <c r="BG205" s="195"/>
      <c r="BH205" s="195"/>
    </row>
    <row r="206" spans="1:60" outlineLevel="3" x14ac:dyDescent="0.2">
      <c r="A206" s="212"/>
      <c r="B206" s="213"/>
      <c r="C206" s="255" t="s">
        <v>1180</v>
      </c>
      <c r="D206" s="248"/>
      <c r="E206" s="249"/>
      <c r="F206" s="215"/>
      <c r="G206" s="215"/>
      <c r="H206" s="215"/>
      <c r="I206" s="215"/>
      <c r="J206" s="215"/>
      <c r="K206" s="215"/>
      <c r="L206" s="215"/>
      <c r="M206" s="215"/>
      <c r="N206" s="214"/>
      <c r="O206" s="214"/>
      <c r="P206" s="214"/>
      <c r="Q206" s="214"/>
      <c r="R206" s="215"/>
      <c r="S206" s="215"/>
      <c r="T206" s="215"/>
      <c r="U206" s="215"/>
      <c r="V206" s="215"/>
      <c r="W206" s="215"/>
      <c r="X206" s="215"/>
      <c r="Y206" s="215"/>
      <c r="Z206" s="195"/>
      <c r="AA206" s="195"/>
      <c r="AB206" s="195"/>
      <c r="AC206" s="195"/>
      <c r="AD206" s="195"/>
      <c r="AE206" s="195"/>
      <c r="AF206" s="195"/>
      <c r="AG206" s="195" t="s">
        <v>408</v>
      </c>
      <c r="AH206" s="195">
        <v>0</v>
      </c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5"/>
      <c r="AT206" s="195"/>
      <c r="AU206" s="195"/>
      <c r="AV206" s="195"/>
      <c r="AW206" s="195"/>
      <c r="AX206" s="195"/>
      <c r="AY206" s="195"/>
      <c r="AZ206" s="195"/>
      <c r="BA206" s="195"/>
      <c r="BB206" s="195"/>
      <c r="BC206" s="195"/>
      <c r="BD206" s="195"/>
      <c r="BE206" s="195"/>
      <c r="BF206" s="195"/>
      <c r="BG206" s="195"/>
      <c r="BH206" s="195"/>
    </row>
    <row r="207" spans="1:60" outlineLevel="3" x14ac:dyDescent="0.2">
      <c r="A207" s="212"/>
      <c r="B207" s="213"/>
      <c r="C207" s="255" t="s">
        <v>1181</v>
      </c>
      <c r="D207" s="248"/>
      <c r="E207" s="249"/>
      <c r="F207" s="215"/>
      <c r="G207" s="215"/>
      <c r="H207" s="215"/>
      <c r="I207" s="215"/>
      <c r="J207" s="215"/>
      <c r="K207" s="215"/>
      <c r="L207" s="215"/>
      <c r="M207" s="215"/>
      <c r="N207" s="214"/>
      <c r="O207" s="214"/>
      <c r="P207" s="214"/>
      <c r="Q207" s="214"/>
      <c r="R207" s="215"/>
      <c r="S207" s="215"/>
      <c r="T207" s="215"/>
      <c r="U207" s="215"/>
      <c r="V207" s="215"/>
      <c r="W207" s="215"/>
      <c r="X207" s="215"/>
      <c r="Y207" s="215"/>
      <c r="Z207" s="195"/>
      <c r="AA207" s="195"/>
      <c r="AB207" s="195"/>
      <c r="AC207" s="195"/>
      <c r="AD207" s="195"/>
      <c r="AE207" s="195"/>
      <c r="AF207" s="195"/>
      <c r="AG207" s="195" t="s">
        <v>408</v>
      </c>
      <c r="AH207" s="195">
        <v>0</v>
      </c>
      <c r="AI207" s="195"/>
      <c r="AJ207" s="195"/>
      <c r="AK207" s="195"/>
      <c r="AL207" s="195"/>
      <c r="AM207" s="195"/>
      <c r="AN207" s="195"/>
      <c r="AO207" s="195"/>
      <c r="AP207" s="195"/>
      <c r="AQ207" s="195"/>
      <c r="AR207" s="195"/>
      <c r="AS207" s="195"/>
      <c r="AT207" s="195"/>
      <c r="AU207" s="195"/>
      <c r="AV207" s="195"/>
      <c r="AW207" s="195"/>
      <c r="AX207" s="195"/>
      <c r="AY207" s="195"/>
      <c r="AZ207" s="195"/>
      <c r="BA207" s="195"/>
      <c r="BB207" s="195"/>
      <c r="BC207" s="195"/>
      <c r="BD207" s="195"/>
      <c r="BE207" s="195"/>
      <c r="BF207" s="195"/>
      <c r="BG207" s="195"/>
      <c r="BH207" s="195"/>
    </row>
    <row r="208" spans="1:60" outlineLevel="3" x14ac:dyDescent="0.2">
      <c r="A208" s="212"/>
      <c r="B208" s="213"/>
      <c r="C208" s="255" t="s">
        <v>1182</v>
      </c>
      <c r="D208" s="248"/>
      <c r="E208" s="249">
        <v>110</v>
      </c>
      <c r="F208" s="215"/>
      <c r="G208" s="215"/>
      <c r="H208" s="215"/>
      <c r="I208" s="215"/>
      <c r="J208" s="215"/>
      <c r="K208" s="215"/>
      <c r="L208" s="215"/>
      <c r="M208" s="215"/>
      <c r="N208" s="214"/>
      <c r="O208" s="214"/>
      <c r="P208" s="214"/>
      <c r="Q208" s="214"/>
      <c r="R208" s="215"/>
      <c r="S208" s="215"/>
      <c r="T208" s="215"/>
      <c r="U208" s="215"/>
      <c r="V208" s="215"/>
      <c r="W208" s="215"/>
      <c r="X208" s="215"/>
      <c r="Y208" s="215"/>
      <c r="Z208" s="195"/>
      <c r="AA208" s="195"/>
      <c r="AB208" s="195"/>
      <c r="AC208" s="195"/>
      <c r="AD208" s="195"/>
      <c r="AE208" s="195"/>
      <c r="AF208" s="195"/>
      <c r="AG208" s="195" t="s">
        <v>408</v>
      </c>
      <c r="AH208" s="195">
        <v>0</v>
      </c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5"/>
      <c r="AT208" s="195"/>
      <c r="AU208" s="195"/>
      <c r="AV208" s="195"/>
      <c r="AW208" s="195"/>
      <c r="AX208" s="195"/>
      <c r="AY208" s="195"/>
      <c r="AZ208" s="195"/>
      <c r="BA208" s="195"/>
      <c r="BB208" s="195"/>
      <c r="BC208" s="195"/>
      <c r="BD208" s="195"/>
      <c r="BE208" s="195"/>
      <c r="BF208" s="195"/>
      <c r="BG208" s="195"/>
      <c r="BH208" s="195"/>
    </row>
    <row r="209" spans="1:60" ht="22.5" outlineLevel="1" x14ac:dyDescent="0.2">
      <c r="A209" s="226">
        <v>47</v>
      </c>
      <c r="B209" s="227" t="s">
        <v>1183</v>
      </c>
      <c r="C209" s="240" t="s">
        <v>1184</v>
      </c>
      <c r="D209" s="228" t="s">
        <v>231</v>
      </c>
      <c r="E209" s="229">
        <v>1</v>
      </c>
      <c r="F209" s="230"/>
      <c r="G209" s="231">
        <f>ROUND(E209*F209,2)</f>
        <v>0</v>
      </c>
      <c r="H209" s="216"/>
      <c r="I209" s="215">
        <f>ROUND(E209*H209,2)</f>
        <v>0</v>
      </c>
      <c r="J209" s="216"/>
      <c r="K209" s="215">
        <f>ROUND(E209*J209,2)</f>
        <v>0</v>
      </c>
      <c r="L209" s="215">
        <v>21</v>
      </c>
      <c r="M209" s="215">
        <f>G209*(1+L209/100)</f>
        <v>0</v>
      </c>
      <c r="N209" s="214">
        <v>0</v>
      </c>
      <c r="O209" s="214">
        <f>ROUND(E209*N209,2)</f>
        <v>0</v>
      </c>
      <c r="P209" s="214">
        <v>0</v>
      </c>
      <c r="Q209" s="214">
        <f>ROUND(E209*P209,2)</f>
        <v>0</v>
      </c>
      <c r="R209" s="215"/>
      <c r="S209" s="215" t="s">
        <v>168</v>
      </c>
      <c r="T209" s="215" t="s">
        <v>169</v>
      </c>
      <c r="U209" s="215">
        <v>0</v>
      </c>
      <c r="V209" s="215">
        <f>ROUND(E209*U209,2)</f>
        <v>0</v>
      </c>
      <c r="W209" s="215"/>
      <c r="X209" s="215" t="s">
        <v>170</v>
      </c>
      <c r="Y209" s="215" t="s">
        <v>171</v>
      </c>
      <c r="Z209" s="195"/>
      <c r="AA209" s="195"/>
      <c r="AB209" s="195"/>
      <c r="AC209" s="195"/>
      <c r="AD209" s="195"/>
      <c r="AE209" s="195"/>
      <c r="AF209" s="195"/>
      <c r="AG209" s="195" t="s">
        <v>172</v>
      </c>
      <c r="AH209" s="195"/>
      <c r="AI209" s="195"/>
      <c r="AJ209" s="195"/>
      <c r="AK209" s="195"/>
      <c r="AL209" s="195"/>
      <c r="AM209" s="195"/>
      <c r="AN209" s="195"/>
      <c r="AO209" s="195"/>
      <c r="AP209" s="195"/>
      <c r="AQ209" s="195"/>
      <c r="AR209" s="195"/>
      <c r="AS209" s="195"/>
      <c r="AT209" s="195"/>
      <c r="AU209" s="195"/>
      <c r="AV209" s="195"/>
      <c r="AW209" s="195"/>
      <c r="AX209" s="195"/>
      <c r="AY209" s="195"/>
      <c r="AZ209" s="195"/>
      <c r="BA209" s="195"/>
      <c r="BB209" s="195"/>
      <c r="BC209" s="195"/>
      <c r="BD209" s="195"/>
      <c r="BE209" s="195"/>
      <c r="BF209" s="195"/>
      <c r="BG209" s="195"/>
      <c r="BH209" s="195"/>
    </row>
    <row r="210" spans="1:60" outlineLevel="2" x14ac:dyDescent="0.2">
      <c r="A210" s="212"/>
      <c r="B210" s="213"/>
      <c r="C210" s="255" t="s">
        <v>1159</v>
      </c>
      <c r="D210" s="248"/>
      <c r="E210" s="249"/>
      <c r="F210" s="215"/>
      <c r="G210" s="215"/>
      <c r="H210" s="215"/>
      <c r="I210" s="215"/>
      <c r="J210" s="215"/>
      <c r="K210" s="215"/>
      <c r="L210" s="215"/>
      <c r="M210" s="215"/>
      <c r="N210" s="214"/>
      <c r="O210" s="214"/>
      <c r="P210" s="214"/>
      <c r="Q210" s="214"/>
      <c r="R210" s="215"/>
      <c r="S210" s="215"/>
      <c r="T210" s="215"/>
      <c r="U210" s="215"/>
      <c r="V210" s="215"/>
      <c r="W210" s="215"/>
      <c r="X210" s="215"/>
      <c r="Y210" s="215"/>
      <c r="Z210" s="195"/>
      <c r="AA210" s="195"/>
      <c r="AB210" s="195"/>
      <c r="AC210" s="195"/>
      <c r="AD210" s="195"/>
      <c r="AE210" s="195"/>
      <c r="AF210" s="195"/>
      <c r="AG210" s="195" t="s">
        <v>408</v>
      </c>
      <c r="AH210" s="195">
        <v>0</v>
      </c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5"/>
      <c r="AS210" s="195"/>
      <c r="AT210" s="195"/>
      <c r="AU210" s="195"/>
      <c r="AV210" s="195"/>
      <c r="AW210" s="195"/>
      <c r="AX210" s="195"/>
      <c r="AY210" s="195"/>
      <c r="AZ210" s="195"/>
      <c r="BA210" s="195"/>
      <c r="BB210" s="195"/>
      <c r="BC210" s="195"/>
      <c r="BD210" s="195"/>
      <c r="BE210" s="195"/>
      <c r="BF210" s="195"/>
      <c r="BG210" s="195"/>
      <c r="BH210" s="195"/>
    </row>
    <row r="211" spans="1:60" outlineLevel="3" x14ac:dyDescent="0.2">
      <c r="A211" s="212"/>
      <c r="B211" s="213"/>
      <c r="C211" s="255" t="s">
        <v>69</v>
      </c>
      <c r="D211" s="248"/>
      <c r="E211" s="249">
        <v>1</v>
      </c>
      <c r="F211" s="215"/>
      <c r="G211" s="215"/>
      <c r="H211" s="215"/>
      <c r="I211" s="215"/>
      <c r="J211" s="215"/>
      <c r="K211" s="215"/>
      <c r="L211" s="215"/>
      <c r="M211" s="215"/>
      <c r="N211" s="214"/>
      <c r="O211" s="214"/>
      <c r="P211" s="214"/>
      <c r="Q211" s="214"/>
      <c r="R211" s="215"/>
      <c r="S211" s="215"/>
      <c r="T211" s="215"/>
      <c r="U211" s="215"/>
      <c r="V211" s="215"/>
      <c r="W211" s="215"/>
      <c r="X211" s="215"/>
      <c r="Y211" s="215"/>
      <c r="Z211" s="195"/>
      <c r="AA211" s="195"/>
      <c r="AB211" s="195"/>
      <c r="AC211" s="195"/>
      <c r="AD211" s="195"/>
      <c r="AE211" s="195"/>
      <c r="AF211" s="195"/>
      <c r="AG211" s="195" t="s">
        <v>408</v>
      </c>
      <c r="AH211" s="195">
        <v>0</v>
      </c>
      <c r="AI211" s="195"/>
      <c r="AJ211" s="195"/>
      <c r="AK211" s="195"/>
      <c r="AL211" s="195"/>
      <c r="AM211" s="195"/>
      <c r="AN211" s="195"/>
      <c r="AO211" s="195"/>
      <c r="AP211" s="195"/>
      <c r="AQ211" s="195"/>
      <c r="AR211" s="195"/>
      <c r="AS211" s="195"/>
      <c r="AT211" s="195"/>
      <c r="AU211" s="195"/>
      <c r="AV211" s="195"/>
      <c r="AW211" s="195"/>
      <c r="AX211" s="195"/>
      <c r="AY211" s="195"/>
      <c r="AZ211" s="195"/>
      <c r="BA211" s="195"/>
      <c r="BB211" s="195"/>
      <c r="BC211" s="195"/>
      <c r="BD211" s="195"/>
      <c r="BE211" s="195"/>
      <c r="BF211" s="195"/>
      <c r="BG211" s="195"/>
      <c r="BH211" s="195"/>
    </row>
    <row r="212" spans="1:60" x14ac:dyDescent="0.2">
      <c r="A212" s="219" t="s">
        <v>163</v>
      </c>
      <c r="B212" s="220" t="s">
        <v>99</v>
      </c>
      <c r="C212" s="238" t="s">
        <v>100</v>
      </c>
      <c r="D212" s="221"/>
      <c r="E212" s="222"/>
      <c r="F212" s="223"/>
      <c r="G212" s="224">
        <f>SUMIF(AG213:AG226,"&lt;&gt;NOR",G213:G226)</f>
        <v>0</v>
      </c>
      <c r="H212" s="218"/>
      <c r="I212" s="218">
        <f>SUM(I213:I226)</f>
        <v>0</v>
      </c>
      <c r="J212" s="218"/>
      <c r="K212" s="218">
        <f>SUM(K213:K226)</f>
        <v>0</v>
      </c>
      <c r="L212" s="218"/>
      <c r="M212" s="218">
        <f>SUM(M213:M226)</f>
        <v>0</v>
      </c>
      <c r="N212" s="217"/>
      <c r="O212" s="217">
        <f>SUM(O213:O226)</f>
        <v>0</v>
      </c>
      <c r="P212" s="217"/>
      <c r="Q212" s="217">
        <f>SUM(Q213:Q226)</f>
        <v>0</v>
      </c>
      <c r="R212" s="218"/>
      <c r="S212" s="218"/>
      <c r="T212" s="218"/>
      <c r="U212" s="218"/>
      <c r="V212" s="218">
        <f>SUM(V213:V226)</f>
        <v>0</v>
      </c>
      <c r="W212" s="218"/>
      <c r="X212" s="218"/>
      <c r="Y212" s="218"/>
      <c r="AG212" t="s">
        <v>164</v>
      </c>
    </row>
    <row r="213" spans="1:60" outlineLevel="1" x14ac:dyDescent="0.2">
      <c r="A213" s="232">
        <v>48</v>
      </c>
      <c r="B213" s="233" t="s">
        <v>1185</v>
      </c>
      <c r="C213" s="239" t="s">
        <v>1186</v>
      </c>
      <c r="D213" s="234" t="s">
        <v>183</v>
      </c>
      <c r="E213" s="235">
        <v>32.463999999999999</v>
      </c>
      <c r="F213" s="236"/>
      <c r="G213" s="237">
        <f>ROUND(E213*F213,2)</f>
        <v>0</v>
      </c>
      <c r="H213" s="216"/>
      <c r="I213" s="215">
        <f>ROUND(E213*H213,2)</f>
        <v>0</v>
      </c>
      <c r="J213" s="216"/>
      <c r="K213" s="215">
        <f>ROUND(E213*J213,2)</f>
        <v>0</v>
      </c>
      <c r="L213" s="215">
        <v>21</v>
      </c>
      <c r="M213" s="215">
        <f>G213*(1+L213/100)</f>
        <v>0</v>
      </c>
      <c r="N213" s="214">
        <v>0</v>
      </c>
      <c r="O213" s="214">
        <f>ROUND(E213*N213,2)</f>
        <v>0</v>
      </c>
      <c r="P213" s="214">
        <v>0</v>
      </c>
      <c r="Q213" s="214">
        <f>ROUND(E213*P213,2)</f>
        <v>0</v>
      </c>
      <c r="R213" s="215"/>
      <c r="S213" s="215" t="s">
        <v>999</v>
      </c>
      <c r="T213" s="215" t="s">
        <v>1000</v>
      </c>
      <c r="U213" s="215">
        <v>0</v>
      </c>
      <c r="V213" s="215">
        <f>ROUND(E213*U213,2)</f>
        <v>0</v>
      </c>
      <c r="W213" s="215"/>
      <c r="X213" s="215" t="s">
        <v>170</v>
      </c>
      <c r="Y213" s="215" t="s">
        <v>171</v>
      </c>
      <c r="Z213" s="195"/>
      <c r="AA213" s="195"/>
      <c r="AB213" s="195"/>
      <c r="AC213" s="195"/>
      <c r="AD213" s="195"/>
      <c r="AE213" s="195"/>
      <c r="AF213" s="195"/>
      <c r="AG213" s="195" t="s">
        <v>172</v>
      </c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95"/>
      <c r="AX213" s="195"/>
      <c r="AY213" s="195"/>
      <c r="AZ213" s="195"/>
      <c r="BA213" s="195"/>
      <c r="BB213" s="195"/>
      <c r="BC213" s="195"/>
      <c r="BD213" s="195"/>
      <c r="BE213" s="195"/>
      <c r="BF213" s="195"/>
      <c r="BG213" s="195"/>
      <c r="BH213" s="195"/>
    </row>
    <row r="214" spans="1:60" ht="22.5" outlineLevel="1" x14ac:dyDescent="0.2">
      <c r="A214" s="226">
        <v>49</v>
      </c>
      <c r="B214" s="227" t="s">
        <v>1187</v>
      </c>
      <c r="C214" s="240" t="s">
        <v>1188</v>
      </c>
      <c r="D214" s="228" t="s">
        <v>183</v>
      </c>
      <c r="E214" s="229">
        <v>616.81600000000003</v>
      </c>
      <c r="F214" s="230"/>
      <c r="G214" s="231">
        <f>ROUND(E214*F214,2)</f>
        <v>0</v>
      </c>
      <c r="H214" s="216"/>
      <c r="I214" s="215">
        <f>ROUND(E214*H214,2)</f>
        <v>0</v>
      </c>
      <c r="J214" s="216"/>
      <c r="K214" s="215">
        <f>ROUND(E214*J214,2)</f>
        <v>0</v>
      </c>
      <c r="L214" s="215">
        <v>21</v>
      </c>
      <c r="M214" s="215">
        <f>G214*(1+L214/100)</f>
        <v>0</v>
      </c>
      <c r="N214" s="214">
        <v>0</v>
      </c>
      <c r="O214" s="214">
        <f>ROUND(E214*N214,2)</f>
        <v>0</v>
      </c>
      <c r="P214" s="214">
        <v>0</v>
      </c>
      <c r="Q214" s="214">
        <f>ROUND(E214*P214,2)</f>
        <v>0</v>
      </c>
      <c r="R214" s="215"/>
      <c r="S214" s="215" t="s">
        <v>999</v>
      </c>
      <c r="T214" s="215" t="s">
        <v>1000</v>
      </c>
      <c r="U214" s="215">
        <v>0</v>
      </c>
      <c r="V214" s="215">
        <f>ROUND(E214*U214,2)</f>
        <v>0</v>
      </c>
      <c r="W214" s="215"/>
      <c r="X214" s="215" t="s">
        <v>170</v>
      </c>
      <c r="Y214" s="215" t="s">
        <v>171</v>
      </c>
      <c r="Z214" s="195"/>
      <c r="AA214" s="195"/>
      <c r="AB214" s="195"/>
      <c r="AC214" s="195"/>
      <c r="AD214" s="195"/>
      <c r="AE214" s="195"/>
      <c r="AF214" s="195"/>
      <c r="AG214" s="195" t="s">
        <v>172</v>
      </c>
      <c r="AH214" s="195"/>
      <c r="AI214" s="195"/>
      <c r="AJ214" s="195"/>
      <c r="AK214" s="195"/>
      <c r="AL214" s="195"/>
      <c r="AM214" s="195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95"/>
      <c r="AX214" s="195"/>
      <c r="AY214" s="195"/>
      <c r="AZ214" s="195"/>
      <c r="BA214" s="195"/>
      <c r="BB214" s="195"/>
      <c r="BC214" s="195"/>
      <c r="BD214" s="195"/>
      <c r="BE214" s="195"/>
      <c r="BF214" s="195"/>
      <c r="BG214" s="195"/>
      <c r="BH214" s="195"/>
    </row>
    <row r="215" spans="1:60" outlineLevel="2" x14ac:dyDescent="0.2">
      <c r="A215" s="212"/>
      <c r="B215" s="213"/>
      <c r="C215" s="255" t="s">
        <v>1189</v>
      </c>
      <c r="D215" s="248"/>
      <c r="E215" s="249"/>
      <c r="F215" s="215"/>
      <c r="G215" s="215"/>
      <c r="H215" s="215"/>
      <c r="I215" s="215"/>
      <c r="J215" s="215"/>
      <c r="K215" s="215"/>
      <c r="L215" s="215"/>
      <c r="M215" s="215"/>
      <c r="N215" s="214"/>
      <c r="O215" s="214"/>
      <c r="P215" s="214"/>
      <c r="Q215" s="214"/>
      <c r="R215" s="215"/>
      <c r="S215" s="215"/>
      <c r="T215" s="215"/>
      <c r="U215" s="215"/>
      <c r="V215" s="215"/>
      <c r="W215" s="215"/>
      <c r="X215" s="215"/>
      <c r="Y215" s="215"/>
      <c r="Z215" s="195"/>
      <c r="AA215" s="195"/>
      <c r="AB215" s="195"/>
      <c r="AC215" s="195"/>
      <c r="AD215" s="195"/>
      <c r="AE215" s="195"/>
      <c r="AF215" s="195"/>
      <c r="AG215" s="195" t="s">
        <v>408</v>
      </c>
      <c r="AH215" s="195">
        <v>0</v>
      </c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95"/>
      <c r="AY215" s="195"/>
      <c r="AZ215" s="195"/>
      <c r="BA215" s="195"/>
      <c r="BB215" s="195"/>
      <c r="BC215" s="195"/>
      <c r="BD215" s="195"/>
      <c r="BE215" s="195"/>
      <c r="BF215" s="195"/>
      <c r="BG215" s="195"/>
      <c r="BH215" s="195"/>
    </row>
    <row r="216" spans="1:60" outlineLevel="3" x14ac:dyDescent="0.2">
      <c r="A216" s="212"/>
      <c r="B216" s="213"/>
      <c r="C216" s="255" t="s">
        <v>1190</v>
      </c>
      <c r="D216" s="248"/>
      <c r="E216" s="249">
        <v>616.82000000000005</v>
      </c>
      <c r="F216" s="215"/>
      <c r="G216" s="215"/>
      <c r="H216" s="215"/>
      <c r="I216" s="215"/>
      <c r="J216" s="215"/>
      <c r="K216" s="215"/>
      <c r="L216" s="215"/>
      <c r="M216" s="215"/>
      <c r="N216" s="214"/>
      <c r="O216" s="214"/>
      <c r="P216" s="214"/>
      <c r="Q216" s="214"/>
      <c r="R216" s="215"/>
      <c r="S216" s="215"/>
      <c r="T216" s="215"/>
      <c r="U216" s="215"/>
      <c r="V216" s="215"/>
      <c r="W216" s="215"/>
      <c r="X216" s="215"/>
      <c r="Y216" s="215"/>
      <c r="Z216" s="195"/>
      <c r="AA216" s="195"/>
      <c r="AB216" s="195"/>
      <c r="AC216" s="195"/>
      <c r="AD216" s="195"/>
      <c r="AE216" s="195"/>
      <c r="AF216" s="195"/>
      <c r="AG216" s="195" t="s">
        <v>408</v>
      </c>
      <c r="AH216" s="195">
        <v>0</v>
      </c>
      <c r="AI216" s="195"/>
      <c r="AJ216" s="195"/>
      <c r="AK216" s="195"/>
      <c r="AL216" s="195"/>
      <c r="AM216" s="195"/>
      <c r="AN216" s="195"/>
      <c r="AO216" s="195"/>
      <c r="AP216" s="195"/>
      <c r="AQ216" s="195"/>
      <c r="AR216" s="195"/>
      <c r="AS216" s="195"/>
      <c r="AT216" s="195"/>
      <c r="AU216" s="195"/>
      <c r="AV216" s="195"/>
      <c r="AW216" s="195"/>
      <c r="AX216" s="195"/>
      <c r="AY216" s="195"/>
      <c r="AZ216" s="195"/>
      <c r="BA216" s="195"/>
      <c r="BB216" s="195"/>
      <c r="BC216" s="195"/>
      <c r="BD216" s="195"/>
      <c r="BE216" s="195"/>
      <c r="BF216" s="195"/>
      <c r="BG216" s="195"/>
      <c r="BH216" s="195"/>
    </row>
    <row r="217" spans="1:60" ht="22.5" outlineLevel="1" x14ac:dyDescent="0.2">
      <c r="A217" s="232">
        <v>50</v>
      </c>
      <c r="B217" s="233" t="s">
        <v>1191</v>
      </c>
      <c r="C217" s="239" t="s">
        <v>1192</v>
      </c>
      <c r="D217" s="234" t="s">
        <v>183</v>
      </c>
      <c r="E217" s="235">
        <v>32.463999999999999</v>
      </c>
      <c r="F217" s="236"/>
      <c r="G217" s="237">
        <f>ROUND(E217*F217,2)</f>
        <v>0</v>
      </c>
      <c r="H217" s="216"/>
      <c r="I217" s="215">
        <f>ROUND(E217*H217,2)</f>
        <v>0</v>
      </c>
      <c r="J217" s="216"/>
      <c r="K217" s="215">
        <f>ROUND(E217*J217,2)</f>
        <v>0</v>
      </c>
      <c r="L217" s="215">
        <v>21</v>
      </c>
      <c r="M217" s="215">
        <f>G217*(1+L217/100)</f>
        <v>0</v>
      </c>
      <c r="N217" s="214">
        <v>0</v>
      </c>
      <c r="O217" s="214">
        <f>ROUND(E217*N217,2)</f>
        <v>0</v>
      </c>
      <c r="P217" s="214">
        <v>0</v>
      </c>
      <c r="Q217" s="214">
        <f>ROUND(E217*P217,2)</f>
        <v>0</v>
      </c>
      <c r="R217" s="215"/>
      <c r="S217" s="215" t="s">
        <v>999</v>
      </c>
      <c r="T217" s="215" t="s">
        <v>1000</v>
      </c>
      <c r="U217" s="215">
        <v>0</v>
      </c>
      <c r="V217" s="215">
        <f>ROUND(E217*U217,2)</f>
        <v>0</v>
      </c>
      <c r="W217" s="215"/>
      <c r="X217" s="215" t="s">
        <v>170</v>
      </c>
      <c r="Y217" s="215" t="s">
        <v>171</v>
      </c>
      <c r="Z217" s="195"/>
      <c r="AA217" s="195"/>
      <c r="AB217" s="195"/>
      <c r="AC217" s="195"/>
      <c r="AD217" s="195"/>
      <c r="AE217" s="195"/>
      <c r="AF217" s="195"/>
      <c r="AG217" s="195" t="s">
        <v>172</v>
      </c>
      <c r="AH217" s="195"/>
      <c r="AI217" s="195"/>
      <c r="AJ217" s="195"/>
      <c r="AK217" s="195"/>
      <c r="AL217" s="195"/>
      <c r="AM217" s="195"/>
      <c r="AN217" s="195"/>
      <c r="AO217" s="195"/>
      <c r="AP217" s="195"/>
      <c r="AQ217" s="195"/>
      <c r="AR217" s="195"/>
      <c r="AS217" s="195"/>
      <c r="AT217" s="195"/>
      <c r="AU217" s="195"/>
      <c r="AV217" s="195"/>
      <c r="AW217" s="195"/>
      <c r="AX217" s="195"/>
      <c r="AY217" s="195"/>
      <c r="AZ217" s="195"/>
      <c r="BA217" s="195"/>
      <c r="BB217" s="195"/>
      <c r="BC217" s="195"/>
      <c r="BD217" s="195"/>
      <c r="BE217" s="195"/>
      <c r="BF217" s="195"/>
      <c r="BG217" s="195"/>
      <c r="BH217" s="195"/>
    </row>
    <row r="218" spans="1:60" ht="33.75" outlineLevel="1" x14ac:dyDescent="0.2">
      <c r="A218" s="232">
        <v>51</v>
      </c>
      <c r="B218" s="233" t="s">
        <v>1193</v>
      </c>
      <c r="C218" s="239" t="s">
        <v>1194</v>
      </c>
      <c r="D218" s="234" t="s">
        <v>183</v>
      </c>
      <c r="E218" s="235">
        <v>4.5449999999999999</v>
      </c>
      <c r="F218" s="236"/>
      <c r="G218" s="237">
        <f>ROUND(E218*F218,2)</f>
        <v>0</v>
      </c>
      <c r="H218" s="216"/>
      <c r="I218" s="215">
        <f>ROUND(E218*H218,2)</f>
        <v>0</v>
      </c>
      <c r="J218" s="216"/>
      <c r="K218" s="215">
        <f>ROUND(E218*J218,2)</f>
        <v>0</v>
      </c>
      <c r="L218" s="215">
        <v>21</v>
      </c>
      <c r="M218" s="215">
        <f>G218*(1+L218/100)</f>
        <v>0</v>
      </c>
      <c r="N218" s="214">
        <v>0</v>
      </c>
      <c r="O218" s="214">
        <f>ROUND(E218*N218,2)</f>
        <v>0</v>
      </c>
      <c r="P218" s="214">
        <v>0</v>
      </c>
      <c r="Q218" s="214">
        <f>ROUND(E218*P218,2)</f>
        <v>0</v>
      </c>
      <c r="R218" s="215"/>
      <c r="S218" s="215" t="s">
        <v>999</v>
      </c>
      <c r="T218" s="215" t="s">
        <v>1000</v>
      </c>
      <c r="U218" s="215">
        <v>0</v>
      </c>
      <c r="V218" s="215">
        <f>ROUND(E218*U218,2)</f>
        <v>0</v>
      </c>
      <c r="W218" s="215"/>
      <c r="X218" s="215" t="s">
        <v>170</v>
      </c>
      <c r="Y218" s="215" t="s">
        <v>171</v>
      </c>
      <c r="Z218" s="195"/>
      <c r="AA218" s="195"/>
      <c r="AB218" s="195"/>
      <c r="AC218" s="195"/>
      <c r="AD218" s="195"/>
      <c r="AE218" s="195"/>
      <c r="AF218" s="195"/>
      <c r="AG218" s="195" t="s">
        <v>172</v>
      </c>
      <c r="AH218" s="195"/>
      <c r="AI218" s="195"/>
      <c r="AJ218" s="195"/>
      <c r="AK218" s="195"/>
      <c r="AL218" s="195"/>
      <c r="AM218" s="195"/>
      <c r="AN218" s="195"/>
      <c r="AO218" s="195"/>
      <c r="AP218" s="195"/>
      <c r="AQ218" s="195"/>
      <c r="AR218" s="195"/>
      <c r="AS218" s="195"/>
      <c r="AT218" s="195"/>
      <c r="AU218" s="195"/>
      <c r="AV218" s="195"/>
      <c r="AW218" s="195"/>
      <c r="AX218" s="195"/>
      <c r="AY218" s="195"/>
      <c r="AZ218" s="195"/>
      <c r="BA218" s="195"/>
      <c r="BB218" s="195"/>
      <c r="BC218" s="195"/>
      <c r="BD218" s="195"/>
      <c r="BE218" s="195"/>
      <c r="BF218" s="195"/>
      <c r="BG218" s="195"/>
      <c r="BH218" s="195"/>
    </row>
    <row r="219" spans="1:60" ht="22.5" outlineLevel="1" x14ac:dyDescent="0.2">
      <c r="A219" s="226">
        <v>52</v>
      </c>
      <c r="B219" s="227" t="s">
        <v>1195</v>
      </c>
      <c r="C219" s="240" t="s">
        <v>1196</v>
      </c>
      <c r="D219" s="228" t="s">
        <v>183</v>
      </c>
      <c r="E219" s="229">
        <v>23.861000000000001</v>
      </c>
      <c r="F219" s="230"/>
      <c r="G219" s="231">
        <f>ROUND(E219*F219,2)</f>
        <v>0</v>
      </c>
      <c r="H219" s="216"/>
      <c r="I219" s="215">
        <f>ROUND(E219*H219,2)</f>
        <v>0</v>
      </c>
      <c r="J219" s="216"/>
      <c r="K219" s="215">
        <f>ROUND(E219*J219,2)</f>
        <v>0</v>
      </c>
      <c r="L219" s="215">
        <v>21</v>
      </c>
      <c r="M219" s="215">
        <f>G219*(1+L219/100)</f>
        <v>0</v>
      </c>
      <c r="N219" s="214">
        <v>0</v>
      </c>
      <c r="O219" s="214">
        <f>ROUND(E219*N219,2)</f>
        <v>0</v>
      </c>
      <c r="P219" s="214">
        <v>0</v>
      </c>
      <c r="Q219" s="214">
        <f>ROUND(E219*P219,2)</f>
        <v>0</v>
      </c>
      <c r="R219" s="215"/>
      <c r="S219" s="215" t="s">
        <v>999</v>
      </c>
      <c r="T219" s="215" t="s">
        <v>1000</v>
      </c>
      <c r="U219" s="215">
        <v>0</v>
      </c>
      <c r="V219" s="215">
        <f>ROUND(E219*U219,2)</f>
        <v>0</v>
      </c>
      <c r="W219" s="215"/>
      <c r="X219" s="215" t="s">
        <v>170</v>
      </c>
      <c r="Y219" s="215" t="s">
        <v>171</v>
      </c>
      <c r="Z219" s="195"/>
      <c r="AA219" s="195"/>
      <c r="AB219" s="195"/>
      <c r="AC219" s="195"/>
      <c r="AD219" s="195"/>
      <c r="AE219" s="195"/>
      <c r="AF219" s="195"/>
      <c r="AG219" s="195" t="s">
        <v>172</v>
      </c>
      <c r="AH219" s="195"/>
      <c r="AI219" s="195"/>
      <c r="AJ219" s="195"/>
      <c r="AK219" s="195"/>
      <c r="AL219" s="195"/>
      <c r="AM219" s="195"/>
      <c r="AN219" s="195"/>
      <c r="AO219" s="195"/>
      <c r="AP219" s="195"/>
      <c r="AQ219" s="195"/>
      <c r="AR219" s="195"/>
      <c r="AS219" s="195"/>
      <c r="AT219" s="195"/>
      <c r="AU219" s="195"/>
      <c r="AV219" s="195"/>
      <c r="AW219" s="195"/>
      <c r="AX219" s="195"/>
      <c r="AY219" s="195"/>
      <c r="AZ219" s="195"/>
      <c r="BA219" s="195"/>
      <c r="BB219" s="195"/>
      <c r="BC219" s="195"/>
      <c r="BD219" s="195"/>
      <c r="BE219" s="195"/>
      <c r="BF219" s="195"/>
      <c r="BG219" s="195"/>
      <c r="BH219" s="195"/>
    </row>
    <row r="220" spans="1:60" outlineLevel="2" x14ac:dyDescent="0.2">
      <c r="A220" s="212"/>
      <c r="B220" s="213"/>
      <c r="C220" s="256" t="s">
        <v>1137</v>
      </c>
      <c r="D220" s="253"/>
      <c r="E220" s="253"/>
      <c r="F220" s="253"/>
      <c r="G220" s="253"/>
      <c r="H220" s="215"/>
      <c r="I220" s="215"/>
      <c r="J220" s="215"/>
      <c r="K220" s="215"/>
      <c r="L220" s="215"/>
      <c r="M220" s="215"/>
      <c r="N220" s="214"/>
      <c r="O220" s="214"/>
      <c r="P220" s="214"/>
      <c r="Q220" s="214"/>
      <c r="R220" s="215"/>
      <c r="S220" s="215"/>
      <c r="T220" s="215"/>
      <c r="U220" s="215"/>
      <c r="V220" s="215"/>
      <c r="W220" s="215"/>
      <c r="X220" s="215"/>
      <c r="Y220" s="215"/>
      <c r="Z220" s="195"/>
      <c r="AA220" s="195"/>
      <c r="AB220" s="195"/>
      <c r="AC220" s="195"/>
      <c r="AD220" s="195"/>
      <c r="AE220" s="195"/>
      <c r="AF220" s="195"/>
      <c r="AG220" s="195" t="s">
        <v>463</v>
      </c>
      <c r="AH220" s="195"/>
      <c r="AI220" s="195"/>
      <c r="AJ220" s="195"/>
      <c r="AK220" s="195"/>
      <c r="AL220" s="195"/>
      <c r="AM220" s="195"/>
      <c r="AN220" s="195"/>
      <c r="AO220" s="195"/>
      <c r="AP220" s="195"/>
      <c r="AQ220" s="195"/>
      <c r="AR220" s="195"/>
      <c r="AS220" s="195"/>
      <c r="AT220" s="195"/>
      <c r="AU220" s="195"/>
      <c r="AV220" s="195"/>
      <c r="AW220" s="195"/>
      <c r="AX220" s="195"/>
      <c r="AY220" s="195"/>
      <c r="AZ220" s="195"/>
      <c r="BA220" s="195"/>
      <c r="BB220" s="195"/>
      <c r="BC220" s="195"/>
      <c r="BD220" s="195"/>
      <c r="BE220" s="195"/>
      <c r="BF220" s="195"/>
      <c r="BG220" s="195"/>
      <c r="BH220" s="195"/>
    </row>
    <row r="221" spans="1:60" outlineLevel="3" x14ac:dyDescent="0.2">
      <c r="A221" s="212"/>
      <c r="B221" s="213"/>
      <c r="C221" s="257" t="s">
        <v>1197</v>
      </c>
      <c r="D221" s="254"/>
      <c r="E221" s="254"/>
      <c r="F221" s="254"/>
      <c r="G221" s="254"/>
      <c r="H221" s="215"/>
      <c r="I221" s="215"/>
      <c r="J221" s="215"/>
      <c r="K221" s="215"/>
      <c r="L221" s="215"/>
      <c r="M221" s="215"/>
      <c r="N221" s="214"/>
      <c r="O221" s="214"/>
      <c r="P221" s="214"/>
      <c r="Q221" s="214"/>
      <c r="R221" s="215"/>
      <c r="S221" s="215"/>
      <c r="T221" s="215"/>
      <c r="U221" s="215"/>
      <c r="V221" s="215"/>
      <c r="W221" s="215"/>
      <c r="X221" s="215"/>
      <c r="Y221" s="215"/>
      <c r="Z221" s="195"/>
      <c r="AA221" s="195"/>
      <c r="AB221" s="195"/>
      <c r="AC221" s="195"/>
      <c r="AD221" s="195"/>
      <c r="AE221" s="195"/>
      <c r="AF221" s="195"/>
      <c r="AG221" s="195" t="s">
        <v>463</v>
      </c>
      <c r="AH221" s="195"/>
      <c r="AI221" s="195"/>
      <c r="AJ221" s="195"/>
      <c r="AK221" s="195"/>
      <c r="AL221" s="195"/>
      <c r="AM221" s="195"/>
      <c r="AN221" s="195"/>
      <c r="AO221" s="195"/>
      <c r="AP221" s="195"/>
      <c r="AQ221" s="195"/>
      <c r="AR221" s="195"/>
      <c r="AS221" s="195"/>
      <c r="AT221" s="195"/>
      <c r="AU221" s="195"/>
      <c r="AV221" s="195"/>
      <c r="AW221" s="195"/>
      <c r="AX221" s="195"/>
      <c r="AY221" s="195"/>
      <c r="AZ221" s="195"/>
      <c r="BA221" s="195"/>
      <c r="BB221" s="195"/>
      <c r="BC221" s="195"/>
      <c r="BD221" s="195"/>
      <c r="BE221" s="195"/>
      <c r="BF221" s="195"/>
      <c r="BG221" s="195"/>
      <c r="BH221" s="195"/>
    </row>
    <row r="222" spans="1:60" outlineLevel="3" x14ac:dyDescent="0.2">
      <c r="A222" s="212"/>
      <c r="B222" s="213"/>
      <c r="C222" s="257" t="s">
        <v>1198</v>
      </c>
      <c r="D222" s="254"/>
      <c r="E222" s="254"/>
      <c r="F222" s="254"/>
      <c r="G222" s="254"/>
      <c r="H222" s="215"/>
      <c r="I222" s="215"/>
      <c r="J222" s="215"/>
      <c r="K222" s="215"/>
      <c r="L222" s="215"/>
      <c r="M222" s="215"/>
      <c r="N222" s="214"/>
      <c r="O222" s="214"/>
      <c r="P222" s="214"/>
      <c r="Q222" s="214"/>
      <c r="R222" s="215"/>
      <c r="S222" s="215"/>
      <c r="T222" s="215"/>
      <c r="U222" s="215"/>
      <c r="V222" s="215"/>
      <c r="W222" s="215"/>
      <c r="X222" s="215"/>
      <c r="Y222" s="215"/>
      <c r="Z222" s="195"/>
      <c r="AA222" s="195"/>
      <c r="AB222" s="195"/>
      <c r="AC222" s="195"/>
      <c r="AD222" s="195"/>
      <c r="AE222" s="195"/>
      <c r="AF222" s="195"/>
      <c r="AG222" s="195" t="s">
        <v>463</v>
      </c>
      <c r="AH222" s="195"/>
      <c r="AI222" s="195"/>
      <c r="AJ222" s="195"/>
      <c r="AK222" s="195"/>
      <c r="AL222" s="195"/>
      <c r="AM222" s="195"/>
      <c r="AN222" s="195"/>
      <c r="AO222" s="195"/>
      <c r="AP222" s="195"/>
      <c r="AQ222" s="195"/>
      <c r="AR222" s="195"/>
      <c r="AS222" s="195"/>
      <c r="AT222" s="195"/>
      <c r="AU222" s="195"/>
      <c r="AV222" s="195"/>
      <c r="AW222" s="195"/>
      <c r="AX222" s="195"/>
      <c r="AY222" s="195"/>
      <c r="AZ222" s="195"/>
      <c r="BA222" s="195"/>
      <c r="BB222" s="195"/>
      <c r="BC222" s="195"/>
      <c r="BD222" s="195"/>
      <c r="BE222" s="195"/>
      <c r="BF222" s="195"/>
      <c r="BG222" s="195"/>
      <c r="BH222" s="195"/>
    </row>
    <row r="223" spans="1:60" ht="22.5" outlineLevel="1" x14ac:dyDescent="0.2">
      <c r="A223" s="226">
        <v>53</v>
      </c>
      <c r="B223" s="227" t="s">
        <v>1199</v>
      </c>
      <c r="C223" s="240" t="s">
        <v>182</v>
      </c>
      <c r="D223" s="228" t="s">
        <v>183</v>
      </c>
      <c r="E223" s="229">
        <v>4.0529999999999999</v>
      </c>
      <c r="F223" s="230"/>
      <c r="G223" s="231">
        <f>ROUND(E223*F223,2)</f>
        <v>0</v>
      </c>
      <c r="H223" s="216"/>
      <c r="I223" s="215">
        <f>ROUND(E223*H223,2)</f>
        <v>0</v>
      </c>
      <c r="J223" s="216"/>
      <c r="K223" s="215">
        <f>ROUND(E223*J223,2)</f>
        <v>0</v>
      </c>
      <c r="L223" s="215">
        <v>21</v>
      </c>
      <c r="M223" s="215">
        <f>G223*(1+L223/100)</f>
        <v>0</v>
      </c>
      <c r="N223" s="214">
        <v>0</v>
      </c>
      <c r="O223" s="214">
        <f>ROUND(E223*N223,2)</f>
        <v>0</v>
      </c>
      <c r="P223" s="214">
        <v>0</v>
      </c>
      <c r="Q223" s="214">
        <f>ROUND(E223*P223,2)</f>
        <v>0</v>
      </c>
      <c r="R223" s="215"/>
      <c r="S223" s="215" t="s">
        <v>999</v>
      </c>
      <c r="T223" s="215" t="s">
        <v>1000</v>
      </c>
      <c r="U223" s="215">
        <v>0</v>
      </c>
      <c r="V223" s="215">
        <f>ROUND(E223*U223,2)</f>
        <v>0</v>
      </c>
      <c r="W223" s="215"/>
      <c r="X223" s="215" t="s">
        <v>170</v>
      </c>
      <c r="Y223" s="215" t="s">
        <v>171</v>
      </c>
      <c r="Z223" s="195"/>
      <c r="AA223" s="195"/>
      <c r="AB223" s="195"/>
      <c r="AC223" s="195"/>
      <c r="AD223" s="195"/>
      <c r="AE223" s="195"/>
      <c r="AF223" s="195"/>
      <c r="AG223" s="195" t="s">
        <v>172</v>
      </c>
      <c r="AH223" s="195"/>
      <c r="AI223" s="195"/>
      <c r="AJ223" s="195"/>
      <c r="AK223" s="195"/>
      <c r="AL223" s="195"/>
      <c r="AM223" s="195"/>
      <c r="AN223" s="195"/>
      <c r="AO223" s="195"/>
      <c r="AP223" s="195"/>
      <c r="AQ223" s="195"/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/>
      <c r="BB223" s="195"/>
      <c r="BC223" s="195"/>
      <c r="BD223" s="195"/>
      <c r="BE223" s="195"/>
      <c r="BF223" s="195"/>
      <c r="BG223" s="195"/>
      <c r="BH223" s="195"/>
    </row>
    <row r="224" spans="1:60" outlineLevel="2" x14ac:dyDescent="0.2">
      <c r="A224" s="212"/>
      <c r="B224" s="213"/>
      <c r="C224" s="256" t="s">
        <v>1137</v>
      </c>
      <c r="D224" s="253"/>
      <c r="E224" s="253"/>
      <c r="F224" s="253"/>
      <c r="G224" s="253"/>
      <c r="H224" s="215"/>
      <c r="I224" s="215"/>
      <c r="J224" s="215"/>
      <c r="K224" s="215"/>
      <c r="L224" s="215"/>
      <c r="M224" s="215"/>
      <c r="N224" s="214"/>
      <c r="O224" s="214"/>
      <c r="P224" s="214"/>
      <c r="Q224" s="214"/>
      <c r="R224" s="215"/>
      <c r="S224" s="215"/>
      <c r="T224" s="215"/>
      <c r="U224" s="215"/>
      <c r="V224" s="215"/>
      <c r="W224" s="215"/>
      <c r="X224" s="215"/>
      <c r="Y224" s="215"/>
      <c r="Z224" s="195"/>
      <c r="AA224" s="195"/>
      <c r="AB224" s="195"/>
      <c r="AC224" s="195"/>
      <c r="AD224" s="195"/>
      <c r="AE224" s="195"/>
      <c r="AF224" s="195"/>
      <c r="AG224" s="195" t="s">
        <v>463</v>
      </c>
      <c r="AH224" s="195"/>
      <c r="AI224" s="195"/>
      <c r="AJ224" s="195"/>
      <c r="AK224" s="195"/>
      <c r="AL224" s="195"/>
      <c r="AM224" s="195"/>
      <c r="AN224" s="195"/>
      <c r="AO224" s="195"/>
      <c r="AP224" s="195"/>
      <c r="AQ224" s="195"/>
      <c r="AR224" s="195"/>
      <c r="AS224" s="195"/>
      <c r="AT224" s="195"/>
      <c r="AU224" s="195"/>
      <c r="AV224" s="195"/>
      <c r="AW224" s="195"/>
      <c r="AX224" s="195"/>
      <c r="AY224" s="195"/>
      <c r="AZ224" s="195"/>
      <c r="BA224" s="195"/>
      <c r="BB224" s="195"/>
      <c r="BC224" s="195"/>
      <c r="BD224" s="195"/>
      <c r="BE224" s="195"/>
      <c r="BF224" s="195"/>
      <c r="BG224" s="195"/>
      <c r="BH224" s="195"/>
    </row>
    <row r="225" spans="1:60" outlineLevel="3" x14ac:dyDescent="0.2">
      <c r="A225" s="212"/>
      <c r="B225" s="213"/>
      <c r="C225" s="257" t="s">
        <v>1197</v>
      </c>
      <c r="D225" s="254"/>
      <c r="E225" s="254"/>
      <c r="F225" s="254"/>
      <c r="G225" s="254"/>
      <c r="H225" s="215"/>
      <c r="I225" s="215"/>
      <c r="J225" s="215"/>
      <c r="K225" s="215"/>
      <c r="L225" s="215"/>
      <c r="M225" s="215"/>
      <c r="N225" s="214"/>
      <c r="O225" s="214"/>
      <c r="P225" s="214"/>
      <c r="Q225" s="214"/>
      <c r="R225" s="215"/>
      <c r="S225" s="215"/>
      <c r="T225" s="215"/>
      <c r="U225" s="215"/>
      <c r="V225" s="215"/>
      <c r="W225" s="215"/>
      <c r="X225" s="215"/>
      <c r="Y225" s="215"/>
      <c r="Z225" s="195"/>
      <c r="AA225" s="195"/>
      <c r="AB225" s="195"/>
      <c r="AC225" s="195"/>
      <c r="AD225" s="195"/>
      <c r="AE225" s="195"/>
      <c r="AF225" s="195"/>
      <c r="AG225" s="195" t="s">
        <v>463</v>
      </c>
      <c r="AH225" s="195"/>
      <c r="AI225" s="195"/>
      <c r="AJ225" s="195"/>
      <c r="AK225" s="195"/>
      <c r="AL225" s="195"/>
      <c r="AM225" s="195"/>
      <c r="AN225" s="195"/>
      <c r="AO225" s="195"/>
      <c r="AP225" s="195"/>
      <c r="AQ225" s="195"/>
      <c r="AR225" s="195"/>
      <c r="AS225" s="195"/>
      <c r="AT225" s="195"/>
      <c r="AU225" s="195"/>
      <c r="AV225" s="195"/>
      <c r="AW225" s="195"/>
      <c r="AX225" s="195"/>
      <c r="AY225" s="195"/>
      <c r="AZ225" s="195"/>
      <c r="BA225" s="195"/>
      <c r="BB225" s="195"/>
      <c r="BC225" s="195"/>
      <c r="BD225" s="195"/>
      <c r="BE225" s="195"/>
      <c r="BF225" s="195"/>
      <c r="BG225" s="195"/>
      <c r="BH225" s="195"/>
    </row>
    <row r="226" spans="1:60" outlineLevel="3" x14ac:dyDescent="0.2">
      <c r="A226" s="212"/>
      <c r="B226" s="213"/>
      <c r="C226" s="257" t="s">
        <v>1198</v>
      </c>
      <c r="D226" s="254"/>
      <c r="E226" s="254"/>
      <c r="F226" s="254"/>
      <c r="G226" s="254"/>
      <c r="H226" s="215"/>
      <c r="I226" s="215"/>
      <c r="J226" s="215"/>
      <c r="K226" s="215"/>
      <c r="L226" s="215"/>
      <c r="M226" s="215"/>
      <c r="N226" s="214"/>
      <c r="O226" s="214"/>
      <c r="P226" s="214"/>
      <c r="Q226" s="214"/>
      <c r="R226" s="215"/>
      <c r="S226" s="215"/>
      <c r="T226" s="215"/>
      <c r="U226" s="215"/>
      <c r="V226" s="215"/>
      <c r="W226" s="215"/>
      <c r="X226" s="215"/>
      <c r="Y226" s="215"/>
      <c r="Z226" s="195"/>
      <c r="AA226" s="195"/>
      <c r="AB226" s="195"/>
      <c r="AC226" s="195"/>
      <c r="AD226" s="195"/>
      <c r="AE226" s="195"/>
      <c r="AF226" s="195"/>
      <c r="AG226" s="195" t="s">
        <v>463</v>
      </c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5"/>
      <c r="AT226" s="195"/>
      <c r="AU226" s="195"/>
      <c r="AV226" s="195"/>
      <c r="AW226" s="195"/>
      <c r="AX226" s="195"/>
      <c r="AY226" s="195"/>
      <c r="AZ226" s="195"/>
      <c r="BA226" s="195"/>
      <c r="BB226" s="195"/>
      <c r="BC226" s="195"/>
      <c r="BD226" s="195"/>
      <c r="BE226" s="195"/>
      <c r="BF226" s="195"/>
      <c r="BG226" s="195"/>
      <c r="BH226" s="195"/>
    </row>
    <row r="227" spans="1:60" x14ac:dyDescent="0.2">
      <c r="A227" s="219" t="s">
        <v>163</v>
      </c>
      <c r="B227" s="220" t="s">
        <v>105</v>
      </c>
      <c r="C227" s="238" t="s">
        <v>106</v>
      </c>
      <c r="D227" s="221"/>
      <c r="E227" s="222"/>
      <c r="F227" s="223"/>
      <c r="G227" s="224">
        <f>SUMIF(AG228:AG248,"&lt;&gt;NOR",G228:G248)</f>
        <v>0</v>
      </c>
      <c r="H227" s="218"/>
      <c r="I227" s="218">
        <f>SUM(I228:I248)</f>
        <v>0</v>
      </c>
      <c r="J227" s="218"/>
      <c r="K227" s="218">
        <f>SUM(K228:K248)</f>
        <v>0</v>
      </c>
      <c r="L227" s="218"/>
      <c r="M227" s="218">
        <f>SUM(M228:M248)</f>
        <v>0</v>
      </c>
      <c r="N227" s="217"/>
      <c r="O227" s="217">
        <f>SUM(O228:O248)</f>
        <v>0</v>
      </c>
      <c r="P227" s="217"/>
      <c r="Q227" s="217">
        <f>SUM(Q228:Q248)</f>
        <v>0</v>
      </c>
      <c r="R227" s="218"/>
      <c r="S227" s="218"/>
      <c r="T227" s="218"/>
      <c r="U227" s="218"/>
      <c r="V227" s="218">
        <f>SUM(V228:V248)</f>
        <v>0</v>
      </c>
      <c r="W227" s="218"/>
      <c r="X227" s="218"/>
      <c r="Y227" s="218"/>
      <c r="AG227" t="s">
        <v>164</v>
      </c>
    </row>
    <row r="228" spans="1:60" ht="45" outlineLevel="1" x14ac:dyDescent="0.2">
      <c r="A228" s="226">
        <v>54</v>
      </c>
      <c r="B228" s="227" t="s">
        <v>1200</v>
      </c>
      <c r="C228" s="240" t="s">
        <v>1201</v>
      </c>
      <c r="D228" s="228"/>
      <c r="E228" s="229">
        <v>1</v>
      </c>
      <c r="F228" s="230"/>
      <c r="G228" s="231">
        <f>ROUND(E228*F228,2)</f>
        <v>0</v>
      </c>
      <c r="H228" s="216"/>
      <c r="I228" s="215">
        <f>ROUND(E228*H228,2)</f>
        <v>0</v>
      </c>
      <c r="J228" s="216"/>
      <c r="K228" s="215">
        <f>ROUND(E228*J228,2)</f>
        <v>0</v>
      </c>
      <c r="L228" s="215">
        <v>21</v>
      </c>
      <c r="M228" s="215">
        <f>G228*(1+L228/100)</f>
        <v>0</v>
      </c>
      <c r="N228" s="214">
        <v>0</v>
      </c>
      <c r="O228" s="214">
        <f>ROUND(E228*N228,2)</f>
        <v>0</v>
      </c>
      <c r="P228" s="214">
        <v>0</v>
      </c>
      <c r="Q228" s="214">
        <f>ROUND(E228*P228,2)</f>
        <v>0</v>
      </c>
      <c r="R228" s="215"/>
      <c r="S228" s="215" t="s">
        <v>168</v>
      </c>
      <c r="T228" s="215" t="s">
        <v>169</v>
      </c>
      <c r="U228" s="215">
        <v>0</v>
      </c>
      <c r="V228" s="215">
        <f>ROUND(E228*U228,2)</f>
        <v>0</v>
      </c>
      <c r="W228" s="215"/>
      <c r="X228" s="215" t="s">
        <v>170</v>
      </c>
      <c r="Y228" s="215" t="s">
        <v>171</v>
      </c>
      <c r="Z228" s="195"/>
      <c r="AA228" s="195"/>
      <c r="AB228" s="195"/>
      <c r="AC228" s="195"/>
      <c r="AD228" s="195"/>
      <c r="AE228" s="195"/>
      <c r="AF228" s="195"/>
      <c r="AG228" s="195" t="s">
        <v>172</v>
      </c>
      <c r="AH228" s="195"/>
      <c r="AI228" s="195"/>
      <c r="AJ228" s="195"/>
      <c r="AK228" s="195"/>
      <c r="AL228" s="195"/>
      <c r="AM228" s="195"/>
      <c r="AN228" s="195"/>
      <c r="AO228" s="195"/>
      <c r="AP228" s="195"/>
      <c r="AQ228" s="195"/>
      <c r="AR228" s="195"/>
      <c r="AS228" s="195"/>
      <c r="AT228" s="195"/>
      <c r="AU228" s="195"/>
      <c r="AV228" s="195"/>
      <c r="AW228" s="195"/>
      <c r="AX228" s="195"/>
      <c r="AY228" s="195"/>
      <c r="AZ228" s="195"/>
      <c r="BA228" s="195"/>
      <c r="BB228" s="195"/>
      <c r="BC228" s="195"/>
      <c r="BD228" s="195"/>
      <c r="BE228" s="195"/>
      <c r="BF228" s="195"/>
      <c r="BG228" s="195"/>
      <c r="BH228" s="195"/>
    </row>
    <row r="229" spans="1:60" outlineLevel="2" x14ac:dyDescent="0.2">
      <c r="A229" s="212"/>
      <c r="B229" s="213"/>
      <c r="C229" s="256" t="s">
        <v>1137</v>
      </c>
      <c r="D229" s="253"/>
      <c r="E229" s="253"/>
      <c r="F229" s="253"/>
      <c r="G229" s="253"/>
      <c r="H229" s="215"/>
      <c r="I229" s="215"/>
      <c r="J229" s="215"/>
      <c r="K229" s="215"/>
      <c r="L229" s="215"/>
      <c r="M229" s="215"/>
      <c r="N229" s="214"/>
      <c r="O229" s="214"/>
      <c r="P229" s="214"/>
      <c r="Q229" s="214"/>
      <c r="R229" s="215"/>
      <c r="S229" s="215"/>
      <c r="T229" s="215"/>
      <c r="U229" s="215"/>
      <c r="V229" s="215"/>
      <c r="W229" s="215"/>
      <c r="X229" s="215"/>
      <c r="Y229" s="215"/>
      <c r="Z229" s="195"/>
      <c r="AA229" s="195"/>
      <c r="AB229" s="195"/>
      <c r="AC229" s="195"/>
      <c r="AD229" s="195"/>
      <c r="AE229" s="195"/>
      <c r="AF229" s="195"/>
      <c r="AG229" s="195" t="s">
        <v>463</v>
      </c>
      <c r="AH229" s="195"/>
      <c r="AI229" s="195"/>
      <c r="AJ229" s="195"/>
      <c r="AK229" s="195"/>
      <c r="AL229" s="195"/>
      <c r="AM229" s="195"/>
      <c r="AN229" s="195"/>
      <c r="AO229" s="195"/>
      <c r="AP229" s="195"/>
      <c r="AQ229" s="195"/>
      <c r="AR229" s="195"/>
      <c r="AS229" s="195"/>
      <c r="AT229" s="195"/>
      <c r="AU229" s="195"/>
      <c r="AV229" s="195"/>
      <c r="AW229" s="195"/>
      <c r="AX229" s="195"/>
      <c r="AY229" s="195"/>
      <c r="AZ229" s="195"/>
      <c r="BA229" s="195"/>
      <c r="BB229" s="195"/>
      <c r="BC229" s="195"/>
      <c r="BD229" s="195"/>
      <c r="BE229" s="195"/>
      <c r="BF229" s="195"/>
      <c r="BG229" s="195"/>
      <c r="BH229" s="195"/>
    </row>
    <row r="230" spans="1:60" ht="33.75" outlineLevel="3" x14ac:dyDescent="0.2">
      <c r="A230" s="212"/>
      <c r="B230" s="213"/>
      <c r="C230" s="257" t="s">
        <v>1231</v>
      </c>
      <c r="D230" s="254"/>
      <c r="E230" s="254"/>
      <c r="F230" s="254"/>
      <c r="G230" s="254"/>
      <c r="H230" s="215"/>
      <c r="I230" s="215"/>
      <c r="J230" s="215"/>
      <c r="K230" s="215"/>
      <c r="L230" s="215"/>
      <c r="M230" s="215"/>
      <c r="N230" s="214"/>
      <c r="O230" s="214"/>
      <c r="P230" s="214"/>
      <c r="Q230" s="214"/>
      <c r="R230" s="215"/>
      <c r="S230" s="215"/>
      <c r="T230" s="215"/>
      <c r="U230" s="215"/>
      <c r="V230" s="215"/>
      <c r="W230" s="215"/>
      <c r="X230" s="215"/>
      <c r="Y230" s="215"/>
      <c r="Z230" s="195"/>
      <c r="AA230" s="195"/>
      <c r="AB230" s="195"/>
      <c r="AC230" s="195"/>
      <c r="AD230" s="195"/>
      <c r="AE230" s="195"/>
      <c r="AF230" s="195"/>
      <c r="AG230" s="195" t="s">
        <v>463</v>
      </c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195"/>
      <c r="AT230" s="195"/>
      <c r="AU230" s="195"/>
      <c r="AV230" s="195"/>
      <c r="AW230" s="195"/>
      <c r="AX230" s="195"/>
      <c r="AY230" s="195"/>
      <c r="AZ230" s="195"/>
      <c r="BA230" s="259" t="str">
        <f>C230</f>
        <v>Součástí předmětu plnění je mj. stanovení přechodné úpravy provozu, zajištění žádosti o zvláštní užívání komunikace, provedení přechodného dopravního značení po dobu stavby, zabezpečení staveniště např.</v>
      </c>
      <c r="BB230" s="195"/>
      <c r="BC230" s="195"/>
      <c r="BD230" s="195"/>
      <c r="BE230" s="195"/>
      <c r="BF230" s="195"/>
      <c r="BG230" s="195"/>
      <c r="BH230" s="195"/>
    </row>
    <row r="231" spans="1:60" ht="67.5" outlineLevel="3" x14ac:dyDescent="0.2">
      <c r="A231" s="212"/>
      <c r="B231" s="213"/>
      <c r="C231" s="257" t="s">
        <v>1202</v>
      </c>
      <c r="D231" s="254"/>
      <c r="E231" s="254"/>
      <c r="F231" s="254"/>
      <c r="G231" s="254"/>
      <c r="H231" s="215"/>
      <c r="I231" s="215"/>
      <c r="J231" s="215"/>
      <c r="K231" s="215"/>
      <c r="L231" s="215"/>
      <c r="M231" s="215"/>
      <c r="N231" s="214"/>
      <c r="O231" s="214"/>
      <c r="P231" s="214"/>
      <c r="Q231" s="214"/>
      <c r="R231" s="215"/>
      <c r="S231" s="215"/>
      <c r="T231" s="215"/>
      <c r="U231" s="215"/>
      <c r="V231" s="215"/>
      <c r="W231" s="215"/>
      <c r="X231" s="215"/>
      <c r="Y231" s="215"/>
      <c r="Z231" s="195"/>
      <c r="AA231" s="195"/>
      <c r="AB231" s="195"/>
      <c r="AC231" s="195"/>
      <c r="AD231" s="195"/>
      <c r="AE231" s="195"/>
      <c r="AF231" s="195"/>
      <c r="AG231" s="195" t="s">
        <v>463</v>
      </c>
      <c r="AH231" s="195"/>
      <c r="AI231" s="195"/>
      <c r="AJ231" s="195"/>
      <c r="AK231" s="195"/>
      <c r="AL231" s="195"/>
      <c r="AM231" s="195"/>
      <c r="AN231" s="195"/>
      <c r="AO231" s="195"/>
      <c r="AP231" s="195"/>
      <c r="AQ231" s="195"/>
      <c r="AR231" s="195"/>
      <c r="AS231" s="195"/>
      <c r="AT231" s="195"/>
      <c r="AU231" s="195"/>
      <c r="AV231" s="195"/>
      <c r="AW231" s="195"/>
      <c r="AX231" s="195"/>
      <c r="AY231" s="195"/>
      <c r="AZ231" s="195"/>
      <c r="BA231" s="259" t="str">
        <f>C231</f>
        <v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v>
      </c>
      <c r="BB231" s="195"/>
      <c r="BC231" s="195"/>
      <c r="BD231" s="195"/>
      <c r="BE231" s="195"/>
      <c r="BF231" s="195"/>
      <c r="BG231" s="195"/>
      <c r="BH231" s="195"/>
    </row>
    <row r="232" spans="1:60" outlineLevel="1" x14ac:dyDescent="0.2">
      <c r="A232" s="226">
        <v>55</v>
      </c>
      <c r="B232" s="227" t="s">
        <v>1203</v>
      </c>
      <c r="C232" s="240" t="s">
        <v>1204</v>
      </c>
      <c r="D232" s="228" t="s">
        <v>1205</v>
      </c>
      <c r="E232" s="229">
        <v>1</v>
      </c>
      <c r="F232" s="230"/>
      <c r="G232" s="231">
        <f>ROUND(E232*F232,2)</f>
        <v>0</v>
      </c>
      <c r="H232" s="216"/>
      <c r="I232" s="215">
        <f>ROUND(E232*H232,2)</f>
        <v>0</v>
      </c>
      <c r="J232" s="216"/>
      <c r="K232" s="215">
        <f>ROUND(E232*J232,2)</f>
        <v>0</v>
      </c>
      <c r="L232" s="215">
        <v>21</v>
      </c>
      <c r="M232" s="215">
        <f>G232*(1+L232/100)</f>
        <v>0</v>
      </c>
      <c r="N232" s="214">
        <v>0</v>
      </c>
      <c r="O232" s="214">
        <f>ROUND(E232*N232,2)</f>
        <v>0</v>
      </c>
      <c r="P232" s="214">
        <v>0</v>
      </c>
      <c r="Q232" s="214">
        <f>ROUND(E232*P232,2)</f>
        <v>0</v>
      </c>
      <c r="R232" s="215"/>
      <c r="S232" s="215" t="s">
        <v>999</v>
      </c>
      <c r="T232" s="215" t="s">
        <v>1000</v>
      </c>
      <c r="U232" s="215">
        <v>0</v>
      </c>
      <c r="V232" s="215">
        <f>ROUND(E232*U232,2)</f>
        <v>0</v>
      </c>
      <c r="W232" s="215"/>
      <c r="X232" s="215" t="s">
        <v>170</v>
      </c>
      <c r="Y232" s="215" t="s">
        <v>171</v>
      </c>
      <c r="Z232" s="195"/>
      <c r="AA232" s="195"/>
      <c r="AB232" s="195"/>
      <c r="AC232" s="195"/>
      <c r="AD232" s="195"/>
      <c r="AE232" s="195"/>
      <c r="AF232" s="195"/>
      <c r="AG232" s="195" t="s">
        <v>172</v>
      </c>
      <c r="AH232" s="195"/>
      <c r="AI232" s="195"/>
      <c r="AJ232" s="195"/>
      <c r="AK232" s="195"/>
      <c r="AL232" s="195"/>
      <c r="AM232" s="195"/>
      <c r="AN232" s="195"/>
      <c r="AO232" s="195"/>
      <c r="AP232" s="195"/>
      <c r="AQ232" s="195"/>
      <c r="AR232" s="195"/>
      <c r="AS232" s="195"/>
      <c r="AT232" s="195"/>
      <c r="AU232" s="195"/>
      <c r="AV232" s="195"/>
      <c r="AW232" s="195"/>
      <c r="AX232" s="195"/>
      <c r="AY232" s="195"/>
      <c r="AZ232" s="195"/>
      <c r="BA232" s="195"/>
      <c r="BB232" s="195"/>
      <c r="BC232" s="195"/>
      <c r="BD232" s="195"/>
      <c r="BE232" s="195"/>
      <c r="BF232" s="195"/>
      <c r="BG232" s="195"/>
      <c r="BH232" s="195"/>
    </row>
    <row r="233" spans="1:60" outlineLevel="2" x14ac:dyDescent="0.2">
      <c r="A233" s="212"/>
      <c r="B233" s="213"/>
      <c r="C233" s="256" t="s">
        <v>1137</v>
      </c>
      <c r="D233" s="253"/>
      <c r="E233" s="253"/>
      <c r="F233" s="253"/>
      <c r="G233" s="253"/>
      <c r="H233" s="215"/>
      <c r="I233" s="215"/>
      <c r="J233" s="215"/>
      <c r="K233" s="215"/>
      <c r="L233" s="215"/>
      <c r="M233" s="215"/>
      <c r="N233" s="214"/>
      <c r="O233" s="214"/>
      <c r="P233" s="214"/>
      <c r="Q233" s="214"/>
      <c r="R233" s="215"/>
      <c r="S233" s="215"/>
      <c r="T233" s="215"/>
      <c r="U233" s="215"/>
      <c r="V233" s="215"/>
      <c r="W233" s="215"/>
      <c r="X233" s="215"/>
      <c r="Y233" s="215"/>
      <c r="Z233" s="195"/>
      <c r="AA233" s="195"/>
      <c r="AB233" s="195"/>
      <c r="AC233" s="195"/>
      <c r="AD233" s="195"/>
      <c r="AE233" s="195"/>
      <c r="AF233" s="195"/>
      <c r="AG233" s="195" t="s">
        <v>463</v>
      </c>
      <c r="AH233" s="195"/>
      <c r="AI233" s="195"/>
      <c r="AJ233" s="195"/>
      <c r="AK233" s="195"/>
      <c r="AL233" s="195"/>
      <c r="AM233" s="195"/>
      <c r="AN233" s="195"/>
      <c r="AO233" s="195"/>
      <c r="AP233" s="195"/>
      <c r="AQ233" s="195"/>
      <c r="AR233" s="195"/>
      <c r="AS233" s="195"/>
      <c r="AT233" s="195"/>
      <c r="AU233" s="195"/>
      <c r="AV233" s="195"/>
      <c r="AW233" s="195"/>
      <c r="AX233" s="195"/>
      <c r="AY233" s="195"/>
      <c r="AZ233" s="195"/>
      <c r="BA233" s="195"/>
      <c r="BB233" s="195"/>
      <c r="BC233" s="195"/>
      <c r="BD233" s="195"/>
      <c r="BE233" s="195"/>
      <c r="BF233" s="195"/>
      <c r="BG233" s="195"/>
      <c r="BH233" s="195"/>
    </row>
    <row r="234" spans="1:60" ht="22.5" outlineLevel="3" x14ac:dyDescent="0.2">
      <c r="A234" s="212"/>
      <c r="B234" s="213"/>
      <c r="C234" s="257" t="s">
        <v>1206</v>
      </c>
      <c r="D234" s="254"/>
      <c r="E234" s="254"/>
      <c r="F234" s="254"/>
      <c r="G234" s="254"/>
      <c r="H234" s="215"/>
      <c r="I234" s="215"/>
      <c r="J234" s="215"/>
      <c r="K234" s="215"/>
      <c r="L234" s="215"/>
      <c r="M234" s="215"/>
      <c r="N234" s="214"/>
      <c r="O234" s="214"/>
      <c r="P234" s="214"/>
      <c r="Q234" s="214"/>
      <c r="R234" s="215"/>
      <c r="S234" s="215"/>
      <c r="T234" s="215"/>
      <c r="U234" s="215"/>
      <c r="V234" s="215"/>
      <c r="W234" s="215"/>
      <c r="X234" s="215"/>
      <c r="Y234" s="215"/>
      <c r="Z234" s="195"/>
      <c r="AA234" s="195"/>
      <c r="AB234" s="195"/>
      <c r="AC234" s="195"/>
      <c r="AD234" s="195"/>
      <c r="AE234" s="195"/>
      <c r="AF234" s="195"/>
      <c r="AG234" s="195" t="s">
        <v>463</v>
      </c>
      <c r="AH234" s="195"/>
      <c r="AI234" s="195"/>
      <c r="AJ234" s="195"/>
      <c r="AK234" s="195"/>
      <c r="AL234" s="195"/>
      <c r="AM234" s="195"/>
      <c r="AN234" s="195"/>
      <c r="AO234" s="195"/>
      <c r="AP234" s="195"/>
      <c r="AQ234" s="195"/>
      <c r="AR234" s="195"/>
      <c r="AS234" s="195"/>
      <c r="AT234" s="195"/>
      <c r="AU234" s="195"/>
      <c r="AV234" s="195"/>
      <c r="AW234" s="195"/>
      <c r="AX234" s="195"/>
      <c r="AY234" s="195"/>
      <c r="AZ234" s="195"/>
      <c r="BA234" s="259" t="str">
        <f>C234</f>
        <v>Zaměření a vytýčení stávajících inženýrských sítí v místě stavby z hlediska jejich ochrany při provádění stavby a ochrana stávajících vedení a zařízení před poškozením</v>
      </c>
      <c r="BB234" s="195"/>
      <c r="BC234" s="195"/>
      <c r="BD234" s="195"/>
      <c r="BE234" s="195"/>
      <c r="BF234" s="195"/>
      <c r="BG234" s="195"/>
      <c r="BH234" s="195"/>
    </row>
    <row r="235" spans="1:60" outlineLevel="1" x14ac:dyDescent="0.2">
      <c r="A235" s="232">
        <v>56</v>
      </c>
      <c r="B235" s="233" t="s">
        <v>1207</v>
      </c>
      <c r="C235" s="239" t="s">
        <v>1208</v>
      </c>
      <c r="D235" s="234" t="s">
        <v>1205</v>
      </c>
      <c r="E235" s="235">
        <v>1</v>
      </c>
      <c r="F235" s="236"/>
      <c r="G235" s="237">
        <f>ROUND(E235*F235,2)</f>
        <v>0</v>
      </c>
      <c r="H235" s="216"/>
      <c r="I235" s="215">
        <f>ROUND(E235*H235,2)</f>
        <v>0</v>
      </c>
      <c r="J235" s="216"/>
      <c r="K235" s="215">
        <f>ROUND(E235*J235,2)</f>
        <v>0</v>
      </c>
      <c r="L235" s="215">
        <v>21</v>
      </c>
      <c r="M235" s="215">
        <f>G235*(1+L235/100)</f>
        <v>0</v>
      </c>
      <c r="N235" s="214">
        <v>0</v>
      </c>
      <c r="O235" s="214">
        <f>ROUND(E235*N235,2)</f>
        <v>0</v>
      </c>
      <c r="P235" s="214">
        <v>0</v>
      </c>
      <c r="Q235" s="214">
        <f>ROUND(E235*P235,2)</f>
        <v>0</v>
      </c>
      <c r="R235" s="215"/>
      <c r="S235" s="215" t="s">
        <v>999</v>
      </c>
      <c r="T235" s="215" t="s">
        <v>1000</v>
      </c>
      <c r="U235" s="215">
        <v>0</v>
      </c>
      <c r="V235" s="215">
        <f>ROUND(E235*U235,2)</f>
        <v>0</v>
      </c>
      <c r="W235" s="215"/>
      <c r="X235" s="215" t="s">
        <v>170</v>
      </c>
      <c r="Y235" s="215" t="s">
        <v>171</v>
      </c>
      <c r="Z235" s="195"/>
      <c r="AA235" s="195"/>
      <c r="AB235" s="195"/>
      <c r="AC235" s="195"/>
      <c r="AD235" s="195"/>
      <c r="AE235" s="195"/>
      <c r="AF235" s="195"/>
      <c r="AG235" s="195" t="s">
        <v>172</v>
      </c>
      <c r="AH235" s="195"/>
      <c r="AI235" s="195"/>
      <c r="AJ235" s="195"/>
      <c r="AK235" s="195"/>
      <c r="AL235" s="195"/>
      <c r="AM235" s="195"/>
      <c r="AN235" s="195"/>
      <c r="AO235" s="195"/>
      <c r="AP235" s="195"/>
      <c r="AQ235" s="195"/>
      <c r="AR235" s="195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195"/>
      <c r="BD235" s="195"/>
      <c r="BE235" s="195"/>
      <c r="BF235" s="195"/>
      <c r="BG235" s="195"/>
      <c r="BH235" s="195"/>
    </row>
    <row r="236" spans="1:60" outlineLevel="1" x14ac:dyDescent="0.2">
      <c r="A236" s="226">
        <v>57</v>
      </c>
      <c r="B236" s="227" t="s">
        <v>1209</v>
      </c>
      <c r="C236" s="240" t="s">
        <v>725</v>
      </c>
      <c r="D236" s="228" t="s">
        <v>1205</v>
      </c>
      <c r="E236" s="229">
        <v>1</v>
      </c>
      <c r="F236" s="230"/>
      <c r="G236" s="231">
        <f>ROUND(E236*F236,2)</f>
        <v>0</v>
      </c>
      <c r="H236" s="216"/>
      <c r="I236" s="215">
        <f>ROUND(E236*H236,2)</f>
        <v>0</v>
      </c>
      <c r="J236" s="216"/>
      <c r="K236" s="215">
        <f>ROUND(E236*J236,2)</f>
        <v>0</v>
      </c>
      <c r="L236" s="215">
        <v>21</v>
      </c>
      <c r="M236" s="215">
        <f>G236*(1+L236/100)</f>
        <v>0</v>
      </c>
      <c r="N236" s="214">
        <v>0</v>
      </c>
      <c r="O236" s="214">
        <f>ROUND(E236*N236,2)</f>
        <v>0</v>
      </c>
      <c r="P236" s="214">
        <v>0</v>
      </c>
      <c r="Q236" s="214">
        <f>ROUND(E236*P236,2)</f>
        <v>0</v>
      </c>
      <c r="R236" s="215"/>
      <c r="S236" s="215" t="s">
        <v>999</v>
      </c>
      <c r="T236" s="215" t="s">
        <v>1000</v>
      </c>
      <c r="U236" s="215">
        <v>0</v>
      </c>
      <c r="V236" s="215">
        <f>ROUND(E236*U236,2)</f>
        <v>0</v>
      </c>
      <c r="W236" s="215"/>
      <c r="X236" s="215" t="s">
        <v>170</v>
      </c>
      <c r="Y236" s="215" t="s">
        <v>171</v>
      </c>
      <c r="Z236" s="195"/>
      <c r="AA236" s="195"/>
      <c r="AB236" s="195"/>
      <c r="AC236" s="195"/>
      <c r="AD236" s="195"/>
      <c r="AE236" s="195"/>
      <c r="AF236" s="195"/>
      <c r="AG236" s="195" t="s">
        <v>172</v>
      </c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5"/>
      <c r="BC236" s="195"/>
      <c r="BD236" s="195"/>
      <c r="BE236" s="195"/>
      <c r="BF236" s="195"/>
      <c r="BG236" s="195"/>
      <c r="BH236" s="195"/>
    </row>
    <row r="237" spans="1:60" outlineLevel="2" x14ac:dyDescent="0.2">
      <c r="A237" s="212"/>
      <c r="B237" s="213"/>
      <c r="C237" s="256" t="s">
        <v>1137</v>
      </c>
      <c r="D237" s="253"/>
      <c r="E237" s="253"/>
      <c r="F237" s="253"/>
      <c r="G237" s="253"/>
      <c r="H237" s="215"/>
      <c r="I237" s="215"/>
      <c r="J237" s="215"/>
      <c r="K237" s="215"/>
      <c r="L237" s="215"/>
      <c r="M237" s="215"/>
      <c r="N237" s="214"/>
      <c r="O237" s="214"/>
      <c r="P237" s="214"/>
      <c r="Q237" s="214"/>
      <c r="R237" s="215"/>
      <c r="S237" s="215"/>
      <c r="T237" s="215"/>
      <c r="U237" s="215"/>
      <c r="V237" s="215"/>
      <c r="W237" s="215"/>
      <c r="X237" s="215"/>
      <c r="Y237" s="215"/>
      <c r="Z237" s="195"/>
      <c r="AA237" s="195"/>
      <c r="AB237" s="195"/>
      <c r="AC237" s="195"/>
      <c r="AD237" s="195"/>
      <c r="AE237" s="195"/>
      <c r="AF237" s="195"/>
      <c r="AG237" s="195" t="s">
        <v>463</v>
      </c>
      <c r="AH237" s="195"/>
      <c r="AI237" s="195"/>
      <c r="AJ237" s="195"/>
      <c r="AK237" s="195"/>
      <c r="AL237" s="195"/>
      <c r="AM237" s="195"/>
      <c r="AN237" s="195"/>
      <c r="AO237" s="195"/>
      <c r="AP237" s="195"/>
      <c r="AQ237" s="195"/>
      <c r="AR237" s="195"/>
      <c r="AS237" s="195"/>
      <c r="AT237" s="195"/>
      <c r="AU237" s="195"/>
      <c r="AV237" s="195"/>
      <c r="AW237" s="195"/>
      <c r="AX237" s="195"/>
      <c r="AY237" s="195"/>
      <c r="AZ237" s="195"/>
      <c r="BA237" s="195"/>
      <c r="BB237" s="195"/>
      <c r="BC237" s="195"/>
      <c r="BD237" s="195"/>
      <c r="BE237" s="195"/>
      <c r="BF237" s="195"/>
      <c r="BG237" s="195"/>
      <c r="BH237" s="195"/>
    </row>
    <row r="238" spans="1:60" outlineLevel="3" x14ac:dyDescent="0.2">
      <c r="A238" s="212"/>
      <c r="B238" s="213"/>
      <c r="C238" s="257" t="s">
        <v>1210</v>
      </c>
      <c r="D238" s="254"/>
      <c r="E238" s="254"/>
      <c r="F238" s="254"/>
      <c r="G238" s="254"/>
      <c r="H238" s="215"/>
      <c r="I238" s="215"/>
      <c r="J238" s="215"/>
      <c r="K238" s="215"/>
      <c r="L238" s="215"/>
      <c r="M238" s="215"/>
      <c r="N238" s="214"/>
      <c r="O238" s="214"/>
      <c r="P238" s="214"/>
      <c r="Q238" s="214"/>
      <c r="R238" s="215"/>
      <c r="S238" s="215"/>
      <c r="T238" s="215"/>
      <c r="U238" s="215"/>
      <c r="V238" s="215"/>
      <c r="W238" s="215"/>
      <c r="X238" s="215"/>
      <c r="Y238" s="215"/>
      <c r="Z238" s="195"/>
      <c r="AA238" s="195"/>
      <c r="AB238" s="195"/>
      <c r="AC238" s="195"/>
      <c r="AD238" s="195"/>
      <c r="AE238" s="195"/>
      <c r="AF238" s="195"/>
      <c r="AG238" s="195" t="s">
        <v>463</v>
      </c>
      <c r="AH238" s="195"/>
      <c r="AI238" s="195"/>
      <c r="AJ238" s="195"/>
      <c r="AK238" s="195"/>
      <c r="AL238" s="195"/>
      <c r="AM238" s="195"/>
      <c r="AN238" s="195"/>
      <c r="AO238" s="195"/>
      <c r="AP238" s="195"/>
      <c r="AQ238" s="195"/>
      <c r="AR238" s="195"/>
      <c r="AS238" s="195"/>
      <c r="AT238" s="195"/>
      <c r="AU238" s="195"/>
      <c r="AV238" s="195"/>
      <c r="AW238" s="195"/>
      <c r="AX238" s="195"/>
      <c r="AY238" s="195"/>
      <c r="AZ238" s="195"/>
      <c r="BA238" s="195"/>
      <c r="BB238" s="195"/>
      <c r="BC238" s="195"/>
      <c r="BD238" s="195"/>
      <c r="BE238" s="195"/>
      <c r="BF238" s="195"/>
      <c r="BG238" s="195"/>
      <c r="BH238" s="195"/>
    </row>
    <row r="239" spans="1:60" outlineLevel="1" x14ac:dyDescent="0.2">
      <c r="A239" s="232">
        <v>58</v>
      </c>
      <c r="B239" s="233" t="s">
        <v>1211</v>
      </c>
      <c r="C239" s="239" t="s">
        <v>1212</v>
      </c>
      <c r="D239" s="234" t="s">
        <v>1205</v>
      </c>
      <c r="E239" s="235">
        <v>1</v>
      </c>
      <c r="F239" s="236"/>
      <c r="G239" s="237">
        <f>ROUND(E239*F239,2)</f>
        <v>0</v>
      </c>
      <c r="H239" s="216"/>
      <c r="I239" s="215">
        <f>ROUND(E239*H239,2)</f>
        <v>0</v>
      </c>
      <c r="J239" s="216"/>
      <c r="K239" s="215">
        <f>ROUND(E239*J239,2)</f>
        <v>0</v>
      </c>
      <c r="L239" s="215">
        <v>21</v>
      </c>
      <c r="M239" s="215">
        <f>G239*(1+L239/100)</f>
        <v>0</v>
      </c>
      <c r="N239" s="214">
        <v>0</v>
      </c>
      <c r="O239" s="214">
        <f>ROUND(E239*N239,2)</f>
        <v>0</v>
      </c>
      <c r="P239" s="214">
        <v>0</v>
      </c>
      <c r="Q239" s="214">
        <f>ROUND(E239*P239,2)</f>
        <v>0</v>
      </c>
      <c r="R239" s="215"/>
      <c r="S239" s="215" t="s">
        <v>999</v>
      </c>
      <c r="T239" s="215" t="s">
        <v>1000</v>
      </c>
      <c r="U239" s="215">
        <v>0</v>
      </c>
      <c r="V239" s="215">
        <f>ROUND(E239*U239,2)</f>
        <v>0</v>
      </c>
      <c r="W239" s="215"/>
      <c r="X239" s="215" t="s">
        <v>170</v>
      </c>
      <c r="Y239" s="215" t="s">
        <v>171</v>
      </c>
      <c r="Z239" s="195"/>
      <c r="AA239" s="195"/>
      <c r="AB239" s="195"/>
      <c r="AC239" s="195"/>
      <c r="AD239" s="195"/>
      <c r="AE239" s="195"/>
      <c r="AF239" s="195"/>
      <c r="AG239" s="195" t="s">
        <v>172</v>
      </c>
      <c r="AH239" s="195"/>
      <c r="AI239" s="195"/>
      <c r="AJ239" s="195"/>
      <c r="AK239" s="195"/>
      <c r="AL239" s="195"/>
      <c r="AM239" s="195"/>
      <c r="AN239" s="195"/>
      <c r="AO239" s="195"/>
      <c r="AP239" s="195"/>
      <c r="AQ239" s="195"/>
      <c r="AR239" s="195"/>
      <c r="AS239" s="195"/>
      <c r="AT239" s="195"/>
      <c r="AU239" s="195"/>
      <c r="AV239" s="195"/>
      <c r="AW239" s="195"/>
      <c r="AX239" s="195"/>
      <c r="AY239" s="195"/>
      <c r="AZ239" s="195"/>
      <c r="BA239" s="195"/>
      <c r="BB239" s="195"/>
      <c r="BC239" s="195"/>
      <c r="BD239" s="195"/>
      <c r="BE239" s="195"/>
      <c r="BF239" s="195"/>
      <c r="BG239" s="195"/>
      <c r="BH239" s="195"/>
    </row>
    <row r="240" spans="1:60" outlineLevel="1" x14ac:dyDescent="0.2">
      <c r="A240" s="232">
        <v>59</v>
      </c>
      <c r="B240" s="233" t="s">
        <v>1213</v>
      </c>
      <c r="C240" s="239" t="s">
        <v>1214</v>
      </c>
      <c r="D240" s="234" t="s">
        <v>1205</v>
      </c>
      <c r="E240" s="235">
        <v>1</v>
      </c>
      <c r="F240" s="236"/>
      <c r="G240" s="237">
        <f>ROUND(E240*F240,2)</f>
        <v>0</v>
      </c>
      <c r="H240" s="216"/>
      <c r="I240" s="215">
        <f>ROUND(E240*H240,2)</f>
        <v>0</v>
      </c>
      <c r="J240" s="216"/>
      <c r="K240" s="215">
        <f>ROUND(E240*J240,2)</f>
        <v>0</v>
      </c>
      <c r="L240" s="215">
        <v>21</v>
      </c>
      <c r="M240" s="215">
        <f>G240*(1+L240/100)</f>
        <v>0</v>
      </c>
      <c r="N240" s="214">
        <v>0</v>
      </c>
      <c r="O240" s="214">
        <f>ROUND(E240*N240,2)</f>
        <v>0</v>
      </c>
      <c r="P240" s="214">
        <v>0</v>
      </c>
      <c r="Q240" s="214">
        <f>ROUND(E240*P240,2)</f>
        <v>0</v>
      </c>
      <c r="R240" s="215"/>
      <c r="S240" s="215" t="s">
        <v>999</v>
      </c>
      <c r="T240" s="215" t="s">
        <v>1000</v>
      </c>
      <c r="U240" s="215">
        <v>0</v>
      </c>
      <c r="V240" s="215">
        <f>ROUND(E240*U240,2)</f>
        <v>0</v>
      </c>
      <c r="W240" s="215"/>
      <c r="X240" s="215" t="s">
        <v>170</v>
      </c>
      <c r="Y240" s="215" t="s">
        <v>171</v>
      </c>
      <c r="Z240" s="195"/>
      <c r="AA240" s="195"/>
      <c r="AB240" s="195"/>
      <c r="AC240" s="195"/>
      <c r="AD240" s="195"/>
      <c r="AE240" s="195"/>
      <c r="AF240" s="195"/>
      <c r="AG240" s="195" t="s">
        <v>172</v>
      </c>
      <c r="AH240" s="195"/>
      <c r="AI240" s="195"/>
      <c r="AJ240" s="195"/>
      <c r="AK240" s="195"/>
      <c r="AL240" s="195"/>
      <c r="AM240" s="195"/>
      <c r="AN240" s="195"/>
      <c r="AO240" s="195"/>
      <c r="AP240" s="195"/>
      <c r="AQ240" s="195"/>
      <c r="AR240" s="195"/>
      <c r="AS240" s="195"/>
      <c r="AT240" s="195"/>
      <c r="AU240" s="195"/>
      <c r="AV240" s="195"/>
      <c r="AW240" s="195"/>
      <c r="AX240" s="195"/>
      <c r="AY240" s="195"/>
      <c r="AZ240" s="195"/>
      <c r="BA240" s="195"/>
      <c r="BB240" s="195"/>
      <c r="BC240" s="195"/>
      <c r="BD240" s="195"/>
      <c r="BE240" s="195"/>
      <c r="BF240" s="195"/>
      <c r="BG240" s="195"/>
      <c r="BH240" s="195"/>
    </row>
    <row r="241" spans="1:60" ht="22.5" outlineLevel="1" x14ac:dyDescent="0.2">
      <c r="A241" s="232">
        <v>60</v>
      </c>
      <c r="B241" s="233" t="s">
        <v>1215</v>
      </c>
      <c r="C241" s="239" t="s">
        <v>1216</v>
      </c>
      <c r="D241" s="234" t="s">
        <v>1205</v>
      </c>
      <c r="E241" s="235">
        <v>1</v>
      </c>
      <c r="F241" s="236"/>
      <c r="G241" s="237">
        <f>ROUND(E241*F241,2)</f>
        <v>0</v>
      </c>
      <c r="H241" s="216"/>
      <c r="I241" s="215">
        <f>ROUND(E241*H241,2)</f>
        <v>0</v>
      </c>
      <c r="J241" s="216"/>
      <c r="K241" s="215">
        <f>ROUND(E241*J241,2)</f>
        <v>0</v>
      </c>
      <c r="L241" s="215">
        <v>21</v>
      </c>
      <c r="M241" s="215">
        <f>G241*(1+L241/100)</f>
        <v>0</v>
      </c>
      <c r="N241" s="214">
        <v>0</v>
      </c>
      <c r="O241" s="214">
        <f>ROUND(E241*N241,2)</f>
        <v>0</v>
      </c>
      <c r="P241" s="214">
        <v>0</v>
      </c>
      <c r="Q241" s="214">
        <f>ROUND(E241*P241,2)</f>
        <v>0</v>
      </c>
      <c r="R241" s="215"/>
      <c r="S241" s="215" t="s">
        <v>999</v>
      </c>
      <c r="T241" s="215" t="s">
        <v>1000</v>
      </c>
      <c r="U241" s="215">
        <v>0</v>
      </c>
      <c r="V241" s="215">
        <f>ROUND(E241*U241,2)</f>
        <v>0</v>
      </c>
      <c r="W241" s="215"/>
      <c r="X241" s="215" t="s">
        <v>170</v>
      </c>
      <c r="Y241" s="215" t="s">
        <v>171</v>
      </c>
      <c r="Z241" s="195"/>
      <c r="AA241" s="195"/>
      <c r="AB241" s="195"/>
      <c r="AC241" s="195"/>
      <c r="AD241" s="195"/>
      <c r="AE241" s="195"/>
      <c r="AF241" s="195"/>
      <c r="AG241" s="195" t="s">
        <v>172</v>
      </c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5"/>
      <c r="BD241" s="195"/>
      <c r="BE241" s="195"/>
      <c r="BF241" s="195"/>
      <c r="BG241" s="195"/>
      <c r="BH241" s="195"/>
    </row>
    <row r="242" spans="1:60" outlineLevel="1" x14ac:dyDescent="0.2">
      <c r="A242" s="232">
        <v>61</v>
      </c>
      <c r="B242" s="233" t="s">
        <v>1217</v>
      </c>
      <c r="C242" s="239" t="s">
        <v>1218</v>
      </c>
      <c r="D242" s="234" t="s">
        <v>1205</v>
      </c>
      <c r="E242" s="235">
        <v>1</v>
      </c>
      <c r="F242" s="236"/>
      <c r="G242" s="237">
        <f>ROUND(E242*F242,2)</f>
        <v>0</v>
      </c>
      <c r="H242" s="216"/>
      <c r="I242" s="215">
        <f>ROUND(E242*H242,2)</f>
        <v>0</v>
      </c>
      <c r="J242" s="216"/>
      <c r="K242" s="215">
        <f>ROUND(E242*J242,2)</f>
        <v>0</v>
      </c>
      <c r="L242" s="215">
        <v>21</v>
      </c>
      <c r="M242" s="215">
        <f>G242*(1+L242/100)</f>
        <v>0</v>
      </c>
      <c r="N242" s="214">
        <v>0</v>
      </c>
      <c r="O242" s="214">
        <f>ROUND(E242*N242,2)</f>
        <v>0</v>
      </c>
      <c r="P242" s="214">
        <v>0</v>
      </c>
      <c r="Q242" s="214">
        <f>ROUND(E242*P242,2)</f>
        <v>0</v>
      </c>
      <c r="R242" s="215"/>
      <c r="S242" s="215" t="s">
        <v>999</v>
      </c>
      <c r="T242" s="215" t="s">
        <v>1000</v>
      </c>
      <c r="U242" s="215">
        <v>0</v>
      </c>
      <c r="V242" s="215">
        <f>ROUND(E242*U242,2)</f>
        <v>0</v>
      </c>
      <c r="W242" s="215"/>
      <c r="X242" s="215" t="s">
        <v>170</v>
      </c>
      <c r="Y242" s="215" t="s">
        <v>171</v>
      </c>
      <c r="Z242" s="195"/>
      <c r="AA242" s="195"/>
      <c r="AB242" s="195"/>
      <c r="AC242" s="195"/>
      <c r="AD242" s="195"/>
      <c r="AE242" s="195"/>
      <c r="AF242" s="195"/>
      <c r="AG242" s="195" t="s">
        <v>172</v>
      </c>
      <c r="AH242" s="195"/>
      <c r="AI242" s="195"/>
      <c r="AJ242" s="195"/>
      <c r="AK242" s="195"/>
      <c r="AL242" s="195"/>
      <c r="AM242" s="195"/>
      <c r="AN242" s="195"/>
      <c r="AO242" s="195"/>
      <c r="AP242" s="195"/>
      <c r="AQ242" s="195"/>
      <c r="AR242" s="195"/>
      <c r="AS242" s="195"/>
      <c r="AT242" s="195"/>
      <c r="AU242" s="195"/>
      <c r="AV242" s="195"/>
      <c r="AW242" s="195"/>
      <c r="AX242" s="195"/>
      <c r="AY242" s="195"/>
      <c r="AZ242" s="195"/>
      <c r="BA242" s="195"/>
      <c r="BB242" s="195"/>
      <c r="BC242" s="195"/>
      <c r="BD242" s="195"/>
      <c r="BE242" s="195"/>
      <c r="BF242" s="195"/>
      <c r="BG242" s="195"/>
      <c r="BH242" s="195"/>
    </row>
    <row r="243" spans="1:60" outlineLevel="1" x14ac:dyDescent="0.2">
      <c r="A243" s="232">
        <v>62</v>
      </c>
      <c r="B243" s="233" t="s">
        <v>1219</v>
      </c>
      <c r="C243" s="239" t="s">
        <v>1220</v>
      </c>
      <c r="D243" s="234" t="s">
        <v>1205</v>
      </c>
      <c r="E243" s="235">
        <v>1</v>
      </c>
      <c r="F243" s="236"/>
      <c r="G243" s="237">
        <f>ROUND(E243*F243,2)</f>
        <v>0</v>
      </c>
      <c r="H243" s="216"/>
      <c r="I243" s="215">
        <f>ROUND(E243*H243,2)</f>
        <v>0</v>
      </c>
      <c r="J243" s="216"/>
      <c r="K243" s="215">
        <f>ROUND(E243*J243,2)</f>
        <v>0</v>
      </c>
      <c r="L243" s="215">
        <v>21</v>
      </c>
      <c r="M243" s="215">
        <f>G243*(1+L243/100)</f>
        <v>0</v>
      </c>
      <c r="N243" s="214">
        <v>0</v>
      </c>
      <c r="O243" s="214">
        <f>ROUND(E243*N243,2)</f>
        <v>0</v>
      </c>
      <c r="P243" s="214">
        <v>0</v>
      </c>
      <c r="Q243" s="214">
        <f>ROUND(E243*P243,2)</f>
        <v>0</v>
      </c>
      <c r="R243" s="215"/>
      <c r="S243" s="215" t="s">
        <v>999</v>
      </c>
      <c r="T243" s="215" t="s">
        <v>1000</v>
      </c>
      <c r="U243" s="215">
        <v>0</v>
      </c>
      <c r="V243" s="215">
        <f>ROUND(E243*U243,2)</f>
        <v>0</v>
      </c>
      <c r="W243" s="215"/>
      <c r="X243" s="215" t="s">
        <v>170</v>
      </c>
      <c r="Y243" s="215" t="s">
        <v>171</v>
      </c>
      <c r="Z243" s="195"/>
      <c r="AA243" s="195"/>
      <c r="AB243" s="195"/>
      <c r="AC243" s="195"/>
      <c r="AD243" s="195"/>
      <c r="AE243" s="195"/>
      <c r="AF243" s="195"/>
      <c r="AG243" s="195" t="s">
        <v>172</v>
      </c>
      <c r="AH243" s="195"/>
      <c r="AI243" s="195"/>
      <c r="AJ243" s="195"/>
      <c r="AK243" s="195"/>
      <c r="AL243" s="195"/>
      <c r="AM243" s="195"/>
      <c r="AN243" s="195"/>
      <c r="AO243" s="195"/>
      <c r="AP243" s="195"/>
      <c r="AQ243" s="195"/>
      <c r="AR243" s="195"/>
      <c r="AS243" s="195"/>
      <c r="AT243" s="195"/>
      <c r="AU243" s="195"/>
      <c r="AV243" s="195"/>
      <c r="AW243" s="195"/>
      <c r="AX243" s="195"/>
      <c r="AY243" s="195"/>
      <c r="AZ243" s="195"/>
      <c r="BA243" s="195"/>
      <c r="BB243" s="195"/>
      <c r="BC243" s="195"/>
      <c r="BD243" s="195"/>
      <c r="BE243" s="195"/>
      <c r="BF243" s="195"/>
      <c r="BG243" s="195"/>
      <c r="BH243" s="195"/>
    </row>
    <row r="244" spans="1:60" outlineLevel="1" x14ac:dyDescent="0.2">
      <c r="A244" s="232">
        <v>63</v>
      </c>
      <c r="B244" s="233" t="s">
        <v>1221</v>
      </c>
      <c r="C244" s="239" t="s">
        <v>1222</v>
      </c>
      <c r="D244" s="234" t="s">
        <v>1205</v>
      </c>
      <c r="E244" s="235">
        <v>1</v>
      </c>
      <c r="F244" s="236"/>
      <c r="G244" s="237">
        <f>ROUND(E244*F244,2)</f>
        <v>0</v>
      </c>
      <c r="H244" s="216"/>
      <c r="I244" s="215">
        <f>ROUND(E244*H244,2)</f>
        <v>0</v>
      </c>
      <c r="J244" s="216"/>
      <c r="K244" s="215">
        <f>ROUND(E244*J244,2)</f>
        <v>0</v>
      </c>
      <c r="L244" s="215">
        <v>21</v>
      </c>
      <c r="M244" s="215">
        <f>G244*(1+L244/100)</f>
        <v>0</v>
      </c>
      <c r="N244" s="214">
        <v>0</v>
      </c>
      <c r="O244" s="214">
        <f>ROUND(E244*N244,2)</f>
        <v>0</v>
      </c>
      <c r="P244" s="214">
        <v>0</v>
      </c>
      <c r="Q244" s="214">
        <f>ROUND(E244*P244,2)</f>
        <v>0</v>
      </c>
      <c r="R244" s="215"/>
      <c r="S244" s="215" t="s">
        <v>999</v>
      </c>
      <c r="T244" s="215" t="s">
        <v>1000</v>
      </c>
      <c r="U244" s="215">
        <v>0</v>
      </c>
      <c r="V244" s="215">
        <f>ROUND(E244*U244,2)</f>
        <v>0</v>
      </c>
      <c r="W244" s="215"/>
      <c r="X244" s="215" t="s">
        <v>170</v>
      </c>
      <c r="Y244" s="215" t="s">
        <v>171</v>
      </c>
      <c r="Z244" s="195"/>
      <c r="AA244" s="195"/>
      <c r="AB244" s="195"/>
      <c r="AC244" s="195"/>
      <c r="AD244" s="195"/>
      <c r="AE244" s="195"/>
      <c r="AF244" s="195"/>
      <c r="AG244" s="195" t="s">
        <v>172</v>
      </c>
      <c r="AH244" s="195"/>
      <c r="AI244" s="195"/>
      <c r="AJ244" s="195"/>
      <c r="AK244" s="195"/>
      <c r="AL244" s="195"/>
      <c r="AM244" s="195"/>
      <c r="AN244" s="195"/>
      <c r="AO244" s="195"/>
      <c r="AP244" s="195"/>
      <c r="AQ244" s="195"/>
      <c r="AR244" s="195"/>
      <c r="AS244" s="195"/>
      <c r="AT244" s="195"/>
      <c r="AU244" s="195"/>
      <c r="AV244" s="195"/>
      <c r="AW244" s="195"/>
      <c r="AX244" s="195"/>
      <c r="AY244" s="195"/>
      <c r="AZ244" s="195"/>
      <c r="BA244" s="195"/>
      <c r="BB244" s="195"/>
      <c r="BC244" s="195"/>
      <c r="BD244" s="195"/>
      <c r="BE244" s="195"/>
      <c r="BF244" s="195"/>
      <c r="BG244" s="195"/>
      <c r="BH244" s="195"/>
    </row>
    <row r="245" spans="1:60" outlineLevel="1" x14ac:dyDescent="0.2">
      <c r="A245" s="232">
        <v>64</v>
      </c>
      <c r="B245" s="233" t="s">
        <v>1223</v>
      </c>
      <c r="C245" s="239" t="s">
        <v>1224</v>
      </c>
      <c r="D245" s="234" t="s">
        <v>1205</v>
      </c>
      <c r="E245" s="235">
        <v>1</v>
      </c>
      <c r="F245" s="236"/>
      <c r="G245" s="237">
        <f>ROUND(E245*F245,2)</f>
        <v>0</v>
      </c>
      <c r="H245" s="216"/>
      <c r="I245" s="215">
        <f>ROUND(E245*H245,2)</f>
        <v>0</v>
      </c>
      <c r="J245" s="216"/>
      <c r="K245" s="215">
        <f>ROUND(E245*J245,2)</f>
        <v>0</v>
      </c>
      <c r="L245" s="215">
        <v>21</v>
      </c>
      <c r="M245" s="215">
        <f>G245*(1+L245/100)</f>
        <v>0</v>
      </c>
      <c r="N245" s="214">
        <v>0</v>
      </c>
      <c r="O245" s="214">
        <f>ROUND(E245*N245,2)</f>
        <v>0</v>
      </c>
      <c r="P245" s="214">
        <v>0</v>
      </c>
      <c r="Q245" s="214">
        <f>ROUND(E245*P245,2)</f>
        <v>0</v>
      </c>
      <c r="R245" s="215"/>
      <c r="S245" s="215" t="s">
        <v>999</v>
      </c>
      <c r="T245" s="215" t="s">
        <v>1000</v>
      </c>
      <c r="U245" s="215">
        <v>0</v>
      </c>
      <c r="V245" s="215">
        <f>ROUND(E245*U245,2)</f>
        <v>0</v>
      </c>
      <c r="W245" s="215"/>
      <c r="X245" s="215" t="s">
        <v>170</v>
      </c>
      <c r="Y245" s="215" t="s">
        <v>171</v>
      </c>
      <c r="Z245" s="195"/>
      <c r="AA245" s="195"/>
      <c r="AB245" s="195"/>
      <c r="AC245" s="195"/>
      <c r="AD245" s="195"/>
      <c r="AE245" s="195"/>
      <c r="AF245" s="195"/>
      <c r="AG245" s="195" t="s">
        <v>172</v>
      </c>
      <c r="AH245" s="195"/>
      <c r="AI245" s="195"/>
      <c r="AJ245" s="195"/>
      <c r="AK245" s="195"/>
      <c r="AL245" s="195"/>
      <c r="AM245" s="195"/>
      <c r="AN245" s="195"/>
      <c r="AO245" s="195"/>
      <c r="AP245" s="195"/>
      <c r="AQ245" s="195"/>
      <c r="AR245" s="195"/>
      <c r="AS245" s="195"/>
      <c r="AT245" s="195"/>
      <c r="AU245" s="195"/>
      <c r="AV245" s="195"/>
      <c r="AW245" s="195"/>
      <c r="AX245" s="195"/>
      <c r="AY245" s="195"/>
      <c r="AZ245" s="195"/>
      <c r="BA245" s="195"/>
      <c r="BB245" s="195"/>
      <c r="BC245" s="195"/>
      <c r="BD245" s="195"/>
      <c r="BE245" s="195"/>
      <c r="BF245" s="195"/>
      <c r="BG245" s="195"/>
      <c r="BH245" s="195"/>
    </row>
    <row r="246" spans="1:60" outlineLevel="1" x14ac:dyDescent="0.2">
      <c r="A246" s="232">
        <v>65</v>
      </c>
      <c r="B246" s="233" t="s">
        <v>1225</v>
      </c>
      <c r="C246" s="239" t="s">
        <v>1226</v>
      </c>
      <c r="D246" s="234" t="s">
        <v>1205</v>
      </c>
      <c r="E246" s="235">
        <v>1</v>
      </c>
      <c r="F246" s="236"/>
      <c r="G246" s="237">
        <f>ROUND(E246*F246,2)</f>
        <v>0</v>
      </c>
      <c r="H246" s="216"/>
      <c r="I246" s="215">
        <f>ROUND(E246*H246,2)</f>
        <v>0</v>
      </c>
      <c r="J246" s="216"/>
      <c r="K246" s="215">
        <f>ROUND(E246*J246,2)</f>
        <v>0</v>
      </c>
      <c r="L246" s="215">
        <v>21</v>
      </c>
      <c r="M246" s="215">
        <f>G246*(1+L246/100)</f>
        <v>0</v>
      </c>
      <c r="N246" s="214">
        <v>0</v>
      </c>
      <c r="O246" s="214">
        <f>ROUND(E246*N246,2)</f>
        <v>0</v>
      </c>
      <c r="P246" s="214">
        <v>0</v>
      </c>
      <c r="Q246" s="214">
        <f>ROUND(E246*P246,2)</f>
        <v>0</v>
      </c>
      <c r="R246" s="215"/>
      <c r="S246" s="215" t="s">
        <v>999</v>
      </c>
      <c r="T246" s="215" t="s">
        <v>1000</v>
      </c>
      <c r="U246" s="215">
        <v>0</v>
      </c>
      <c r="V246" s="215">
        <f>ROUND(E246*U246,2)</f>
        <v>0</v>
      </c>
      <c r="W246" s="215"/>
      <c r="X246" s="215" t="s">
        <v>170</v>
      </c>
      <c r="Y246" s="215" t="s">
        <v>171</v>
      </c>
      <c r="Z246" s="195"/>
      <c r="AA246" s="195"/>
      <c r="AB246" s="195"/>
      <c r="AC246" s="195"/>
      <c r="AD246" s="195"/>
      <c r="AE246" s="195"/>
      <c r="AF246" s="195"/>
      <c r="AG246" s="195" t="s">
        <v>172</v>
      </c>
      <c r="AH246" s="195"/>
      <c r="AI246" s="195"/>
      <c r="AJ246" s="195"/>
      <c r="AK246" s="195"/>
      <c r="AL246" s="195"/>
      <c r="AM246" s="195"/>
      <c r="AN246" s="195"/>
      <c r="AO246" s="195"/>
      <c r="AP246" s="195"/>
      <c r="AQ246" s="195"/>
      <c r="AR246" s="195"/>
      <c r="AS246" s="195"/>
      <c r="AT246" s="195"/>
      <c r="AU246" s="195"/>
      <c r="AV246" s="195"/>
      <c r="AW246" s="195"/>
      <c r="AX246" s="195"/>
      <c r="AY246" s="195"/>
      <c r="AZ246" s="195"/>
      <c r="BA246" s="195"/>
      <c r="BB246" s="195"/>
      <c r="BC246" s="195"/>
      <c r="BD246" s="195"/>
      <c r="BE246" s="195"/>
      <c r="BF246" s="195"/>
      <c r="BG246" s="195"/>
      <c r="BH246" s="195"/>
    </row>
    <row r="247" spans="1:60" outlineLevel="1" x14ac:dyDescent="0.2">
      <c r="A247" s="232">
        <v>66</v>
      </c>
      <c r="B247" s="233" t="s">
        <v>1227</v>
      </c>
      <c r="C247" s="239" t="s">
        <v>1228</v>
      </c>
      <c r="D247" s="234" t="s">
        <v>1205</v>
      </c>
      <c r="E247" s="235">
        <v>1</v>
      </c>
      <c r="F247" s="236"/>
      <c r="G247" s="237">
        <f>ROUND(E247*F247,2)</f>
        <v>0</v>
      </c>
      <c r="H247" s="216"/>
      <c r="I247" s="215">
        <f>ROUND(E247*H247,2)</f>
        <v>0</v>
      </c>
      <c r="J247" s="216"/>
      <c r="K247" s="215">
        <f>ROUND(E247*J247,2)</f>
        <v>0</v>
      </c>
      <c r="L247" s="215">
        <v>21</v>
      </c>
      <c r="M247" s="215">
        <f>G247*(1+L247/100)</f>
        <v>0</v>
      </c>
      <c r="N247" s="214">
        <v>0</v>
      </c>
      <c r="O247" s="214">
        <f>ROUND(E247*N247,2)</f>
        <v>0</v>
      </c>
      <c r="P247" s="214">
        <v>0</v>
      </c>
      <c r="Q247" s="214">
        <f>ROUND(E247*P247,2)</f>
        <v>0</v>
      </c>
      <c r="R247" s="215"/>
      <c r="S247" s="215" t="s">
        <v>999</v>
      </c>
      <c r="T247" s="215" t="s">
        <v>1000</v>
      </c>
      <c r="U247" s="215">
        <v>0</v>
      </c>
      <c r="V247" s="215">
        <f>ROUND(E247*U247,2)</f>
        <v>0</v>
      </c>
      <c r="W247" s="215"/>
      <c r="X247" s="215" t="s">
        <v>170</v>
      </c>
      <c r="Y247" s="215" t="s">
        <v>171</v>
      </c>
      <c r="Z247" s="195"/>
      <c r="AA247" s="195"/>
      <c r="AB247" s="195"/>
      <c r="AC247" s="195"/>
      <c r="AD247" s="195"/>
      <c r="AE247" s="195"/>
      <c r="AF247" s="195"/>
      <c r="AG247" s="195" t="s">
        <v>172</v>
      </c>
      <c r="AH247" s="195"/>
      <c r="AI247" s="195"/>
      <c r="AJ247" s="195"/>
      <c r="AK247" s="195"/>
      <c r="AL247" s="195"/>
      <c r="AM247" s="195"/>
      <c r="AN247" s="195"/>
      <c r="AO247" s="195"/>
      <c r="AP247" s="195"/>
      <c r="AQ247" s="195"/>
      <c r="AR247" s="195"/>
      <c r="AS247" s="195"/>
      <c r="AT247" s="195"/>
      <c r="AU247" s="195"/>
      <c r="AV247" s="195"/>
      <c r="AW247" s="195"/>
      <c r="AX247" s="195"/>
      <c r="AY247" s="195"/>
      <c r="AZ247" s="195"/>
      <c r="BA247" s="195"/>
      <c r="BB247" s="195"/>
      <c r="BC247" s="195"/>
      <c r="BD247" s="195"/>
      <c r="BE247" s="195"/>
      <c r="BF247" s="195"/>
      <c r="BG247" s="195"/>
      <c r="BH247" s="195"/>
    </row>
    <row r="248" spans="1:60" outlineLevel="1" x14ac:dyDescent="0.2">
      <c r="A248" s="226">
        <v>67</v>
      </c>
      <c r="B248" s="227" t="s">
        <v>1229</v>
      </c>
      <c r="C248" s="240" t="s">
        <v>1230</v>
      </c>
      <c r="D248" s="228" t="s">
        <v>1205</v>
      </c>
      <c r="E248" s="229">
        <v>1</v>
      </c>
      <c r="F248" s="230"/>
      <c r="G248" s="231">
        <f>ROUND(E248*F248,2)</f>
        <v>0</v>
      </c>
      <c r="H248" s="216"/>
      <c r="I248" s="215">
        <f>ROUND(E248*H248,2)</f>
        <v>0</v>
      </c>
      <c r="J248" s="216"/>
      <c r="K248" s="215">
        <f>ROUND(E248*J248,2)</f>
        <v>0</v>
      </c>
      <c r="L248" s="215">
        <v>21</v>
      </c>
      <c r="M248" s="215">
        <f>G248*(1+L248/100)</f>
        <v>0</v>
      </c>
      <c r="N248" s="214">
        <v>0</v>
      </c>
      <c r="O248" s="214">
        <f>ROUND(E248*N248,2)</f>
        <v>0</v>
      </c>
      <c r="P248" s="214">
        <v>0</v>
      </c>
      <c r="Q248" s="214">
        <f>ROUND(E248*P248,2)</f>
        <v>0</v>
      </c>
      <c r="R248" s="215"/>
      <c r="S248" s="215" t="s">
        <v>999</v>
      </c>
      <c r="T248" s="215" t="s">
        <v>1000</v>
      </c>
      <c r="U248" s="215">
        <v>0</v>
      </c>
      <c r="V248" s="215">
        <f>ROUND(E248*U248,2)</f>
        <v>0</v>
      </c>
      <c r="W248" s="215"/>
      <c r="X248" s="215" t="s">
        <v>170</v>
      </c>
      <c r="Y248" s="215" t="s">
        <v>171</v>
      </c>
      <c r="Z248" s="195"/>
      <c r="AA248" s="195"/>
      <c r="AB248" s="195"/>
      <c r="AC248" s="195"/>
      <c r="AD248" s="195"/>
      <c r="AE248" s="195"/>
      <c r="AF248" s="195"/>
      <c r="AG248" s="195" t="s">
        <v>172</v>
      </c>
      <c r="AH248" s="195"/>
      <c r="AI248" s="195"/>
      <c r="AJ248" s="195"/>
      <c r="AK248" s="195"/>
      <c r="AL248" s="195"/>
      <c r="AM248" s="195"/>
      <c r="AN248" s="195"/>
      <c r="AO248" s="195"/>
      <c r="AP248" s="195"/>
      <c r="AQ248" s="195"/>
      <c r="AR248" s="195"/>
      <c r="AS248" s="195"/>
      <c r="AT248" s="195"/>
      <c r="AU248" s="195"/>
      <c r="AV248" s="195"/>
      <c r="AW248" s="195"/>
      <c r="AX248" s="195"/>
      <c r="AY248" s="195"/>
      <c r="AZ248" s="195"/>
      <c r="BA248" s="195"/>
      <c r="BB248" s="195"/>
      <c r="BC248" s="195"/>
      <c r="BD248" s="195"/>
      <c r="BE248" s="195"/>
      <c r="BF248" s="195"/>
      <c r="BG248" s="195"/>
      <c r="BH248" s="195"/>
    </row>
    <row r="249" spans="1:60" x14ac:dyDescent="0.2">
      <c r="A249" s="3"/>
      <c r="B249" s="4"/>
      <c r="C249" s="241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149</v>
      </c>
    </row>
    <row r="250" spans="1:60" x14ac:dyDescent="0.2">
      <c r="A250" s="198"/>
      <c r="B250" s="199" t="s">
        <v>31</v>
      </c>
      <c r="C250" s="242"/>
      <c r="D250" s="200"/>
      <c r="E250" s="201"/>
      <c r="F250" s="201"/>
      <c r="G250" s="225">
        <f>G8+G163+G168+G172+G184+G203+G212+G227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399</v>
      </c>
    </row>
    <row r="251" spans="1:60" x14ac:dyDescent="0.2">
      <c r="A251" s="3"/>
      <c r="B251" s="4"/>
      <c r="C251" s="241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3"/>
      <c r="B252" s="4"/>
      <c r="C252" s="241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02" t="s">
        <v>400</v>
      </c>
      <c r="B253" s="202"/>
      <c r="C253" s="24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03"/>
      <c r="B254" s="204"/>
      <c r="C254" s="244"/>
      <c r="D254" s="204"/>
      <c r="E254" s="204"/>
      <c r="F254" s="204"/>
      <c r="G254" s="20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G254" t="s">
        <v>401</v>
      </c>
    </row>
    <row r="255" spans="1:60" x14ac:dyDescent="0.2">
      <c r="A255" s="206"/>
      <c r="B255" s="207"/>
      <c r="C255" s="245"/>
      <c r="D255" s="207"/>
      <c r="E255" s="207"/>
      <c r="F255" s="207"/>
      <c r="G255" s="20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06"/>
      <c r="B256" s="207"/>
      <c r="C256" s="245"/>
      <c r="D256" s="207"/>
      <c r="E256" s="207"/>
      <c r="F256" s="207"/>
      <c r="G256" s="20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06"/>
      <c r="B257" s="207"/>
      <c r="C257" s="245"/>
      <c r="D257" s="207"/>
      <c r="E257" s="207"/>
      <c r="F257" s="207"/>
      <c r="G257" s="20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09"/>
      <c r="B258" s="210"/>
      <c r="C258" s="246"/>
      <c r="D258" s="210"/>
      <c r="E258" s="210"/>
      <c r="F258" s="210"/>
      <c r="G258" s="2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3"/>
      <c r="B259" s="4"/>
      <c r="C259" s="241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C260" s="247"/>
      <c r="D260" s="10"/>
      <c r="AG260" t="s">
        <v>402</v>
      </c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C230:G230"/>
    <mergeCell ref="C231:G231"/>
    <mergeCell ref="C233:G233"/>
    <mergeCell ref="C234:G234"/>
    <mergeCell ref="C237:G237"/>
    <mergeCell ref="C238:G238"/>
    <mergeCell ref="C221:G221"/>
    <mergeCell ref="C222:G222"/>
    <mergeCell ref="C224:G224"/>
    <mergeCell ref="C225:G225"/>
    <mergeCell ref="C226:G226"/>
    <mergeCell ref="C229:G229"/>
    <mergeCell ref="C188:G188"/>
    <mergeCell ref="C193:G193"/>
    <mergeCell ref="C194:G194"/>
    <mergeCell ref="C199:G199"/>
    <mergeCell ref="C200:G200"/>
    <mergeCell ref="C220:G220"/>
    <mergeCell ref="A1:G1"/>
    <mergeCell ref="C2:G2"/>
    <mergeCell ref="C3:G3"/>
    <mergeCell ref="C4:G4"/>
    <mergeCell ref="A253:C253"/>
    <mergeCell ref="A254:G258"/>
    <mergeCell ref="C147:G147"/>
    <mergeCell ref="C148:G148"/>
    <mergeCell ref="C186:G186"/>
    <mergeCell ref="C187:G187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8BAC-8B6E-4804-BF25-6D08F11F70C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59" customWidth="1"/>
    <col min="3" max="3" width="38.28515625" style="15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0" t="s">
        <v>7</v>
      </c>
      <c r="B1" s="180"/>
      <c r="C1" s="180"/>
      <c r="D1" s="180"/>
      <c r="E1" s="180"/>
      <c r="F1" s="180"/>
      <c r="G1" s="180"/>
      <c r="AG1" t="s">
        <v>137</v>
      </c>
    </row>
    <row r="2" spans="1:60" ht="24.95" customHeight="1" x14ac:dyDescent="0.2">
      <c r="A2" s="181" t="s">
        <v>8</v>
      </c>
      <c r="B2" s="41" t="s">
        <v>41</v>
      </c>
      <c r="C2" s="184" t="s">
        <v>42</v>
      </c>
      <c r="D2" s="182"/>
      <c r="E2" s="182"/>
      <c r="F2" s="182"/>
      <c r="G2" s="183"/>
      <c r="AG2" t="s">
        <v>138</v>
      </c>
    </row>
    <row r="3" spans="1:60" ht="24.95" customHeight="1" x14ac:dyDescent="0.2">
      <c r="A3" s="181" t="s">
        <v>9</v>
      </c>
      <c r="B3" s="41" t="s">
        <v>44</v>
      </c>
      <c r="C3" s="184" t="s">
        <v>45</v>
      </c>
      <c r="D3" s="182"/>
      <c r="E3" s="182"/>
      <c r="F3" s="182"/>
      <c r="G3" s="183"/>
      <c r="AC3" s="159" t="s">
        <v>138</v>
      </c>
      <c r="AG3" t="s">
        <v>139</v>
      </c>
    </row>
    <row r="4" spans="1:60" ht="24.95" customHeight="1" x14ac:dyDescent="0.2">
      <c r="A4" s="185" t="s">
        <v>10</v>
      </c>
      <c r="B4" s="186" t="s">
        <v>52</v>
      </c>
      <c r="C4" s="187" t="s">
        <v>53</v>
      </c>
      <c r="D4" s="188"/>
      <c r="E4" s="188"/>
      <c r="F4" s="188"/>
      <c r="G4" s="189"/>
      <c r="AG4" t="s">
        <v>140</v>
      </c>
    </row>
    <row r="5" spans="1:60" x14ac:dyDescent="0.2">
      <c r="D5" s="10"/>
    </row>
    <row r="6" spans="1:60" ht="38.25" x14ac:dyDescent="0.2">
      <c r="A6" s="191" t="s">
        <v>141</v>
      </c>
      <c r="B6" s="193" t="s">
        <v>142</v>
      </c>
      <c r="C6" s="193" t="s">
        <v>143</v>
      </c>
      <c r="D6" s="192" t="s">
        <v>144</v>
      </c>
      <c r="E6" s="191" t="s">
        <v>145</v>
      </c>
      <c r="F6" s="190" t="s">
        <v>146</v>
      </c>
      <c r="G6" s="191" t="s">
        <v>31</v>
      </c>
      <c r="H6" s="194" t="s">
        <v>32</v>
      </c>
      <c r="I6" s="194" t="s">
        <v>147</v>
      </c>
      <c r="J6" s="194" t="s">
        <v>33</v>
      </c>
      <c r="K6" s="194" t="s">
        <v>148</v>
      </c>
      <c r="L6" s="194" t="s">
        <v>149</v>
      </c>
      <c r="M6" s="194" t="s">
        <v>150</v>
      </c>
      <c r="N6" s="194" t="s">
        <v>151</v>
      </c>
      <c r="O6" s="194" t="s">
        <v>152</v>
      </c>
      <c r="P6" s="194" t="s">
        <v>153</v>
      </c>
      <c r="Q6" s="194" t="s">
        <v>154</v>
      </c>
      <c r="R6" s="194" t="s">
        <v>155</v>
      </c>
      <c r="S6" s="194" t="s">
        <v>156</v>
      </c>
      <c r="T6" s="194" t="s">
        <v>157</v>
      </c>
      <c r="U6" s="194" t="s">
        <v>158</v>
      </c>
      <c r="V6" s="194" t="s">
        <v>159</v>
      </c>
      <c r="W6" s="194" t="s">
        <v>160</v>
      </c>
      <c r="X6" s="194" t="s">
        <v>161</v>
      </c>
      <c r="Y6" s="194" t="s">
        <v>162</v>
      </c>
    </row>
    <row r="7" spans="1:60" hidden="1" x14ac:dyDescent="0.2">
      <c r="A7" s="3"/>
      <c r="B7" s="4"/>
      <c r="C7" s="4"/>
      <c r="D7" s="6"/>
      <c r="E7" s="196"/>
      <c r="F7" s="197"/>
      <c r="G7" s="197"/>
      <c r="H7" s="197"/>
      <c r="I7" s="197"/>
      <c r="J7" s="197"/>
      <c r="K7" s="197"/>
      <c r="L7" s="197"/>
      <c r="M7" s="197"/>
      <c r="N7" s="196"/>
      <c r="O7" s="196"/>
      <c r="P7" s="196"/>
      <c r="Q7" s="196"/>
      <c r="R7" s="197"/>
      <c r="S7" s="197"/>
      <c r="T7" s="197"/>
      <c r="U7" s="197"/>
      <c r="V7" s="197"/>
      <c r="W7" s="197"/>
      <c r="X7" s="197"/>
      <c r="Y7" s="197"/>
    </row>
    <row r="8" spans="1:60" x14ac:dyDescent="0.2">
      <c r="A8" s="219" t="s">
        <v>163</v>
      </c>
      <c r="B8" s="220" t="s">
        <v>107</v>
      </c>
      <c r="C8" s="238" t="s">
        <v>108</v>
      </c>
      <c r="D8" s="221"/>
      <c r="E8" s="222"/>
      <c r="F8" s="223"/>
      <c r="G8" s="224">
        <f>SUMIF(AG9:AG29,"&lt;&gt;NOR",G9:G29)</f>
        <v>0</v>
      </c>
      <c r="H8" s="218"/>
      <c r="I8" s="218">
        <f>SUM(I9:I29)</f>
        <v>0</v>
      </c>
      <c r="J8" s="218"/>
      <c r="K8" s="218">
        <f>SUM(K9:K29)</f>
        <v>0</v>
      </c>
      <c r="L8" s="218"/>
      <c r="M8" s="218">
        <f>SUM(M9:M29)</f>
        <v>0</v>
      </c>
      <c r="N8" s="217"/>
      <c r="O8" s="217">
        <f>SUM(O9:O29)</f>
        <v>7.0000000000000007E-2</v>
      </c>
      <c r="P8" s="217"/>
      <c r="Q8" s="217">
        <f>SUM(Q9:Q29)</f>
        <v>0</v>
      </c>
      <c r="R8" s="218"/>
      <c r="S8" s="218"/>
      <c r="T8" s="218"/>
      <c r="U8" s="218"/>
      <c r="V8" s="218">
        <f>SUM(V9:V29)</f>
        <v>0</v>
      </c>
      <c r="W8" s="218"/>
      <c r="X8" s="218"/>
      <c r="Y8" s="218"/>
      <c r="AG8" t="s">
        <v>164</v>
      </c>
    </row>
    <row r="9" spans="1:60" outlineLevel="1" x14ac:dyDescent="0.2">
      <c r="A9" s="232">
        <v>1</v>
      </c>
      <c r="B9" s="233" t="s">
        <v>1232</v>
      </c>
      <c r="C9" s="239" t="s">
        <v>1233</v>
      </c>
      <c r="D9" s="234" t="s">
        <v>223</v>
      </c>
      <c r="E9" s="235">
        <v>120</v>
      </c>
      <c r="F9" s="236"/>
      <c r="G9" s="237">
        <f>ROUND(E9*F9,2)</f>
        <v>0</v>
      </c>
      <c r="H9" s="216"/>
      <c r="I9" s="215">
        <f>ROUND(E9*H9,2)</f>
        <v>0</v>
      </c>
      <c r="J9" s="216"/>
      <c r="K9" s="215">
        <f>ROUND(E9*J9,2)</f>
        <v>0</v>
      </c>
      <c r="L9" s="215">
        <v>21</v>
      </c>
      <c r="M9" s="215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5"/>
      <c r="S9" s="215" t="s">
        <v>168</v>
      </c>
      <c r="T9" s="215" t="s">
        <v>169</v>
      </c>
      <c r="U9" s="215">
        <v>0</v>
      </c>
      <c r="V9" s="215">
        <f>ROUND(E9*U9,2)</f>
        <v>0</v>
      </c>
      <c r="W9" s="215"/>
      <c r="X9" s="215" t="s">
        <v>334</v>
      </c>
      <c r="Y9" s="215" t="s">
        <v>171</v>
      </c>
      <c r="Z9" s="195"/>
      <c r="AA9" s="195"/>
      <c r="AB9" s="195"/>
      <c r="AC9" s="195"/>
      <c r="AD9" s="195"/>
      <c r="AE9" s="195"/>
      <c r="AF9" s="195"/>
      <c r="AG9" s="195" t="s">
        <v>425</v>
      </c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</row>
    <row r="10" spans="1:60" outlineLevel="1" x14ac:dyDescent="0.2">
      <c r="A10" s="232">
        <v>2</v>
      </c>
      <c r="B10" s="233" t="s">
        <v>1234</v>
      </c>
      <c r="C10" s="239" t="s">
        <v>1235</v>
      </c>
      <c r="D10" s="234" t="s">
        <v>223</v>
      </c>
      <c r="E10" s="235">
        <v>18</v>
      </c>
      <c r="F10" s="236"/>
      <c r="G10" s="237">
        <f>ROUND(E10*F10,2)</f>
        <v>0</v>
      </c>
      <c r="H10" s="216"/>
      <c r="I10" s="215">
        <f>ROUND(E10*H10,2)</f>
        <v>0</v>
      </c>
      <c r="J10" s="216"/>
      <c r="K10" s="215">
        <f>ROUND(E10*J10,2)</f>
        <v>0</v>
      </c>
      <c r="L10" s="215">
        <v>21</v>
      </c>
      <c r="M10" s="215">
        <f>G10*(1+L10/100)</f>
        <v>0</v>
      </c>
      <c r="N10" s="214">
        <v>0</v>
      </c>
      <c r="O10" s="214">
        <f>ROUND(E10*N10,2)</f>
        <v>0</v>
      </c>
      <c r="P10" s="214">
        <v>0</v>
      </c>
      <c r="Q10" s="214">
        <f>ROUND(E10*P10,2)</f>
        <v>0</v>
      </c>
      <c r="R10" s="215"/>
      <c r="S10" s="215" t="s">
        <v>168</v>
      </c>
      <c r="T10" s="215" t="s">
        <v>169</v>
      </c>
      <c r="U10" s="215">
        <v>0</v>
      </c>
      <c r="V10" s="215">
        <f>ROUND(E10*U10,2)</f>
        <v>0</v>
      </c>
      <c r="W10" s="215"/>
      <c r="X10" s="215" t="s">
        <v>334</v>
      </c>
      <c r="Y10" s="215" t="s">
        <v>171</v>
      </c>
      <c r="Z10" s="195"/>
      <c r="AA10" s="195"/>
      <c r="AB10" s="195"/>
      <c r="AC10" s="195"/>
      <c r="AD10" s="195"/>
      <c r="AE10" s="195"/>
      <c r="AF10" s="195"/>
      <c r="AG10" s="195" t="s">
        <v>425</v>
      </c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</row>
    <row r="11" spans="1:60" outlineLevel="1" x14ac:dyDescent="0.2">
      <c r="A11" s="232">
        <v>3</v>
      </c>
      <c r="B11" s="233" t="s">
        <v>1236</v>
      </c>
      <c r="C11" s="239" t="s">
        <v>1237</v>
      </c>
      <c r="D11" s="234" t="s">
        <v>223</v>
      </c>
      <c r="E11" s="235">
        <v>120</v>
      </c>
      <c r="F11" s="236"/>
      <c r="G11" s="237">
        <f>ROUND(E11*F11,2)</f>
        <v>0</v>
      </c>
      <c r="H11" s="216"/>
      <c r="I11" s="215">
        <f>ROUND(E11*H11,2)</f>
        <v>0</v>
      </c>
      <c r="J11" s="216"/>
      <c r="K11" s="215">
        <f>ROUND(E11*J11,2)</f>
        <v>0</v>
      </c>
      <c r="L11" s="215">
        <v>21</v>
      </c>
      <c r="M11" s="215">
        <f>G11*(1+L11/100)</f>
        <v>0</v>
      </c>
      <c r="N11" s="214">
        <v>0</v>
      </c>
      <c r="O11" s="214">
        <f>ROUND(E11*N11,2)</f>
        <v>0</v>
      </c>
      <c r="P11" s="214">
        <v>0</v>
      </c>
      <c r="Q11" s="214">
        <f>ROUND(E11*P11,2)</f>
        <v>0</v>
      </c>
      <c r="R11" s="215"/>
      <c r="S11" s="215" t="s">
        <v>168</v>
      </c>
      <c r="T11" s="215" t="s">
        <v>169</v>
      </c>
      <c r="U11" s="215">
        <v>0</v>
      </c>
      <c r="V11" s="215">
        <f>ROUND(E11*U11,2)</f>
        <v>0</v>
      </c>
      <c r="W11" s="215"/>
      <c r="X11" s="215" t="s">
        <v>334</v>
      </c>
      <c r="Y11" s="215" t="s">
        <v>171</v>
      </c>
      <c r="Z11" s="195"/>
      <c r="AA11" s="195"/>
      <c r="AB11" s="195"/>
      <c r="AC11" s="195"/>
      <c r="AD11" s="195"/>
      <c r="AE11" s="195"/>
      <c r="AF11" s="195"/>
      <c r="AG11" s="195" t="s">
        <v>425</v>
      </c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</row>
    <row r="12" spans="1:60" outlineLevel="1" x14ac:dyDescent="0.2">
      <c r="A12" s="232">
        <v>4</v>
      </c>
      <c r="B12" s="233" t="s">
        <v>1238</v>
      </c>
      <c r="C12" s="239" t="s">
        <v>1239</v>
      </c>
      <c r="D12" s="234" t="s">
        <v>223</v>
      </c>
      <c r="E12" s="235">
        <v>18</v>
      </c>
      <c r="F12" s="236"/>
      <c r="G12" s="237">
        <f>ROUND(E12*F12,2)</f>
        <v>0</v>
      </c>
      <c r="H12" s="216"/>
      <c r="I12" s="215">
        <f>ROUND(E12*H12,2)</f>
        <v>0</v>
      </c>
      <c r="J12" s="216"/>
      <c r="K12" s="215">
        <f>ROUND(E12*J12,2)</f>
        <v>0</v>
      </c>
      <c r="L12" s="215">
        <v>21</v>
      </c>
      <c r="M12" s="215">
        <f>G12*(1+L12/100)</f>
        <v>0</v>
      </c>
      <c r="N12" s="214">
        <v>0</v>
      </c>
      <c r="O12" s="214">
        <f>ROUND(E12*N12,2)</f>
        <v>0</v>
      </c>
      <c r="P12" s="214">
        <v>0</v>
      </c>
      <c r="Q12" s="214">
        <f>ROUND(E12*P12,2)</f>
        <v>0</v>
      </c>
      <c r="R12" s="215"/>
      <c r="S12" s="215" t="s">
        <v>168</v>
      </c>
      <c r="T12" s="215" t="s">
        <v>169</v>
      </c>
      <c r="U12" s="215">
        <v>0</v>
      </c>
      <c r="V12" s="215">
        <f>ROUND(E12*U12,2)</f>
        <v>0</v>
      </c>
      <c r="W12" s="215"/>
      <c r="X12" s="215" t="s">
        <v>334</v>
      </c>
      <c r="Y12" s="215" t="s">
        <v>171</v>
      </c>
      <c r="Z12" s="195"/>
      <c r="AA12" s="195"/>
      <c r="AB12" s="195"/>
      <c r="AC12" s="195"/>
      <c r="AD12" s="195"/>
      <c r="AE12" s="195"/>
      <c r="AF12" s="195"/>
      <c r="AG12" s="195" t="s">
        <v>425</v>
      </c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</row>
    <row r="13" spans="1:60" outlineLevel="1" x14ac:dyDescent="0.2">
      <c r="A13" s="232">
        <v>5</v>
      </c>
      <c r="B13" s="233" t="s">
        <v>1240</v>
      </c>
      <c r="C13" s="239" t="s">
        <v>1241</v>
      </c>
      <c r="D13" s="234" t="s">
        <v>223</v>
      </c>
      <c r="E13" s="235">
        <v>24</v>
      </c>
      <c r="F13" s="236"/>
      <c r="G13" s="237">
        <f>ROUND(E13*F13,2)</f>
        <v>0</v>
      </c>
      <c r="H13" s="216"/>
      <c r="I13" s="215">
        <f>ROUND(E13*H13,2)</f>
        <v>0</v>
      </c>
      <c r="J13" s="216"/>
      <c r="K13" s="215">
        <f>ROUND(E13*J13,2)</f>
        <v>0</v>
      </c>
      <c r="L13" s="215">
        <v>21</v>
      </c>
      <c r="M13" s="215">
        <f>G13*(1+L13/100)</f>
        <v>0</v>
      </c>
      <c r="N13" s="214">
        <v>0</v>
      </c>
      <c r="O13" s="214">
        <f>ROUND(E13*N13,2)</f>
        <v>0</v>
      </c>
      <c r="P13" s="214">
        <v>0</v>
      </c>
      <c r="Q13" s="214">
        <f>ROUND(E13*P13,2)</f>
        <v>0</v>
      </c>
      <c r="R13" s="215"/>
      <c r="S13" s="215" t="s">
        <v>168</v>
      </c>
      <c r="T13" s="215" t="s">
        <v>169</v>
      </c>
      <c r="U13" s="215">
        <v>0</v>
      </c>
      <c r="V13" s="215">
        <f>ROUND(E13*U13,2)</f>
        <v>0</v>
      </c>
      <c r="W13" s="215"/>
      <c r="X13" s="215" t="s">
        <v>334</v>
      </c>
      <c r="Y13" s="215" t="s">
        <v>171</v>
      </c>
      <c r="Z13" s="195"/>
      <c r="AA13" s="195"/>
      <c r="AB13" s="195"/>
      <c r="AC13" s="195"/>
      <c r="AD13" s="195"/>
      <c r="AE13" s="195"/>
      <c r="AF13" s="195"/>
      <c r="AG13" s="195" t="s">
        <v>425</v>
      </c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</row>
    <row r="14" spans="1:60" outlineLevel="1" x14ac:dyDescent="0.2">
      <c r="A14" s="232">
        <v>6</v>
      </c>
      <c r="B14" s="233" t="s">
        <v>1242</v>
      </c>
      <c r="C14" s="239" t="s">
        <v>1243</v>
      </c>
      <c r="D14" s="234" t="s">
        <v>228</v>
      </c>
      <c r="E14" s="235">
        <v>4</v>
      </c>
      <c r="F14" s="236"/>
      <c r="G14" s="237">
        <f>ROUND(E14*F14,2)</f>
        <v>0</v>
      </c>
      <c r="H14" s="216"/>
      <c r="I14" s="215">
        <f>ROUND(E14*H14,2)</f>
        <v>0</v>
      </c>
      <c r="J14" s="216"/>
      <c r="K14" s="215">
        <f>ROUND(E14*J14,2)</f>
        <v>0</v>
      </c>
      <c r="L14" s="215">
        <v>21</v>
      </c>
      <c r="M14" s="215">
        <f>G14*(1+L14/100)</f>
        <v>0</v>
      </c>
      <c r="N14" s="214">
        <v>0</v>
      </c>
      <c r="O14" s="214">
        <f>ROUND(E14*N14,2)</f>
        <v>0</v>
      </c>
      <c r="P14" s="214">
        <v>0</v>
      </c>
      <c r="Q14" s="214">
        <f>ROUND(E14*P14,2)</f>
        <v>0</v>
      </c>
      <c r="R14" s="215"/>
      <c r="S14" s="215" t="s">
        <v>168</v>
      </c>
      <c r="T14" s="215" t="s">
        <v>169</v>
      </c>
      <c r="U14" s="215">
        <v>0</v>
      </c>
      <c r="V14" s="215">
        <f>ROUND(E14*U14,2)</f>
        <v>0</v>
      </c>
      <c r="W14" s="215"/>
      <c r="X14" s="215" t="s">
        <v>334</v>
      </c>
      <c r="Y14" s="215" t="s">
        <v>171</v>
      </c>
      <c r="Z14" s="195"/>
      <c r="AA14" s="195"/>
      <c r="AB14" s="195"/>
      <c r="AC14" s="195"/>
      <c r="AD14" s="195"/>
      <c r="AE14" s="195"/>
      <c r="AF14" s="195"/>
      <c r="AG14" s="195" t="s">
        <v>425</v>
      </c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</row>
    <row r="15" spans="1:60" outlineLevel="1" x14ac:dyDescent="0.2">
      <c r="A15" s="232">
        <v>7</v>
      </c>
      <c r="B15" s="233" t="s">
        <v>1182</v>
      </c>
      <c r="C15" s="239" t="s">
        <v>1244</v>
      </c>
      <c r="D15" s="234" t="s">
        <v>738</v>
      </c>
      <c r="E15" s="235">
        <v>23</v>
      </c>
      <c r="F15" s="236"/>
      <c r="G15" s="237">
        <f>ROUND(E15*F15,2)</f>
        <v>0</v>
      </c>
      <c r="H15" s="216"/>
      <c r="I15" s="215">
        <f>ROUND(E15*H15,2)</f>
        <v>0</v>
      </c>
      <c r="J15" s="216"/>
      <c r="K15" s="215">
        <f>ROUND(E15*J15,2)</f>
        <v>0</v>
      </c>
      <c r="L15" s="215">
        <v>21</v>
      </c>
      <c r="M15" s="215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5"/>
      <c r="S15" s="215" t="s">
        <v>168</v>
      </c>
      <c r="T15" s="215" t="s">
        <v>169</v>
      </c>
      <c r="U15" s="215">
        <v>0</v>
      </c>
      <c r="V15" s="215">
        <f>ROUND(E15*U15,2)</f>
        <v>0</v>
      </c>
      <c r="W15" s="215"/>
      <c r="X15" s="215" t="s">
        <v>334</v>
      </c>
      <c r="Y15" s="215" t="s">
        <v>171</v>
      </c>
      <c r="Z15" s="195"/>
      <c r="AA15" s="195"/>
      <c r="AB15" s="195"/>
      <c r="AC15" s="195"/>
      <c r="AD15" s="195"/>
      <c r="AE15" s="195"/>
      <c r="AF15" s="195"/>
      <c r="AG15" s="195" t="s">
        <v>425</v>
      </c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</row>
    <row r="16" spans="1:60" outlineLevel="1" x14ac:dyDescent="0.2">
      <c r="A16" s="232">
        <v>8</v>
      </c>
      <c r="B16" s="233" t="s">
        <v>1245</v>
      </c>
      <c r="C16" s="239" t="s">
        <v>1246</v>
      </c>
      <c r="D16" s="234" t="s">
        <v>228</v>
      </c>
      <c r="E16" s="235">
        <v>3</v>
      </c>
      <c r="F16" s="236"/>
      <c r="G16" s="237">
        <f>ROUND(E16*F16,2)</f>
        <v>0</v>
      </c>
      <c r="H16" s="216"/>
      <c r="I16" s="215">
        <f>ROUND(E16*H16,2)</f>
        <v>0</v>
      </c>
      <c r="J16" s="216"/>
      <c r="K16" s="215">
        <f>ROUND(E16*J16,2)</f>
        <v>0</v>
      </c>
      <c r="L16" s="215">
        <v>21</v>
      </c>
      <c r="M16" s="215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5"/>
      <c r="S16" s="215" t="s">
        <v>168</v>
      </c>
      <c r="T16" s="215" t="s">
        <v>169</v>
      </c>
      <c r="U16" s="215">
        <v>0</v>
      </c>
      <c r="V16" s="215">
        <f>ROUND(E16*U16,2)</f>
        <v>0</v>
      </c>
      <c r="W16" s="215"/>
      <c r="X16" s="215" t="s">
        <v>334</v>
      </c>
      <c r="Y16" s="215" t="s">
        <v>171</v>
      </c>
      <c r="Z16" s="195"/>
      <c r="AA16" s="195"/>
      <c r="AB16" s="195"/>
      <c r="AC16" s="195"/>
      <c r="AD16" s="195"/>
      <c r="AE16" s="195"/>
      <c r="AF16" s="195"/>
      <c r="AG16" s="195" t="s">
        <v>425</v>
      </c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</row>
    <row r="17" spans="1:60" outlineLevel="1" x14ac:dyDescent="0.2">
      <c r="A17" s="232">
        <v>9</v>
      </c>
      <c r="B17" s="233" t="s">
        <v>1247</v>
      </c>
      <c r="C17" s="239" t="s">
        <v>1248</v>
      </c>
      <c r="D17" s="234" t="s">
        <v>738</v>
      </c>
      <c r="E17" s="235">
        <v>14</v>
      </c>
      <c r="F17" s="236"/>
      <c r="G17" s="237">
        <f>ROUND(E17*F17,2)</f>
        <v>0</v>
      </c>
      <c r="H17" s="216"/>
      <c r="I17" s="215">
        <f>ROUND(E17*H17,2)</f>
        <v>0</v>
      </c>
      <c r="J17" s="216"/>
      <c r="K17" s="215">
        <f>ROUND(E17*J17,2)</f>
        <v>0</v>
      </c>
      <c r="L17" s="215">
        <v>21</v>
      </c>
      <c r="M17" s="215">
        <f>G17*(1+L17/100)</f>
        <v>0</v>
      </c>
      <c r="N17" s="214">
        <v>0</v>
      </c>
      <c r="O17" s="214">
        <f>ROUND(E17*N17,2)</f>
        <v>0</v>
      </c>
      <c r="P17" s="214">
        <v>0</v>
      </c>
      <c r="Q17" s="214">
        <f>ROUND(E17*P17,2)</f>
        <v>0</v>
      </c>
      <c r="R17" s="215"/>
      <c r="S17" s="215" t="s">
        <v>168</v>
      </c>
      <c r="T17" s="215" t="s">
        <v>169</v>
      </c>
      <c r="U17" s="215">
        <v>0</v>
      </c>
      <c r="V17" s="215">
        <f>ROUND(E17*U17,2)</f>
        <v>0</v>
      </c>
      <c r="W17" s="215"/>
      <c r="X17" s="215" t="s">
        <v>334</v>
      </c>
      <c r="Y17" s="215" t="s">
        <v>171</v>
      </c>
      <c r="Z17" s="195"/>
      <c r="AA17" s="195"/>
      <c r="AB17" s="195"/>
      <c r="AC17" s="195"/>
      <c r="AD17" s="195"/>
      <c r="AE17" s="195"/>
      <c r="AF17" s="195"/>
      <c r="AG17" s="195" t="s">
        <v>425</v>
      </c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</row>
    <row r="18" spans="1:60" outlineLevel="1" x14ac:dyDescent="0.2">
      <c r="A18" s="232">
        <v>10</v>
      </c>
      <c r="B18" s="233" t="s">
        <v>1249</v>
      </c>
      <c r="C18" s="239" t="s">
        <v>1250</v>
      </c>
      <c r="D18" s="234" t="s">
        <v>738</v>
      </c>
      <c r="E18" s="235">
        <v>1</v>
      </c>
      <c r="F18" s="236"/>
      <c r="G18" s="237">
        <f>ROUND(E18*F18,2)</f>
        <v>0</v>
      </c>
      <c r="H18" s="216"/>
      <c r="I18" s="215">
        <f>ROUND(E18*H18,2)</f>
        <v>0</v>
      </c>
      <c r="J18" s="216"/>
      <c r="K18" s="215">
        <f>ROUND(E18*J18,2)</f>
        <v>0</v>
      </c>
      <c r="L18" s="215">
        <v>21</v>
      </c>
      <c r="M18" s="215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5"/>
      <c r="S18" s="215" t="s">
        <v>168</v>
      </c>
      <c r="T18" s="215" t="s">
        <v>169</v>
      </c>
      <c r="U18" s="215">
        <v>0</v>
      </c>
      <c r="V18" s="215">
        <f>ROUND(E18*U18,2)</f>
        <v>0</v>
      </c>
      <c r="W18" s="215"/>
      <c r="X18" s="215" t="s">
        <v>334</v>
      </c>
      <c r="Y18" s="215" t="s">
        <v>171</v>
      </c>
      <c r="Z18" s="195"/>
      <c r="AA18" s="195"/>
      <c r="AB18" s="195"/>
      <c r="AC18" s="195"/>
      <c r="AD18" s="195"/>
      <c r="AE18" s="195"/>
      <c r="AF18" s="195"/>
      <c r="AG18" s="195" t="s">
        <v>425</v>
      </c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</row>
    <row r="19" spans="1:60" outlineLevel="1" x14ac:dyDescent="0.2">
      <c r="A19" s="232">
        <v>11</v>
      </c>
      <c r="B19" s="233" t="s">
        <v>1251</v>
      </c>
      <c r="C19" s="239" t="s">
        <v>1252</v>
      </c>
      <c r="D19" s="234" t="s">
        <v>738</v>
      </c>
      <c r="E19" s="235">
        <v>1</v>
      </c>
      <c r="F19" s="236"/>
      <c r="G19" s="237">
        <f>ROUND(E19*F19,2)</f>
        <v>0</v>
      </c>
      <c r="H19" s="216"/>
      <c r="I19" s="215">
        <f>ROUND(E19*H19,2)</f>
        <v>0</v>
      </c>
      <c r="J19" s="216"/>
      <c r="K19" s="215">
        <f>ROUND(E19*J19,2)</f>
        <v>0</v>
      </c>
      <c r="L19" s="215">
        <v>21</v>
      </c>
      <c r="M19" s="215">
        <f>G19*(1+L19/100)</f>
        <v>0</v>
      </c>
      <c r="N19" s="214">
        <v>0</v>
      </c>
      <c r="O19" s="214">
        <f>ROUND(E19*N19,2)</f>
        <v>0</v>
      </c>
      <c r="P19" s="214">
        <v>0</v>
      </c>
      <c r="Q19" s="214">
        <f>ROUND(E19*P19,2)</f>
        <v>0</v>
      </c>
      <c r="R19" s="215"/>
      <c r="S19" s="215" t="s">
        <v>168</v>
      </c>
      <c r="T19" s="215" t="s">
        <v>169</v>
      </c>
      <c r="U19" s="215">
        <v>0</v>
      </c>
      <c r="V19" s="215">
        <f>ROUND(E19*U19,2)</f>
        <v>0</v>
      </c>
      <c r="W19" s="215"/>
      <c r="X19" s="215" t="s">
        <v>334</v>
      </c>
      <c r="Y19" s="215" t="s">
        <v>171</v>
      </c>
      <c r="Z19" s="195"/>
      <c r="AA19" s="195"/>
      <c r="AB19" s="195"/>
      <c r="AC19" s="195"/>
      <c r="AD19" s="195"/>
      <c r="AE19" s="195"/>
      <c r="AF19" s="195"/>
      <c r="AG19" s="195" t="s">
        <v>425</v>
      </c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outlineLevel="1" x14ac:dyDescent="0.2">
      <c r="A20" s="232">
        <v>12</v>
      </c>
      <c r="B20" s="233" t="s">
        <v>1253</v>
      </c>
      <c r="C20" s="239" t="s">
        <v>1254</v>
      </c>
      <c r="D20" s="234" t="s">
        <v>738</v>
      </c>
      <c r="E20" s="235">
        <v>8</v>
      </c>
      <c r="F20" s="236"/>
      <c r="G20" s="237">
        <f>ROUND(E20*F20,2)</f>
        <v>0</v>
      </c>
      <c r="H20" s="216"/>
      <c r="I20" s="215">
        <f>ROUND(E20*H20,2)</f>
        <v>0</v>
      </c>
      <c r="J20" s="216"/>
      <c r="K20" s="215">
        <f>ROUND(E20*J20,2)</f>
        <v>0</v>
      </c>
      <c r="L20" s="215">
        <v>21</v>
      </c>
      <c r="M20" s="215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5"/>
      <c r="S20" s="215" t="s">
        <v>168</v>
      </c>
      <c r="T20" s="215" t="s">
        <v>169</v>
      </c>
      <c r="U20" s="215">
        <v>0</v>
      </c>
      <c r="V20" s="215">
        <f>ROUND(E20*U20,2)</f>
        <v>0</v>
      </c>
      <c r="W20" s="215"/>
      <c r="X20" s="215" t="s">
        <v>334</v>
      </c>
      <c r="Y20" s="215" t="s">
        <v>171</v>
      </c>
      <c r="Z20" s="195"/>
      <c r="AA20" s="195"/>
      <c r="AB20" s="195"/>
      <c r="AC20" s="195"/>
      <c r="AD20" s="195"/>
      <c r="AE20" s="195"/>
      <c r="AF20" s="195"/>
      <c r="AG20" s="195" t="s">
        <v>425</v>
      </c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</row>
    <row r="21" spans="1:60" outlineLevel="1" x14ac:dyDescent="0.2">
      <c r="A21" s="232">
        <v>13</v>
      </c>
      <c r="B21" s="233" t="s">
        <v>1255</v>
      </c>
      <c r="C21" s="239" t="s">
        <v>1256</v>
      </c>
      <c r="D21" s="234" t="s">
        <v>738</v>
      </c>
      <c r="E21" s="235">
        <v>20</v>
      </c>
      <c r="F21" s="236"/>
      <c r="G21" s="237">
        <f>ROUND(E21*F21,2)</f>
        <v>0</v>
      </c>
      <c r="H21" s="216"/>
      <c r="I21" s="215">
        <f>ROUND(E21*H21,2)</f>
        <v>0</v>
      </c>
      <c r="J21" s="216"/>
      <c r="K21" s="215">
        <f>ROUND(E21*J21,2)</f>
        <v>0</v>
      </c>
      <c r="L21" s="215">
        <v>21</v>
      </c>
      <c r="M21" s="215">
        <f>G21*(1+L21/100)</f>
        <v>0</v>
      </c>
      <c r="N21" s="214">
        <v>0</v>
      </c>
      <c r="O21" s="214">
        <f>ROUND(E21*N21,2)</f>
        <v>0</v>
      </c>
      <c r="P21" s="214">
        <v>0</v>
      </c>
      <c r="Q21" s="214">
        <f>ROUND(E21*P21,2)</f>
        <v>0</v>
      </c>
      <c r="R21" s="215"/>
      <c r="S21" s="215" t="s">
        <v>168</v>
      </c>
      <c r="T21" s="215" t="s">
        <v>169</v>
      </c>
      <c r="U21" s="215">
        <v>0</v>
      </c>
      <c r="V21" s="215">
        <f>ROUND(E21*U21,2)</f>
        <v>0</v>
      </c>
      <c r="W21" s="215"/>
      <c r="X21" s="215" t="s">
        <v>334</v>
      </c>
      <c r="Y21" s="215" t="s">
        <v>171</v>
      </c>
      <c r="Z21" s="195"/>
      <c r="AA21" s="195"/>
      <c r="AB21" s="195"/>
      <c r="AC21" s="195"/>
      <c r="AD21" s="195"/>
      <c r="AE21" s="195"/>
      <c r="AF21" s="195"/>
      <c r="AG21" s="195" t="s">
        <v>425</v>
      </c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</row>
    <row r="22" spans="1:60" ht="22.5" outlineLevel="1" x14ac:dyDescent="0.2">
      <c r="A22" s="232">
        <v>14</v>
      </c>
      <c r="B22" s="233" t="s">
        <v>1257</v>
      </c>
      <c r="C22" s="239" t="s">
        <v>1258</v>
      </c>
      <c r="D22" s="234" t="s">
        <v>738</v>
      </c>
      <c r="E22" s="235">
        <v>32</v>
      </c>
      <c r="F22" s="236"/>
      <c r="G22" s="237">
        <f>ROUND(E22*F22,2)</f>
        <v>0</v>
      </c>
      <c r="H22" s="216"/>
      <c r="I22" s="215">
        <f>ROUND(E22*H22,2)</f>
        <v>0</v>
      </c>
      <c r="J22" s="216"/>
      <c r="K22" s="215">
        <f>ROUND(E22*J22,2)</f>
        <v>0</v>
      </c>
      <c r="L22" s="215">
        <v>21</v>
      </c>
      <c r="M22" s="215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5"/>
      <c r="S22" s="215" t="s">
        <v>168</v>
      </c>
      <c r="T22" s="215" t="s">
        <v>169</v>
      </c>
      <c r="U22" s="215">
        <v>0</v>
      </c>
      <c r="V22" s="215">
        <f>ROUND(E22*U22,2)</f>
        <v>0</v>
      </c>
      <c r="W22" s="215"/>
      <c r="X22" s="215" t="s">
        <v>334</v>
      </c>
      <c r="Y22" s="215" t="s">
        <v>171</v>
      </c>
      <c r="Z22" s="195"/>
      <c r="AA22" s="195"/>
      <c r="AB22" s="195"/>
      <c r="AC22" s="195"/>
      <c r="AD22" s="195"/>
      <c r="AE22" s="195"/>
      <c r="AF22" s="195"/>
      <c r="AG22" s="195" t="s">
        <v>425</v>
      </c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</row>
    <row r="23" spans="1:60" ht="22.5" outlineLevel="1" x14ac:dyDescent="0.2">
      <c r="A23" s="232">
        <v>15</v>
      </c>
      <c r="B23" s="233" t="s">
        <v>1259</v>
      </c>
      <c r="C23" s="239" t="s">
        <v>1260</v>
      </c>
      <c r="D23" s="234" t="s">
        <v>738</v>
      </c>
      <c r="E23" s="235">
        <v>36</v>
      </c>
      <c r="F23" s="236"/>
      <c r="G23" s="237">
        <f>ROUND(E23*F23,2)</f>
        <v>0</v>
      </c>
      <c r="H23" s="216"/>
      <c r="I23" s="215">
        <f>ROUND(E23*H23,2)</f>
        <v>0</v>
      </c>
      <c r="J23" s="216"/>
      <c r="K23" s="215">
        <f>ROUND(E23*J23,2)</f>
        <v>0</v>
      </c>
      <c r="L23" s="215">
        <v>21</v>
      </c>
      <c r="M23" s="215">
        <f>G23*(1+L23/100)</f>
        <v>0</v>
      </c>
      <c r="N23" s="214">
        <v>0</v>
      </c>
      <c r="O23" s="214">
        <f>ROUND(E23*N23,2)</f>
        <v>0</v>
      </c>
      <c r="P23" s="214">
        <v>0</v>
      </c>
      <c r="Q23" s="214">
        <f>ROUND(E23*P23,2)</f>
        <v>0</v>
      </c>
      <c r="R23" s="215"/>
      <c r="S23" s="215" t="s">
        <v>168</v>
      </c>
      <c r="T23" s="215" t="s">
        <v>169</v>
      </c>
      <c r="U23" s="215">
        <v>0</v>
      </c>
      <c r="V23" s="215">
        <f>ROUND(E23*U23,2)</f>
        <v>0</v>
      </c>
      <c r="W23" s="215"/>
      <c r="X23" s="215" t="s">
        <v>334</v>
      </c>
      <c r="Y23" s="215" t="s">
        <v>171</v>
      </c>
      <c r="Z23" s="195"/>
      <c r="AA23" s="195"/>
      <c r="AB23" s="195"/>
      <c r="AC23" s="195"/>
      <c r="AD23" s="195"/>
      <c r="AE23" s="195"/>
      <c r="AF23" s="195"/>
      <c r="AG23" s="195" t="s">
        <v>425</v>
      </c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</row>
    <row r="24" spans="1:60" outlineLevel="1" x14ac:dyDescent="0.2">
      <c r="A24" s="232">
        <v>16</v>
      </c>
      <c r="B24" s="233" t="s">
        <v>1261</v>
      </c>
      <c r="C24" s="239" t="s">
        <v>1262</v>
      </c>
      <c r="D24" s="234" t="s">
        <v>738</v>
      </c>
      <c r="E24" s="235">
        <v>36</v>
      </c>
      <c r="F24" s="236"/>
      <c r="G24" s="237">
        <f>ROUND(E24*F24,2)</f>
        <v>0</v>
      </c>
      <c r="H24" s="216"/>
      <c r="I24" s="215">
        <f>ROUND(E24*H24,2)</f>
        <v>0</v>
      </c>
      <c r="J24" s="216"/>
      <c r="K24" s="215">
        <f>ROUND(E24*J24,2)</f>
        <v>0</v>
      </c>
      <c r="L24" s="215">
        <v>21</v>
      </c>
      <c r="M24" s="215">
        <f>G24*(1+L24/100)</f>
        <v>0</v>
      </c>
      <c r="N24" s="214">
        <v>0</v>
      </c>
      <c r="O24" s="214">
        <f>ROUND(E24*N24,2)</f>
        <v>0</v>
      </c>
      <c r="P24" s="214">
        <v>0</v>
      </c>
      <c r="Q24" s="214">
        <f>ROUND(E24*P24,2)</f>
        <v>0</v>
      </c>
      <c r="R24" s="215"/>
      <c r="S24" s="215" t="s">
        <v>168</v>
      </c>
      <c r="T24" s="215" t="s">
        <v>169</v>
      </c>
      <c r="U24" s="215">
        <v>0</v>
      </c>
      <c r="V24" s="215">
        <f>ROUND(E24*U24,2)</f>
        <v>0</v>
      </c>
      <c r="W24" s="215"/>
      <c r="X24" s="215" t="s">
        <v>334</v>
      </c>
      <c r="Y24" s="215" t="s">
        <v>171</v>
      </c>
      <c r="Z24" s="195"/>
      <c r="AA24" s="195"/>
      <c r="AB24" s="195"/>
      <c r="AC24" s="195"/>
      <c r="AD24" s="195"/>
      <c r="AE24" s="195"/>
      <c r="AF24" s="195"/>
      <c r="AG24" s="195" t="s">
        <v>425</v>
      </c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</row>
    <row r="25" spans="1:60" outlineLevel="1" x14ac:dyDescent="0.2">
      <c r="A25" s="232">
        <v>17</v>
      </c>
      <c r="B25" s="233" t="s">
        <v>1263</v>
      </c>
      <c r="C25" s="239" t="s">
        <v>1264</v>
      </c>
      <c r="D25" s="234" t="s">
        <v>755</v>
      </c>
      <c r="E25" s="235">
        <v>4</v>
      </c>
      <c r="F25" s="236"/>
      <c r="G25" s="237">
        <f>ROUND(E25*F25,2)</f>
        <v>0</v>
      </c>
      <c r="H25" s="216"/>
      <c r="I25" s="215">
        <f>ROUND(E25*H25,2)</f>
        <v>0</v>
      </c>
      <c r="J25" s="216"/>
      <c r="K25" s="215">
        <f>ROUND(E25*J25,2)</f>
        <v>0</v>
      </c>
      <c r="L25" s="215">
        <v>21</v>
      </c>
      <c r="M25" s="215">
        <f>G25*(1+L25/100)</f>
        <v>0</v>
      </c>
      <c r="N25" s="214">
        <v>8.0000000000000004E-4</v>
      </c>
      <c r="O25" s="214">
        <f>ROUND(E25*N25,2)</f>
        <v>0</v>
      </c>
      <c r="P25" s="214">
        <v>0</v>
      </c>
      <c r="Q25" s="214">
        <f>ROUND(E25*P25,2)</f>
        <v>0</v>
      </c>
      <c r="R25" s="215"/>
      <c r="S25" s="215" t="s">
        <v>168</v>
      </c>
      <c r="T25" s="215" t="s">
        <v>169</v>
      </c>
      <c r="U25" s="215">
        <v>0</v>
      </c>
      <c r="V25" s="215">
        <f>ROUND(E25*U25,2)</f>
        <v>0</v>
      </c>
      <c r="W25" s="215"/>
      <c r="X25" s="215" t="s">
        <v>334</v>
      </c>
      <c r="Y25" s="215" t="s">
        <v>171</v>
      </c>
      <c r="Z25" s="195"/>
      <c r="AA25" s="195"/>
      <c r="AB25" s="195"/>
      <c r="AC25" s="195"/>
      <c r="AD25" s="195"/>
      <c r="AE25" s="195"/>
      <c r="AF25" s="195"/>
      <c r="AG25" s="195" t="s">
        <v>425</v>
      </c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</row>
    <row r="26" spans="1:60" outlineLevel="1" x14ac:dyDescent="0.2">
      <c r="A26" s="232">
        <v>18</v>
      </c>
      <c r="B26" s="233" t="s">
        <v>1265</v>
      </c>
      <c r="C26" s="239" t="s">
        <v>1266</v>
      </c>
      <c r="D26" s="234" t="s">
        <v>755</v>
      </c>
      <c r="E26" s="235">
        <v>4</v>
      </c>
      <c r="F26" s="236"/>
      <c r="G26" s="237">
        <f>ROUND(E26*F26,2)</f>
        <v>0</v>
      </c>
      <c r="H26" s="216"/>
      <c r="I26" s="215">
        <f>ROUND(E26*H26,2)</f>
        <v>0</v>
      </c>
      <c r="J26" s="216"/>
      <c r="K26" s="215">
        <f>ROUND(E26*J26,2)</f>
        <v>0</v>
      </c>
      <c r="L26" s="215">
        <v>21</v>
      </c>
      <c r="M26" s="215">
        <f>G26*(1+L26/100)</f>
        <v>0</v>
      </c>
      <c r="N26" s="214">
        <v>8.0000000000000004E-4</v>
      </c>
      <c r="O26" s="214">
        <f>ROUND(E26*N26,2)</f>
        <v>0</v>
      </c>
      <c r="P26" s="214">
        <v>0</v>
      </c>
      <c r="Q26" s="214">
        <f>ROUND(E26*P26,2)</f>
        <v>0</v>
      </c>
      <c r="R26" s="215" t="s">
        <v>423</v>
      </c>
      <c r="S26" s="215" t="s">
        <v>405</v>
      </c>
      <c r="T26" s="215" t="s">
        <v>169</v>
      </c>
      <c r="U26" s="215">
        <v>0</v>
      </c>
      <c r="V26" s="215">
        <f>ROUND(E26*U26,2)</f>
        <v>0</v>
      </c>
      <c r="W26" s="215"/>
      <c r="X26" s="215" t="s">
        <v>334</v>
      </c>
      <c r="Y26" s="215" t="s">
        <v>171</v>
      </c>
      <c r="Z26" s="195"/>
      <c r="AA26" s="195"/>
      <c r="AB26" s="195"/>
      <c r="AC26" s="195"/>
      <c r="AD26" s="195"/>
      <c r="AE26" s="195"/>
      <c r="AF26" s="195"/>
      <c r="AG26" s="195" t="s">
        <v>425</v>
      </c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</row>
    <row r="27" spans="1:60" outlineLevel="1" x14ac:dyDescent="0.2">
      <c r="A27" s="232">
        <v>19</v>
      </c>
      <c r="B27" s="233" t="s">
        <v>1267</v>
      </c>
      <c r="C27" s="239" t="s">
        <v>1268</v>
      </c>
      <c r="D27" s="234" t="s">
        <v>755</v>
      </c>
      <c r="E27" s="235">
        <v>4</v>
      </c>
      <c r="F27" s="236"/>
      <c r="G27" s="237">
        <f>ROUND(E27*F27,2)</f>
        <v>0</v>
      </c>
      <c r="H27" s="216"/>
      <c r="I27" s="215">
        <f>ROUND(E27*H27,2)</f>
        <v>0</v>
      </c>
      <c r="J27" s="216"/>
      <c r="K27" s="215">
        <f>ROUND(E27*J27,2)</f>
        <v>0</v>
      </c>
      <c r="L27" s="215">
        <v>21</v>
      </c>
      <c r="M27" s="215">
        <f>G27*(1+L27/100)</f>
        <v>0</v>
      </c>
      <c r="N27" s="214">
        <v>4.4999999999999997E-3</v>
      </c>
      <c r="O27" s="214">
        <f>ROUND(E27*N27,2)</f>
        <v>0.02</v>
      </c>
      <c r="P27" s="214">
        <v>0</v>
      </c>
      <c r="Q27" s="214">
        <f>ROUND(E27*P27,2)</f>
        <v>0</v>
      </c>
      <c r="R27" s="215" t="s">
        <v>423</v>
      </c>
      <c r="S27" s="215" t="s">
        <v>405</v>
      </c>
      <c r="T27" s="215" t="s">
        <v>169</v>
      </c>
      <c r="U27" s="215">
        <v>0</v>
      </c>
      <c r="V27" s="215">
        <f>ROUND(E27*U27,2)</f>
        <v>0</v>
      </c>
      <c r="W27" s="215"/>
      <c r="X27" s="215" t="s">
        <v>334</v>
      </c>
      <c r="Y27" s="215" t="s">
        <v>171</v>
      </c>
      <c r="Z27" s="195"/>
      <c r="AA27" s="195"/>
      <c r="AB27" s="195"/>
      <c r="AC27" s="195"/>
      <c r="AD27" s="195"/>
      <c r="AE27" s="195"/>
      <c r="AF27" s="195"/>
      <c r="AG27" s="195" t="s">
        <v>425</v>
      </c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</row>
    <row r="28" spans="1:60" outlineLevel="1" x14ac:dyDescent="0.2">
      <c r="A28" s="232">
        <v>20</v>
      </c>
      <c r="B28" s="233" t="s">
        <v>1269</v>
      </c>
      <c r="C28" s="239" t="s">
        <v>1270</v>
      </c>
      <c r="D28" s="234" t="s">
        <v>755</v>
      </c>
      <c r="E28" s="235">
        <v>2</v>
      </c>
      <c r="F28" s="236"/>
      <c r="G28" s="237">
        <f>ROUND(E28*F28,2)</f>
        <v>0</v>
      </c>
      <c r="H28" s="216"/>
      <c r="I28" s="215">
        <f>ROUND(E28*H28,2)</f>
        <v>0</v>
      </c>
      <c r="J28" s="216"/>
      <c r="K28" s="215">
        <f>ROUND(E28*J28,2)</f>
        <v>0</v>
      </c>
      <c r="L28" s="215">
        <v>21</v>
      </c>
      <c r="M28" s="215">
        <f>G28*(1+L28/100)</f>
        <v>0</v>
      </c>
      <c r="N28" s="214">
        <v>4.4999999999999997E-3</v>
      </c>
      <c r="O28" s="214">
        <f>ROUND(E28*N28,2)</f>
        <v>0.01</v>
      </c>
      <c r="P28" s="214">
        <v>0</v>
      </c>
      <c r="Q28" s="214">
        <f>ROUND(E28*P28,2)</f>
        <v>0</v>
      </c>
      <c r="R28" s="215"/>
      <c r="S28" s="215" t="s">
        <v>168</v>
      </c>
      <c r="T28" s="215" t="s">
        <v>169</v>
      </c>
      <c r="U28" s="215">
        <v>0</v>
      </c>
      <c r="V28" s="215">
        <f>ROUND(E28*U28,2)</f>
        <v>0</v>
      </c>
      <c r="W28" s="215"/>
      <c r="X28" s="215" t="s">
        <v>334</v>
      </c>
      <c r="Y28" s="215" t="s">
        <v>171</v>
      </c>
      <c r="Z28" s="195"/>
      <c r="AA28" s="195"/>
      <c r="AB28" s="195"/>
      <c r="AC28" s="195"/>
      <c r="AD28" s="195"/>
      <c r="AE28" s="195"/>
      <c r="AF28" s="195"/>
      <c r="AG28" s="195" t="s">
        <v>425</v>
      </c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</row>
    <row r="29" spans="1:60" outlineLevel="1" x14ac:dyDescent="0.2">
      <c r="A29" s="232">
        <v>21</v>
      </c>
      <c r="B29" s="233" t="s">
        <v>1271</v>
      </c>
      <c r="C29" s="239" t="s">
        <v>1272</v>
      </c>
      <c r="D29" s="234" t="s">
        <v>755</v>
      </c>
      <c r="E29" s="235">
        <v>6</v>
      </c>
      <c r="F29" s="236"/>
      <c r="G29" s="237">
        <f>ROUND(E29*F29,2)</f>
        <v>0</v>
      </c>
      <c r="H29" s="216"/>
      <c r="I29" s="215">
        <f>ROUND(E29*H29,2)</f>
        <v>0</v>
      </c>
      <c r="J29" s="216"/>
      <c r="K29" s="215">
        <f>ROUND(E29*J29,2)</f>
        <v>0</v>
      </c>
      <c r="L29" s="215">
        <v>21</v>
      </c>
      <c r="M29" s="215">
        <f>G29*(1+L29/100)</f>
        <v>0</v>
      </c>
      <c r="N29" s="214">
        <v>6.0000000000000001E-3</v>
      </c>
      <c r="O29" s="214">
        <f>ROUND(E29*N29,2)</f>
        <v>0.04</v>
      </c>
      <c r="P29" s="214">
        <v>0</v>
      </c>
      <c r="Q29" s="214">
        <f>ROUND(E29*P29,2)</f>
        <v>0</v>
      </c>
      <c r="R29" s="215" t="s">
        <v>423</v>
      </c>
      <c r="S29" s="215" t="s">
        <v>405</v>
      </c>
      <c r="T29" s="215" t="s">
        <v>169</v>
      </c>
      <c r="U29" s="215">
        <v>0</v>
      </c>
      <c r="V29" s="215">
        <f>ROUND(E29*U29,2)</f>
        <v>0</v>
      </c>
      <c r="W29" s="215"/>
      <c r="X29" s="215" t="s">
        <v>334</v>
      </c>
      <c r="Y29" s="215" t="s">
        <v>171</v>
      </c>
      <c r="Z29" s="195"/>
      <c r="AA29" s="195"/>
      <c r="AB29" s="195"/>
      <c r="AC29" s="195"/>
      <c r="AD29" s="195"/>
      <c r="AE29" s="195"/>
      <c r="AF29" s="195"/>
      <c r="AG29" s="195" t="s">
        <v>425</v>
      </c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</row>
    <row r="30" spans="1:60" x14ac:dyDescent="0.2">
      <c r="A30" s="219" t="s">
        <v>163</v>
      </c>
      <c r="B30" s="220" t="s">
        <v>109</v>
      </c>
      <c r="C30" s="238" t="s">
        <v>110</v>
      </c>
      <c r="D30" s="221"/>
      <c r="E30" s="222"/>
      <c r="F30" s="223"/>
      <c r="G30" s="224">
        <f>SUMIF(AG31:AG86,"&lt;&gt;NOR",G31:G86)</f>
        <v>0</v>
      </c>
      <c r="H30" s="218"/>
      <c r="I30" s="218">
        <f>SUM(I31:I86)</f>
        <v>0</v>
      </c>
      <c r="J30" s="218"/>
      <c r="K30" s="218">
        <f>SUM(K31:K86)</f>
        <v>0</v>
      </c>
      <c r="L30" s="218"/>
      <c r="M30" s="218">
        <f>SUM(M31:M86)</f>
        <v>0</v>
      </c>
      <c r="N30" s="217"/>
      <c r="O30" s="217">
        <f>SUM(O31:O86)</f>
        <v>0.15000000000000002</v>
      </c>
      <c r="P30" s="217"/>
      <c r="Q30" s="217">
        <f>SUM(Q31:Q86)</f>
        <v>0</v>
      </c>
      <c r="R30" s="218"/>
      <c r="S30" s="218"/>
      <c r="T30" s="218"/>
      <c r="U30" s="218"/>
      <c r="V30" s="218">
        <f>SUM(V31:V86)</f>
        <v>249</v>
      </c>
      <c r="W30" s="218"/>
      <c r="X30" s="218"/>
      <c r="Y30" s="218"/>
      <c r="AG30" t="s">
        <v>164</v>
      </c>
    </row>
    <row r="31" spans="1:60" ht="22.5" outlineLevel="1" x14ac:dyDescent="0.2">
      <c r="A31" s="226">
        <v>22</v>
      </c>
      <c r="B31" s="227" t="s">
        <v>1273</v>
      </c>
      <c r="C31" s="240" t="s">
        <v>1274</v>
      </c>
      <c r="D31" s="228" t="s">
        <v>223</v>
      </c>
      <c r="E31" s="229">
        <v>138</v>
      </c>
      <c r="F31" s="230"/>
      <c r="G31" s="231">
        <f>ROUND(E31*F31,2)</f>
        <v>0</v>
      </c>
      <c r="H31" s="216"/>
      <c r="I31" s="215">
        <f>ROUND(E31*H31,2)</f>
        <v>0</v>
      </c>
      <c r="J31" s="216"/>
      <c r="K31" s="215">
        <f>ROUND(E31*J31,2)</f>
        <v>0</v>
      </c>
      <c r="L31" s="215">
        <v>21</v>
      </c>
      <c r="M31" s="215">
        <f>G31*(1+L31/100)</f>
        <v>0</v>
      </c>
      <c r="N31" s="214">
        <v>0</v>
      </c>
      <c r="O31" s="214">
        <f>ROUND(E31*N31,2)</f>
        <v>0</v>
      </c>
      <c r="P31" s="214">
        <v>0</v>
      </c>
      <c r="Q31" s="214">
        <f>ROUND(E31*P31,2)</f>
        <v>0</v>
      </c>
      <c r="R31" s="215"/>
      <c r="S31" s="215" t="s">
        <v>168</v>
      </c>
      <c r="T31" s="215" t="s">
        <v>169</v>
      </c>
      <c r="U31" s="215">
        <v>0</v>
      </c>
      <c r="V31" s="215">
        <f>ROUND(E31*U31,2)</f>
        <v>0</v>
      </c>
      <c r="W31" s="215"/>
      <c r="X31" s="215" t="s">
        <v>170</v>
      </c>
      <c r="Y31" s="215" t="s">
        <v>171</v>
      </c>
      <c r="Z31" s="195"/>
      <c r="AA31" s="195"/>
      <c r="AB31" s="195"/>
      <c r="AC31" s="195"/>
      <c r="AD31" s="195"/>
      <c r="AE31" s="195"/>
      <c r="AF31" s="195"/>
      <c r="AG31" s="195" t="s">
        <v>406</v>
      </c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</row>
    <row r="32" spans="1:60" outlineLevel="2" x14ac:dyDescent="0.2">
      <c r="A32" s="212"/>
      <c r="B32" s="213"/>
      <c r="C32" s="255" t="s">
        <v>1275</v>
      </c>
      <c r="D32" s="248"/>
      <c r="E32" s="249">
        <v>120</v>
      </c>
      <c r="F32" s="215"/>
      <c r="G32" s="215"/>
      <c r="H32" s="215"/>
      <c r="I32" s="215"/>
      <c r="J32" s="215"/>
      <c r="K32" s="215"/>
      <c r="L32" s="215"/>
      <c r="M32" s="215"/>
      <c r="N32" s="214"/>
      <c r="O32" s="214"/>
      <c r="P32" s="214"/>
      <c r="Q32" s="214"/>
      <c r="R32" s="215"/>
      <c r="S32" s="215"/>
      <c r="T32" s="215"/>
      <c r="U32" s="215"/>
      <c r="V32" s="215"/>
      <c r="W32" s="215"/>
      <c r="X32" s="215"/>
      <c r="Y32" s="215"/>
      <c r="Z32" s="195"/>
      <c r="AA32" s="195"/>
      <c r="AB32" s="195"/>
      <c r="AC32" s="195"/>
      <c r="AD32" s="195"/>
      <c r="AE32" s="195"/>
      <c r="AF32" s="195"/>
      <c r="AG32" s="195" t="s">
        <v>408</v>
      </c>
      <c r="AH32" s="195">
        <v>5</v>
      </c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</row>
    <row r="33" spans="1:60" outlineLevel="3" x14ac:dyDescent="0.2">
      <c r="A33" s="212"/>
      <c r="B33" s="213"/>
      <c r="C33" s="255" t="s">
        <v>1276</v>
      </c>
      <c r="D33" s="248"/>
      <c r="E33" s="249">
        <v>18</v>
      </c>
      <c r="F33" s="215"/>
      <c r="G33" s="215"/>
      <c r="H33" s="215"/>
      <c r="I33" s="215"/>
      <c r="J33" s="215"/>
      <c r="K33" s="215"/>
      <c r="L33" s="215"/>
      <c r="M33" s="215"/>
      <c r="N33" s="214"/>
      <c r="O33" s="214"/>
      <c r="P33" s="214"/>
      <c r="Q33" s="214"/>
      <c r="R33" s="215"/>
      <c r="S33" s="215"/>
      <c r="T33" s="215"/>
      <c r="U33" s="215"/>
      <c r="V33" s="215"/>
      <c r="W33" s="215"/>
      <c r="X33" s="215"/>
      <c r="Y33" s="215"/>
      <c r="Z33" s="195"/>
      <c r="AA33" s="195"/>
      <c r="AB33" s="195"/>
      <c r="AC33" s="195"/>
      <c r="AD33" s="195"/>
      <c r="AE33" s="195"/>
      <c r="AF33" s="195"/>
      <c r="AG33" s="195" t="s">
        <v>408</v>
      </c>
      <c r="AH33" s="195">
        <v>5</v>
      </c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</row>
    <row r="34" spans="1:60" ht="22.5" outlineLevel="1" x14ac:dyDescent="0.2">
      <c r="A34" s="226">
        <v>23</v>
      </c>
      <c r="B34" s="227" t="s">
        <v>1277</v>
      </c>
      <c r="C34" s="240" t="s">
        <v>1278</v>
      </c>
      <c r="D34" s="228" t="s">
        <v>223</v>
      </c>
      <c r="E34" s="229">
        <v>138</v>
      </c>
      <c r="F34" s="230"/>
      <c r="G34" s="231">
        <f>ROUND(E34*F34,2)</f>
        <v>0</v>
      </c>
      <c r="H34" s="216"/>
      <c r="I34" s="215">
        <f>ROUND(E34*H34,2)</f>
        <v>0</v>
      </c>
      <c r="J34" s="216"/>
      <c r="K34" s="215">
        <f>ROUND(E34*J34,2)</f>
        <v>0</v>
      </c>
      <c r="L34" s="215">
        <v>21</v>
      </c>
      <c r="M34" s="215">
        <f>G34*(1+L34/100)</f>
        <v>0</v>
      </c>
      <c r="N34" s="214">
        <v>0</v>
      </c>
      <c r="O34" s="214">
        <f>ROUND(E34*N34,2)</f>
        <v>0</v>
      </c>
      <c r="P34" s="214">
        <v>0</v>
      </c>
      <c r="Q34" s="214">
        <f>ROUND(E34*P34,2)</f>
        <v>0</v>
      </c>
      <c r="R34" s="215"/>
      <c r="S34" s="215" t="s">
        <v>168</v>
      </c>
      <c r="T34" s="215" t="s">
        <v>169</v>
      </c>
      <c r="U34" s="215">
        <v>0</v>
      </c>
      <c r="V34" s="215">
        <f>ROUND(E34*U34,2)</f>
        <v>0</v>
      </c>
      <c r="W34" s="215"/>
      <c r="X34" s="215" t="s">
        <v>170</v>
      </c>
      <c r="Y34" s="215" t="s">
        <v>171</v>
      </c>
      <c r="Z34" s="195"/>
      <c r="AA34" s="195"/>
      <c r="AB34" s="195"/>
      <c r="AC34" s="195"/>
      <c r="AD34" s="195"/>
      <c r="AE34" s="195"/>
      <c r="AF34" s="195"/>
      <c r="AG34" s="195" t="s">
        <v>406</v>
      </c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</row>
    <row r="35" spans="1:60" outlineLevel="2" x14ac:dyDescent="0.2">
      <c r="A35" s="212"/>
      <c r="B35" s="213"/>
      <c r="C35" s="255" t="s">
        <v>1279</v>
      </c>
      <c r="D35" s="248"/>
      <c r="E35" s="249">
        <v>120</v>
      </c>
      <c r="F35" s="215"/>
      <c r="G35" s="215"/>
      <c r="H35" s="215"/>
      <c r="I35" s="215"/>
      <c r="J35" s="215"/>
      <c r="K35" s="215"/>
      <c r="L35" s="215"/>
      <c r="M35" s="215"/>
      <c r="N35" s="214"/>
      <c r="O35" s="214"/>
      <c r="P35" s="214"/>
      <c r="Q35" s="214"/>
      <c r="R35" s="215"/>
      <c r="S35" s="215"/>
      <c r="T35" s="215"/>
      <c r="U35" s="215"/>
      <c r="V35" s="215"/>
      <c r="W35" s="215"/>
      <c r="X35" s="215"/>
      <c r="Y35" s="215"/>
      <c r="Z35" s="195"/>
      <c r="AA35" s="195"/>
      <c r="AB35" s="195"/>
      <c r="AC35" s="195"/>
      <c r="AD35" s="195"/>
      <c r="AE35" s="195"/>
      <c r="AF35" s="195"/>
      <c r="AG35" s="195" t="s">
        <v>408</v>
      </c>
      <c r="AH35" s="195">
        <v>5</v>
      </c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</row>
    <row r="36" spans="1:60" outlineLevel="3" x14ac:dyDescent="0.2">
      <c r="A36" s="212"/>
      <c r="B36" s="213"/>
      <c r="C36" s="255" t="s">
        <v>1280</v>
      </c>
      <c r="D36" s="248"/>
      <c r="E36" s="249">
        <v>18</v>
      </c>
      <c r="F36" s="215"/>
      <c r="G36" s="215"/>
      <c r="H36" s="215"/>
      <c r="I36" s="215"/>
      <c r="J36" s="215"/>
      <c r="K36" s="215"/>
      <c r="L36" s="215"/>
      <c r="M36" s="215"/>
      <c r="N36" s="214"/>
      <c r="O36" s="214"/>
      <c r="P36" s="214"/>
      <c r="Q36" s="214"/>
      <c r="R36" s="215"/>
      <c r="S36" s="215"/>
      <c r="T36" s="215"/>
      <c r="U36" s="215"/>
      <c r="V36" s="215"/>
      <c r="W36" s="215"/>
      <c r="X36" s="215"/>
      <c r="Y36" s="215"/>
      <c r="Z36" s="195"/>
      <c r="AA36" s="195"/>
      <c r="AB36" s="195"/>
      <c r="AC36" s="195"/>
      <c r="AD36" s="195"/>
      <c r="AE36" s="195"/>
      <c r="AF36" s="195"/>
      <c r="AG36" s="195" t="s">
        <v>408</v>
      </c>
      <c r="AH36" s="195">
        <v>5</v>
      </c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</row>
    <row r="37" spans="1:60" ht="22.5" outlineLevel="1" x14ac:dyDescent="0.2">
      <c r="A37" s="226">
        <v>24</v>
      </c>
      <c r="B37" s="227" t="s">
        <v>1281</v>
      </c>
      <c r="C37" s="240" t="s">
        <v>1282</v>
      </c>
      <c r="D37" s="228" t="s">
        <v>223</v>
      </c>
      <c r="E37" s="229">
        <v>24</v>
      </c>
      <c r="F37" s="230"/>
      <c r="G37" s="231">
        <f>ROUND(E37*F37,2)</f>
        <v>0</v>
      </c>
      <c r="H37" s="216"/>
      <c r="I37" s="215">
        <f>ROUND(E37*H37,2)</f>
        <v>0</v>
      </c>
      <c r="J37" s="216"/>
      <c r="K37" s="215">
        <f>ROUND(E37*J37,2)</f>
        <v>0</v>
      </c>
      <c r="L37" s="215">
        <v>21</v>
      </c>
      <c r="M37" s="215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5"/>
      <c r="S37" s="215" t="s">
        <v>168</v>
      </c>
      <c r="T37" s="215" t="s">
        <v>169</v>
      </c>
      <c r="U37" s="215">
        <v>0</v>
      </c>
      <c r="V37" s="215">
        <f>ROUND(E37*U37,2)</f>
        <v>0</v>
      </c>
      <c r="W37" s="215"/>
      <c r="X37" s="215" t="s">
        <v>170</v>
      </c>
      <c r="Y37" s="215" t="s">
        <v>171</v>
      </c>
      <c r="Z37" s="195"/>
      <c r="AA37" s="195"/>
      <c r="AB37" s="195"/>
      <c r="AC37" s="195"/>
      <c r="AD37" s="195"/>
      <c r="AE37" s="195"/>
      <c r="AF37" s="195"/>
      <c r="AG37" s="195" t="s">
        <v>406</v>
      </c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</row>
    <row r="38" spans="1:60" outlineLevel="2" x14ac:dyDescent="0.2">
      <c r="A38" s="212"/>
      <c r="B38" s="213"/>
      <c r="C38" s="255" t="s">
        <v>1283</v>
      </c>
      <c r="D38" s="248"/>
      <c r="E38" s="249">
        <v>24</v>
      </c>
      <c r="F38" s="215"/>
      <c r="G38" s="215"/>
      <c r="H38" s="215"/>
      <c r="I38" s="215"/>
      <c r="J38" s="215"/>
      <c r="K38" s="215"/>
      <c r="L38" s="215"/>
      <c r="M38" s="215"/>
      <c r="N38" s="214"/>
      <c r="O38" s="214"/>
      <c r="P38" s="214"/>
      <c r="Q38" s="214"/>
      <c r="R38" s="215"/>
      <c r="S38" s="215"/>
      <c r="T38" s="215"/>
      <c r="U38" s="215"/>
      <c r="V38" s="215"/>
      <c r="W38" s="215"/>
      <c r="X38" s="215"/>
      <c r="Y38" s="215"/>
      <c r="Z38" s="195"/>
      <c r="AA38" s="195"/>
      <c r="AB38" s="195"/>
      <c r="AC38" s="195"/>
      <c r="AD38" s="195"/>
      <c r="AE38" s="195"/>
      <c r="AF38" s="195"/>
      <c r="AG38" s="195" t="s">
        <v>408</v>
      </c>
      <c r="AH38" s="195">
        <v>5</v>
      </c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</row>
    <row r="39" spans="1:60" outlineLevel="1" x14ac:dyDescent="0.2">
      <c r="A39" s="226">
        <v>25</v>
      </c>
      <c r="B39" s="227" t="s">
        <v>1284</v>
      </c>
      <c r="C39" s="240" t="s">
        <v>1285</v>
      </c>
      <c r="D39" s="228" t="s">
        <v>223</v>
      </c>
      <c r="E39" s="229">
        <v>138</v>
      </c>
      <c r="F39" s="230"/>
      <c r="G39" s="231">
        <f>ROUND(E39*F39,2)</f>
        <v>0</v>
      </c>
      <c r="H39" s="216"/>
      <c r="I39" s="215">
        <f>ROUND(E39*H39,2)</f>
        <v>0</v>
      </c>
      <c r="J39" s="216"/>
      <c r="K39" s="215">
        <f>ROUND(E39*J39,2)</f>
        <v>0</v>
      </c>
      <c r="L39" s="215">
        <v>21</v>
      </c>
      <c r="M39" s="215">
        <f>G39*(1+L39/100)</f>
        <v>0</v>
      </c>
      <c r="N39" s="214">
        <v>5.2999999999999998E-4</v>
      </c>
      <c r="O39" s="214">
        <f>ROUND(E39*N39,2)</f>
        <v>7.0000000000000007E-2</v>
      </c>
      <c r="P39" s="214">
        <v>0</v>
      </c>
      <c r="Q39" s="214">
        <f>ROUND(E39*P39,2)</f>
        <v>0</v>
      </c>
      <c r="R39" s="215"/>
      <c r="S39" s="215" t="s">
        <v>168</v>
      </c>
      <c r="T39" s="215" t="s">
        <v>169</v>
      </c>
      <c r="U39" s="215">
        <v>0.83</v>
      </c>
      <c r="V39" s="215">
        <f>ROUND(E39*U39,2)</f>
        <v>114.54</v>
      </c>
      <c r="W39" s="215"/>
      <c r="X39" s="215" t="s">
        <v>170</v>
      </c>
      <c r="Y39" s="215" t="s">
        <v>171</v>
      </c>
      <c r="Z39" s="195"/>
      <c r="AA39" s="195"/>
      <c r="AB39" s="195"/>
      <c r="AC39" s="195"/>
      <c r="AD39" s="195"/>
      <c r="AE39" s="195"/>
      <c r="AF39" s="195"/>
      <c r="AG39" s="195" t="s">
        <v>406</v>
      </c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</row>
    <row r="40" spans="1:60" outlineLevel="2" x14ac:dyDescent="0.2">
      <c r="A40" s="212"/>
      <c r="B40" s="213"/>
      <c r="C40" s="255" t="s">
        <v>1275</v>
      </c>
      <c r="D40" s="248"/>
      <c r="E40" s="249">
        <v>120</v>
      </c>
      <c r="F40" s="215"/>
      <c r="G40" s="215"/>
      <c r="H40" s="215"/>
      <c r="I40" s="215"/>
      <c r="J40" s="215"/>
      <c r="K40" s="215"/>
      <c r="L40" s="215"/>
      <c r="M40" s="215"/>
      <c r="N40" s="214"/>
      <c r="O40" s="214"/>
      <c r="P40" s="214"/>
      <c r="Q40" s="214"/>
      <c r="R40" s="215"/>
      <c r="S40" s="215"/>
      <c r="T40" s="215"/>
      <c r="U40" s="215"/>
      <c r="V40" s="215"/>
      <c r="W40" s="215"/>
      <c r="X40" s="215"/>
      <c r="Y40" s="215"/>
      <c r="Z40" s="195"/>
      <c r="AA40" s="195"/>
      <c r="AB40" s="195"/>
      <c r="AC40" s="195"/>
      <c r="AD40" s="195"/>
      <c r="AE40" s="195"/>
      <c r="AF40" s="195"/>
      <c r="AG40" s="195" t="s">
        <v>408</v>
      </c>
      <c r="AH40" s="195">
        <v>5</v>
      </c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</row>
    <row r="41" spans="1:60" outlineLevel="3" x14ac:dyDescent="0.2">
      <c r="A41" s="212"/>
      <c r="B41" s="213"/>
      <c r="C41" s="255" t="s">
        <v>1276</v>
      </c>
      <c r="D41" s="248"/>
      <c r="E41" s="249">
        <v>18</v>
      </c>
      <c r="F41" s="215"/>
      <c r="G41" s="215"/>
      <c r="H41" s="215"/>
      <c r="I41" s="215"/>
      <c r="J41" s="215"/>
      <c r="K41" s="215"/>
      <c r="L41" s="215"/>
      <c r="M41" s="215"/>
      <c r="N41" s="214"/>
      <c r="O41" s="214"/>
      <c r="P41" s="214"/>
      <c r="Q41" s="214"/>
      <c r="R41" s="215"/>
      <c r="S41" s="215"/>
      <c r="T41" s="215"/>
      <c r="U41" s="215"/>
      <c r="V41" s="215"/>
      <c r="W41" s="215"/>
      <c r="X41" s="215"/>
      <c r="Y41" s="215"/>
      <c r="Z41" s="195"/>
      <c r="AA41" s="195"/>
      <c r="AB41" s="195"/>
      <c r="AC41" s="195"/>
      <c r="AD41" s="195"/>
      <c r="AE41" s="195"/>
      <c r="AF41" s="195"/>
      <c r="AG41" s="195" t="s">
        <v>408</v>
      </c>
      <c r="AH41" s="195">
        <v>5</v>
      </c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</row>
    <row r="42" spans="1:60" outlineLevel="1" x14ac:dyDescent="0.2">
      <c r="A42" s="226">
        <v>26</v>
      </c>
      <c r="B42" s="227" t="s">
        <v>1286</v>
      </c>
      <c r="C42" s="240" t="s">
        <v>1287</v>
      </c>
      <c r="D42" s="228" t="s">
        <v>223</v>
      </c>
      <c r="E42" s="229">
        <v>138</v>
      </c>
      <c r="F42" s="230"/>
      <c r="G42" s="231">
        <f>ROUND(E42*F42,2)</f>
        <v>0</v>
      </c>
      <c r="H42" s="216"/>
      <c r="I42" s="215">
        <f>ROUND(E42*H42,2)</f>
        <v>0</v>
      </c>
      <c r="J42" s="216"/>
      <c r="K42" s="215">
        <f>ROUND(E42*J42,2)</f>
        <v>0</v>
      </c>
      <c r="L42" s="215">
        <v>21</v>
      </c>
      <c r="M42" s="215">
        <f>G42*(1+L42/100)</f>
        <v>0</v>
      </c>
      <c r="N42" s="214">
        <v>5.2999999999999998E-4</v>
      </c>
      <c r="O42" s="214">
        <f>ROUND(E42*N42,2)</f>
        <v>7.0000000000000007E-2</v>
      </c>
      <c r="P42" s="214">
        <v>0</v>
      </c>
      <c r="Q42" s="214">
        <f>ROUND(E42*P42,2)</f>
        <v>0</v>
      </c>
      <c r="R42" s="215"/>
      <c r="S42" s="215" t="s">
        <v>168</v>
      </c>
      <c r="T42" s="215" t="s">
        <v>169</v>
      </c>
      <c r="U42" s="215">
        <v>0.83</v>
      </c>
      <c r="V42" s="215">
        <f>ROUND(E42*U42,2)</f>
        <v>114.54</v>
      </c>
      <c r="W42" s="215"/>
      <c r="X42" s="215" t="s">
        <v>170</v>
      </c>
      <c r="Y42" s="215" t="s">
        <v>171</v>
      </c>
      <c r="Z42" s="195"/>
      <c r="AA42" s="195"/>
      <c r="AB42" s="195"/>
      <c r="AC42" s="195"/>
      <c r="AD42" s="195"/>
      <c r="AE42" s="195"/>
      <c r="AF42" s="195"/>
      <c r="AG42" s="195" t="s">
        <v>406</v>
      </c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</row>
    <row r="43" spans="1:60" outlineLevel="2" x14ac:dyDescent="0.2">
      <c r="A43" s="212"/>
      <c r="B43" s="213"/>
      <c r="C43" s="255" t="s">
        <v>1279</v>
      </c>
      <c r="D43" s="248"/>
      <c r="E43" s="249">
        <v>120</v>
      </c>
      <c r="F43" s="215"/>
      <c r="G43" s="215"/>
      <c r="H43" s="215"/>
      <c r="I43" s="215"/>
      <c r="J43" s="215"/>
      <c r="K43" s="215"/>
      <c r="L43" s="215"/>
      <c r="M43" s="215"/>
      <c r="N43" s="214"/>
      <c r="O43" s="214"/>
      <c r="P43" s="214"/>
      <c r="Q43" s="214"/>
      <c r="R43" s="215"/>
      <c r="S43" s="215"/>
      <c r="T43" s="215"/>
      <c r="U43" s="215"/>
      <c r="V43" s="215"/>
      <c r="W43" s="215"/>
      <c r="X43" s="215"/>
      <c r="Y43" s="215"/>
      <c r="Z43" s="195"/>
      <c r="AA43" s="195"/>
      <c r="AB43" s="195"/>
      <c r="AC43" s="195"/>
      <c r="AD43" s="195"/>
      <c r="AE43" s="195"/>
      <c r="AF43" s="195"/>
      <c r="AG43" s="195" t="s">
        <v>408</v>
      </c>
      <c r="AH43" s="195">
        <v>5</v>
      </c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</row>
    <row r="44" spans="1:60" outlineLevel="3" x14ac:dyDescent="0.2">
      <c r="A44" s="212"/>
      <c r="B44" s="213"/>
      <c r="C44" s="255" t="s">
        <v>1280</v>
      </c>
      <c r="D44" s="248"/>
      <c r="E44" s="249">
        <v>18</v>
      </c>
      <c r="F44" s="215"/>
      <c r="G44" s="215"/>
      <c r="H44" s="215"/>
      <c r="I44" s="215"/>
      <c r="J44" s="215"/>
      <c r="K44" s="215"/>
      <c r="L44" s="215"/>
      <c r="M44" s="215"/>
      <c r="N44" s="214"/>
      <c r="O44" s="214"/>
      <c r="P44" s="214"/>
      <c r="Q44" s="214"/>
      <c r="R44" s="215"/>
      <c r="S44" s="215"/>
      <c r="T44" s="215"/>
      <c r="U44" s="215"/>
      <c r="V44" s="215"/>
      <c r="W44" s="215"/>
      <c r="X44" s="215"/>
      <c r="Y44" s="215"/>
      <c r="Z44" s="195"/>
      <c r="AA44" s="195"/>
      <c r="AB44" s="195"/>
      <c r="AC44" s="195"/>
      <c r="AD44" s="195"/>
      <c r="AE44" s="195"/>
      <c r="AF44" s="195"/>
      <c r="AG44" s="195" t="s">
        <v>408</v>
      </c>
      <c r="AH44" s="195">
        <v>5</v>
      </c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</row>
    <row r="45" spans="1:60" outlineLevel="1" x14ac:dyDescent="0.2">
      <c r="A45" s="226">
        <v>27</v>
      </c>
      <c r="B45" s="227" t="s">
        <v>1288</v>
      </c>
      <c r="C45" s="240" t="s">
        <v>1289</v>
      </c>
      <c r="D45" s="228" t="s">
        <v>223</v>
      </c>
      <c r="E45" s="229">
        <v>24</v>
      </c>
      <c r="F45" s="230"/>
      <c r="G45" s="231">
        <f>ROUND(E45*F45,2)</f>
        <v>0</v>
      </c>
      <c r="H45" s="216"/>
      <c r="I45" s="215">
        <f>ROUND(E45*H45,2)</f>
        <v>0</v>
      </c>
      <c r="J45" s="216"/>
      <c r="K45" s="215">
        <f>ROUND(E45*J45,2)</f>
        <v>0</v>
      </c>
      <c r="L45" s="215">
        <v>21</v>
      </c>
      <c r="M45" s="215">
        <f>G45*(1+L45/100)</f>
        <v>0</v>
      </c>
      <c r="N45" s="214">
        <v>5.2999999999999998E-4</v>
      </c>
      <c r="O45" s="214">
        <f>ROUND(E45*N45,2)</f>
        <v>0.01</v>
      </c>
      <c r="P45" s="214">
        <v>0</v>
      </c>
      <c r="Q45" s="214">
        <f>ROUND(E45*P45,2)</f>
        <v>0</v>
      </c>
      <c r="R45" s="215"/>
      <c r="S45" s="215" t="s">
        <v>168</v>
      </c>
      <c r="T45" s="215" t="s">
        <v>169</v>
      </c>
      <c r="U45" s="215">
        <v>0.83</v>
      </c>
      <c r="V45" s="215">
        <f>ROUND(E45*U45,2)</f>
        <v>19.920000000000002</v>
      </c>
      <c r="W45" s="215"/>
      <c r="X45" s="215" t="s">
        <v>170</v>
      </c>
      <c r="Y45" s="215" t="s">
        <v>171</v>
      </c>
      <c r="Z45" s="195"/>
      <c r="AA45" s="195"/>
      <c r="AB45" s="195"/>
      <c r="AC45" s="195"/>
      <c r="AD45" s="195"/>
      <c r="AE45" s="195"/>
      <c r="AF45" s="195"/>
      <c r="AG45" s="195" t="s">
        <v>406</v>
      </c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</row>
    <row r="46" spans="1:60" outlineLevel="2" x14ac:dyDescent="0.2">
      <c r="A46" s="212"/>
      <c r="B46" s="213"/>
      <c r="C46" s="255" t="s">
        <v>1283</v>
      </c>
      <c r="D46" s="248"/>
      <c r="E46" s="249">
        <v>24</v>
      </c>
      <c r="F46" s="215"/>
      <c r="G46" s="215"/>
      <c r="H46" s="215"/>
      <c r="I46" s="215"/>
      <c r="J46" s="215"/>
      <c r="K46" s="215"/>
      <c r="L46" s="215"/>
      <c r="M46" s="215"/>
      <c r="N46" s="214"/>
      <c r="O46" s="214"/>
      <c r="P46" s="214"/>
      <c r="Q46" s="214"/>
      <c r="R46" s="215"/>
      <c r="S46" s="215"/>
      <c r="T46" s="215"/>
      <c r="U46" s="215"/>
      <c r="V46" s="215"/>
      <c r="W46" s="215"/>
      <c r="X46" s="215"/>
      <c r="Y46" s="215"/>
      <c r="Z46" s="195"/>
      <c r="AA46" s="195"/>
      <c r="AB46" s="195"/>
      <c r="AC46" s="195"/>
      <c r="AD46" s="195"/>
      <c r="AE46" s="195"/>
      <c r="AF46" s="195"/>
      <c r="AG46" s="195" t="s">
        <v>408</v>
      </c>
      <c r="AH46" s="195">
        <v>5</v>
      </c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</row>
    <row r="47" spans="1:60" ht="22.5" outlineLevel="1" x14ac:dyDescent="0.2">
      <c r="A47" s="226">
        <v>28</v>
      </c>
      <c r="B47" s="227" t="s">
        <v>1290</v>
      </c>
      <c r="C47" s="240" t="s">
        <v>1291</v>
      </c>
      <c r="D47" s="228" t="s">
        <v>738</v>
      </c>
      <c r="E47" s="229">
        <v>32</v>
      </c>
      <c r="F47" s="230"/>
      <c r="G47" s="231">
        <f>ROUND(E47*F47,2)</f>
        <v>0</v>
      </c>
      <c r="H47" s="216"/>
      <c r="I47" s="215">
        <f>ROUND(E47*H47,2)</f>
        <v>0</v>
      </c>
      <c r="J47" s="216"/>
      <c r="K47" s="215">
        <f>ROUND(E47*J47,2)</f>
        <v>0</v>
      </c>
      <c r="L47" s="215">
        <v>21</v>
      </c>
      <c r="M47" s="215">
        <f>G47*(1+L47/100)</f>
        <v>0</v>
      </c>
      <c r="N47" s="214">
        <v>0</v>
      </c>
      <c r="O47" s="214">
        <f>ROUND(E47*N47,2)</f>
        <v>0</v>
      </c>
      <c r="P47" s="214">
        <v>0</v>
      </c>
      <c r="Q47" s="214">
        <f>ROUND(E47*P47,2)</f>
        <v>0</v>
      </c>
      <c r="R47" s="215"/>
      <c r="S47" s="215" t="s">
        <v>168</v>
      </c>
      <c r="T47" s="215" t="s">
        <v>169</v>
      </c>
      <c r="U47" s="215">
        <v>0</v>
      </c>
      <c r="V47" s="215">
        <f>ROUND(E47*U47,2)</f>
        <v>0</v>
      </c>
      <c r="W47" s="215"/>
      <c r="X47" s="215" t="s">
        <v>170</v>
      </c>
      <c r="Y47" s="215" t="s">
        <v>171</v>
      </c>
      <c r="Z47" s="195"/>
      <c r="AA47" s="195"/>
      <c r="AB47" s="195"/>
      <c r="AC47" s="195"/>
      <c r="AD47" s="195"/>
      <c r="AE47" s="195"/>
      <c r="AF47" s="195"/>
      <c r="AG47" s="195" t="s">
        <v>406</v>
      </c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</row>
    <row r="48" spans="1:60" outlineLevel="2" x14ac:dyDescent="0.2">
      <c r="A48" s="212"/>
      <c r="B48" s="213"/>
      <c r="C48" s="255" t="s">
        <v>1292</v>
      </c>
      <c r="D48" s="248"/>
      <c r="E48" s="249">
        <v>32</v>
      </c>
      <c r="F48" s="215"/>
      <c r="G48" s="215"/>
      <c r="H48" s="215"/>
      <c r="I48" s="215"/>
      <c r="J48" s="215"/>
      <c r="K48" s="215"/>
      <c r="L48" s="215"/>
      <c r="M48" s="215"/>
      <c r="N48" s="214"/>
      <c r="O48" s="214"/>
      <c r="P48" s="214"/>
      <c r="Q48" s="214"/>
      <c r="R48" s="215"/>
      <c r="S48" s="215"/>
      <c r="T48" s="215"/>
      <c r="U48" s="215"/>
      <c r="V48" s="215"/>
      <c r="W48" s="215"/>
      <c r="X48" s="215"/>
      <c r="Y48" s="215"/>
      <c r="Z48" s="195"/>
      <c r="AA48" s="195"/>
      <c r="AB48" s="195"/>
      <c r="AC48" s="195"/>
      <c r="AD48" s="195"/>
      <c r="AE48" s="195"/>
      <c r="AF48" s="195"/>
      <c r="AG48" s="195" t="s">
        <v>408</v>
      </c>
      <c r="AH48" s="195">
        <v>5</v>
      </c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</row>
    <row r="49" spans="1:60" ht="22.5" outlineLevel="1" x14ac:dyDescent="0.2">
      <c r="A49" s="226">
        <v>29</v>
      </c>
      <c r="B49" s="227" t="s">
        <v>1293</v>
      </c>
      <c r="C49" s="240" t="s">
        <v>1294</v>
      </c>
      <c r="D49" s="228" t="s">
        <v>738</v>
      </c>
      <c r="E49" s="229">
        <v>36</v>
      </c>
      <c r="F49" s="230"/>
      <c r="G49" s="231">
        <f>ROUND(E49*F49,2)</f>
        <v>0</v>
      </c>
      <c r="H49" s="216"/>
      <c r="I49" s="215">
        <f>ROUND(E49*H49,2)</f>
        <v>0</v>
      </c>
      <c r="J49" s="216"/>
      <c r="K49" s="215">
        <f>ROUND(E49*J49,2)</f>
        <v>0</v>
      </c>
      <c r="L49" s="215">
        <v>21</v>
      </c>
      <c r="M49" s="215">
        <f>G49*(1+L49/100)</f>
        <v>0</v>
      </c>
      <c r="N49" s="214">
        <v>0</v>
      </c>
      <c r="O49" s="214">
        <f>ROUND(E49*N49,2)</f>
        <v>0</v>
      </c>
      <c r="P49" s="214">
        <v>0</v>
      </c>
      <c r="Q49" s="214">
        <f>ROUND(E49*P49,2)</f>
        <v>0</v>
      </c>
      <c r="R49" s="215"/>
      <c r="S49" s="215" t="s">
        <v>168</v>
      </c>
      <c r="T49" s="215" t="s">
        <v>169</v>
      </c>
      <c r="U49" s="215">
        <v>0</v>
      </c>
      <c r="V49" s="215">
        <f>ROUND(E49*U49,2)</f>
        <v>0</v>
      </c>
      <c r="W49" s="215"/>
      <c r="X49" s="215" t="s">
        <v>170</v>
      </c>
      <c r="Y49" s="215" t="s">
        <v>171</v>
      </c>
      <c r="Z49" s="195"/>
      <c r="AA49" s="195"/>
      <c r="AB49" s="195"/>
      <c r="AC49" s="195"/>
      <c r="AD49" s="195"/>
      <c r="AE49" s="195"/>
      <c r="AF49" s="195"/>
      <c r="AG49" s="195" t="s">
        <v>406</v>
      </c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</row>
    <row r="50" spans="1:60" outlineLevel="2" x14ac:dyDescent="0.2">
      <c r="A50" s="212"/>
      <c r="B50" s="213"/>
      <c r="C50" s="255" t="s">
        <v>1295</v>
      </c>
      <c r="D50" s="248"/>
      <c r="E50" s="249">
        <v>36</v>
      </c>
      <c r="F50" s="215"/>
      <c r="G50" s="215"/>
      <c r="H50" s="215"/>
      <c r="I50" s="215"/>
      <c r="J50" s="215"/>
      <c r="K50" s="215"/>
      <c r="L50" s="215"/>
      <c r="M50" s="215"/>
      <c r="N50" s="214"/>
      <c r="O50" s="214"/>
      <c r="P50" s="214"/>
      <c r="Q50" s="214"/>
      <c r="R50" s="215"/>
      <c r="S50" s="215"/>
      <c r="T50" s="215"/>
      <c r="U50" s="215"/>
      <c r="V50" s="215"/>
      <c r="W50" s="215"/>
      <c r="X50" s="215"/>
      <c r="Y50" s="215"/>
      <c r="Z50" s="195"/>
      <c r="AA50" s="195"/>
      <c r="AB50" s="195"/>
      <c r="AC50" s="195"/>
      <c r="AD50" s="195"/>
      <c r="AE50" s="195"/>
      <c r="AF50" s="195"/>
      <c r="AG50" s="195" t="s">
        <v>408</v>
      </c>
      <c r="AH50" s="195">
        <v>5</v>
      </c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</row>
    <row r="51" spans="1:60" outlineLevel="1" x14ac:dyDescent="0.2">
      <c r="A51" s="226">
        <v>30</v>
      </c>
      <c r="B51" s="227" t="s">
        <v>1296</v>
      </c>
      <c r="C51" s="240" t="s">
        <v>1297</v>
      </c>
      <c r="D51" s="228" t="s">
        <v>738</v>
      </c>
      <c r="E51" s="229">
        <v>8</v>
      </c>
      <c r="F51" s="230"/>
      <c r="G51" s="231">
        <f>ROUND(E51*F51,2)</f>
        <v>0</v>
      </c>
      <c r="H51" s="216"/>
      <c r="I51" s="215">
        <f>ROUND(E51*H51,2)</f>
        <v>0</v>
      </c>
      <c r="J51" s="216"/>
      <c r="K51" s="215">
        <f>ROUND(E51*J51,2)</f>
        <v>0</v>
      </c>
      <c r="L51" s="215">
        <v>21</v>
      </c>
      <c r="M51" s="215">
        <f>G51*(1+L51/100)</f>
        <v>0</v>
      </c>
      <c r="N51" s="214">
        <v>0</v>
      </c>
      <c r="O51" s="214">
        <f>ROUND(E51*N51,2)</f>
        <v>0</v>
      </c>
      <c r="P51" s="214">
        <v>0</v>
      </c>
      <c r="Q51" s="214">
        <f>ROUND(E51*P51,2)</f>
        <v>0</v>
      </c>
      <c r="R51" s="215"/>
      <c r="S51" s="215" t="s">
        <v>168</v>
      </c>
      <c r="T51" s="215" t="s">
        <v>169</v>
      </c>
      <c r="U51" s="215">
        <v>0</v>
      </c>
      <c r="V51" s="215">
        <f>ROUND(E51*U51,2)</f>
        <v>0</v>
      </c>
      <c r="W51" s="215"/>
      <c r="X51" s="215" t="s">
        <v>170</v>
      </c>
      <c r="Y51" s="215" t="s">
        <v>171</v>
      </c>
      <c r="Z51" s="195"/>
      <c r="AA51" s="195"/>
      <c r="AB51" s="195"/>
      <c r="AC51" s="195"/>
      <c r="AD51" s="195"/>
      <c r="AE51" s="195"/>
      <c r="AF51" s="195"/>
      <c r="AG51" s="195" t="s">
        <v>406</v>
      </c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</row>
    <row r="52" spans="1:60" outlineLevel="2" x14ac:dyDescent="0.2">
      <c r="A52" s="212"/>
      <c r="B52" s="213"/>
      <c r="C52" s="255" t="s">
        <v>1298</v>
      </c>
      <c r="D52" s="248"/>
      <c r="E52" s="249">
        <v>8</v>
      </c>
      <c r="F52" s="215"/>
      <c r="G52" s="215"/>
      <c r="H52" s="215"/>
      <c r="I52" s="215"/>
      <c r="J52" s="215"/>
      <c r="K52" s="215"/>
      <c r="L52" s="215"/>
      <c r="M52" s="215"/>
      <c r="N52" s="214"/>
      <c r="O52" s="214"/>
      <c r="P52" s="214"/>
      <c r="Q52" s="214"/>
      <c r="R52" s="215"/>
      <c r="S52" s="215"/>
      <c r="T52" s="215"/>
      <c r="U52" s="215"/>
      <c r="V52" s="215"/>
      <c r="W52" s="215"/>
      <c r="X52" s="215"/>
      <c r="Y52" s="215"/>
      <c r="Z52" s="195"/>
      <c r="AA52" s="195"/>
      <c r="AB52" s="195"/>
      <c r="AC52" s="195"/>
      <c r="AD52" s="195"/>
      <c r="AE52" s="195"/>
      <c r="AF52" s="195"/>
      <c r="AG52" s="195" t="s">
        <v>408</v>
      </c>
      <c r="AH52" s="195">
        <v>5</v>
      </c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</row>
    <row r="53" spans="1:60" outlineLevel="1" x14ac:dyDescent="0.2">
      <c r="A53" s="226">
        <v>31</v>
      </c>
      <c r="B53" s="227" t="s">
        <v>1299</v>
      </c>
      <c r="C53" s="240" t="s">
        <v>1300</v>
      </c>
      <c r="D53" s="228" t="s">
        <v>738</v>
      </c>
      <c r="E53" s="229">
        <v>20</v>
      </c>
      <c r="F53" s="230"/>
      <c r="G53" s="231">
        <f>ROUND(E53*F53,2)</f>
        <v>0</v>
      </c>
      <c r="H53" s="216"/>
      <c r="I53" s="215">
        <f>ROUND(E53*H53,2)</f>
        <v>0</v>
      </c>
      <c r="J53" s="216"/>
      <c r="K53" s="215">
        <f>ROUND(E53*J53,2)</f>
        <v>0</v>
      </c>
      <c r="L53" s="215">
        <v>21</v>
      </c>
      <c r="M53" s="215">
        <f>G53*(1+L53/100)</f>
        <v>0</v>
      </c>
      <c r="N53" s="214">
        <v>0</v>
      </c>
      <c r="O53" s="214">
        <f>ROUND(E53*N53,2)</f>
        <v>0</v>
      </c>
      <c r="P53" s="214">
        <v>0</v>
      </c>
      <c r="Q53" s="214">
        <f>ROUND(E53*P53,2)</f>
        <v>0</v>
      </c>
      <c r="R53" s="215"/>
      <c r="S53" s="215" t="s">
        <v>168</v>
      </c>
      <c r="T53" s="215" t="s">
        <v>169</v>
      </c>
      <c r="U53" s="215">
        <v>0</v>
      </c>
      <c r="V53" s="215">
        <f>ROUND(E53*U53,2)</f>
        <v>0</v>
      </c>
      <c r="W53" s="215"/>
      <c r="X53" s="215" t="s">
        <v>170</v>
      </c>
      <c r="Y53" s="215" t="s">
        <v>171</v>
      </c>
      <c r="Z53" s="195"/>
      <c r="AA53" s="195"/>
      <c r="AB53" s="195"/>
      <c r="AC53" s="195"/>
      <c r="AD53" s="195"/>
      <c r="AE53" s="195"/>
      <c r="AF53" s="195"/>
      <c r="AG53" s="195" t="s">
        <v>406</v>
      </c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</row>
    <row r="54" spans="1:60" outlineLevel="2" x14ac:dyDescent="0.2">
      <c r="A54" s="212"/>
      <c r="B54" s="213"/>
      <c r="C54" s="255" t="s">
        <v>1301</v>
      </c>
      <c r="D54" s="248"/>
      <c r="E54" s="249">
        <v>20</v>
      </c>
      <c r="F54" s="215"/>
      <c r="G54" s="215"/>
      <c r="H54" s="215"/>
      <c r="I54" s="215"/>
      <c r="J54" s="215"/>
      <c r="K54" s="215"/>
      <c r="L54" s="215"/>
      <c r="M54" s="215"/>
      <c r="N54" s="214"/>
      <c r="O54" s="214"/>
      <c r="P54" s="214"/>
      <c r="Q54" s="214"/>
      <c r="R54" s="215"/>
      <c r="S54" s="215"/>
      <c r="T54" s="215"/>
      <c r="U54" s="215"/>
      <c r="V54" s="215"/>
      <c r="W54" s="215"/>
      <c r="X54" s="215"/>
      <c r="Y54" s="215"/>
      <c r="Z54" s="195"/>
      <c r="AA54" s="195"/>
      <c r="AB54" s="195"/>
      <c r="AC54" s="195"/>
      <c r="AD54" s="195"/>
      <c r="AE54" s="195"/>
      <c r="AF54" s="195"/>
      <c r="AG54" s="195" t="s">
        <v>408</v>
      </c>
      <c r="AH54" s="195">
        <v>5</v>
      </c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</row>
    <row r="55" spans="1:60" outlineLevel="1" x14ac:dyDescent="0.2">
      <c r="A55" s="232">
        <v>32</v>
      </c>
      <c r="B55" s="233" t="s">
        <v>1302</v>
      </c>
      <c r="C55" s="239" t="s">
        <v>1303</v>
      </c>
      <c r="D55" s="234" t="s">
        <v>738</v>
      </c>
      <c r="E55" s="235">
        <v>10</v>
      </c>
      <c r="F55" s="236"/>
      <c r="G55" s="237">
        <f>ROUND(E55*F55,2)</f>
        <v>0</v>
      </c>
      <c r="H55" s="216"/>
      <c r="I55" s="215">
        <f>ROUND(E55*H55,2)</f>
        <v>0</v>
      </c>
      <c r="J55" s="216"/>
      <c r="K55" s="215">
        <f>ROUND(E55*J55,2)</f>
        <v>0</v>
      </c>
      <c r="L55" s="215">
        <v>21</v>
      </c>
      <c r="M55" s="215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5"/>
      <c r="S55" s="215" t="s">
        <v>168</v>
      </c>
      <c r="T55" s="215" t="s">
        <v>169</v>
      </c>
      <c r="U55" s="215">
        <v>0</v>
      </c>
      <c r="V55" s="215">
        <f>ROUND(E55*U55,2)</f>
        <v>0</v>
      </c>
      <c r="W55" s="215"/>
      <c r="X55" s="215" t="s">
        <v>170</v>
      </c>
      <c r="Y55" s="215" t="s">
        <v>171</v>
      </c>
      <c r="Z55" s="195"/>
      <c r="AA55" s="195"/>
      <c r="AB55" s="195"/>
      <c r="AC55" s="195"/>
      <c r="AD55" s="195"/>
      <c r="AE55" s="195"/>
      <c r="AF55" s="195"/>
      <c r="AG55" s="195" t="s">
        <v>406</v>
      </c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</row>
    <row r="56" spans="1:60" outlineLevel="1" x14ac:dyDescent="0.2">
      <c r="A56" s="226">
        <v>33</v>
      </c>
      <c r="B56" s="227" t="s">
        <v>1304</v>
      </c>
      <c r="C56" s="240" t="s">
        <v>1305</v>
      </c>
      <c r="D56" s="228" t="s">
        <v>738</v>
      </c>
      <c r="E56" s="229">
        <v>72</v>
      </c>
      <c r="F56" s="230"/>
      <c r="G56" s="231">
        <f>ROUND(E56*F56,2)</f>
        <v>0</v>
      </c>
      <c r="H56" s="216"/>
      <c r="I56" s="215">
        <f>ROUND(E56*H56,2)</f>
        <v>0</v>
      </c>
      <c r="J56" s="216"/>
      <c r="K56" s="215">
        <f>ROUND(E56*J56,2)</f>
        <v>0</v>
      </c>
      <c r="L56" s="215">
        <v>21</v>
      </c>
      <c r="M56" s="215">
        <f>G56*(1+L56/100)</f>
        <v>0</v>
      </c>
      <c r="N56" s="214">
        <v>0</v>
      </c>
      <c r="O56" s="214">
        <f>ROUND(E56*N56,2)</f>
        <v>0</v>
      </c>
      <c r="P56" s="214">
        <v>0</v>
      </c>
      <c r="Q56" s="214">
        <f>ROUND(E56*P56,2)</f>
        <v>0</v>
      </c>
      <c r="R56" s="215"/>
      <c r="S56" s="215" t="s">
        <v>168</v>
      </c>
      <c r="T56" s="215" t="s">
        <v>169</v>
      </c>
      <c r="U56" s="215">
        <v>0</v>
      </c>
      <c r="V56" s="215">
        <f>ROUND(E56*U56,2)</f>
        <v>0</v>
      </c>
      <c r="W56" s="215"/>
      <c r="X56" s="215" t="s">
        <v>170</v>
      </c>
      <c r="Y56" s="215" t="s">
        <v>171</v>
      </c>
      <c r="Z56" s="195"/>
      <c r="AA56" s="195"/>
      <c r="AB56" s="195"/>
      <c r="AC56" s="195"/>
      <c r="AD56" s="195"/>
      <c r="AE56" s="195"/>
      <c r="AF56" s="195"/>
      <c r="AG56" s="195" t="s">
        <v>406</v>
      </c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</row>
    <row r="57" spans="1:60" outlineLevel="2" x14ac:dyDescent="0.2">
      <c r="A57" s="212"/>
      <c r="B57" s="213"/>
      <c r="C57" s="255" t="s">
        <v>1306</v>
      </c>
      <c r="D57" s="248"/>
      <c r="E57" s="249">
        <v>4</v>
      </c>
      <c r="F57" s="215"/>
      <c r="G57" s="215"/>
      <c r="H57" s="215"/>
      <c r="I57" s="215"/>
      <c r="J57" s="215"/>
      <c r="K57" s="215"/>
      <c r="L57" s="215"/>
      <c r="M57" s="215"/>
      <c r="N57" s="214"/>
      <c r="O57" s="214"/>
      <c r="P57" s="214"/>
      <c r="Q57" s="214"/>
      <c r="R57" s="215"/>
      <c r="S57" s="215"/>
      <c r="T57" s="215"/>
      <c r="U57" s="215"/>
      <c r="V57" s="215"/>
      <c r="W57" s="215"/>
      <c r="X57" s="215"/>
      <c r="Y57" s="215"/>
      <c r="Z57" s="195"/>
      <c r="AA57" s="195"/>
      <c r="AB57" s="195"/>
      <c r="AC57" s="195"/>
      <c r="AD57" s="195"/>
      <c r="AE57" s="195"/>
      <c r="AF57" s="195"/>
      <c r="AG57" s="195" t="s">
        <v>408</v>
      </c>
      <c r="AH57" s="195">
        <v>0</v>
      </c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</row>
    <row r="58" spans="1:60" outlineLevel="3" x14ac:dyDescent="0.2">
      <c r="A58" s="212"/>
      <c r="B58" s="213"/>
      <c r="C58" s="255" t="s">
        <v>1292</v>
      </c>
      <c r="D58" s="248"/>
      <c r="E58" s="249">
        <v>32</v>
      </c>
      <c r="F58" s="215"/>
      <c r="G58" s="215"/>
      <c r="H58" s="215"/>
      <c r="I58" s="215"/>
      <c r="J58" s="215"/>
      <c r="K58" s="215"/>
      <c r="L58" s="215"/>
      <c r="M58" s="215"/>
      <c r="N58" s="214"/>
      <c r="O58" s="214"/>
      <c r="P58" s="214"/>
      <c r="Q58" s="214"/>
      <c r="R58" s="215"/>
      <c r="S58" s="215"/>
      <c r="T58" s="215"/>
      <c r="U58" s="215"/>
      <c r="V58" s="215"/>
      <c r="W58" s="215"/>
      <c r="X58" s="215"/>
      <c r="Y58" s="215"/>
      <c r="Z58" s="195"/>
      <c r="AA58" s="195"/>
      <c r="AB58" s="195"/>
      <c r="AC58" s="195"/>
      <c r="AD58" s="195"/>
      <c r="AE58" s="195"/>
      <c r="AF58" s="195"/>
      <c r="AG58" s="195" t="s">
        <v>408</v>
      </c>
      <c r="AH58" s="195">
        <v>5</v>
      </c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</row>
    <row r="59" spans="1:60" outlineLevel="3" x14ac:dyDescent="0.2">
      <c r="A59" s="212"/>
      <c r="B59" s="213"/>
      <c r="C59" s="255" t="s">
        <v>1295</v>
      </c>
      <c r="D59" s="248"/>
      <c r="E59" s="249">
        <v>36</v>
      </c>
      <c r="F59" s="215"/>
      <c r="G59" s="215"/>
      <c r="H59" s="215"/>
      <c r="I59" s="215"/>
      <c r="J59" s="215"/>
      <c r="K59" s="215"/>
      <c r="L59" s="215"/>
      <c r="M59" s="215"/>
      <c r="N59" s="214"/>
      <c r="O59" s="214"/>
      <c r="P59" s="214"/>
      <c r="Q59" s="214"/>
      <c r="R59" s="215"/>
      <c r="S59" s="215"/>
      <c r="T59" s="215"/>
      <c r="U59" s="215"/>
      <c r="V59" s="215"/>
      <c r="W59" s="215"/>
      <c r="X59" s="215"/>
      <c r="Y59" s="215"/>
      <c r="Z59" s="195"/>
      <c r="AA59" s="195"/>
      <c r="AB59" s="195"/>
      <c r="AC59" s="195"/>
      <c r="AD59" s="195"/>
      <c r="AE59" s="195"/>
      <c r="AF59" s="195"/>
      <c r="AG59" s="195" t="s">
        <v>408</v>
      </c>
      <c r="AH59" s="195">
        <v>5</v>
      </c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</row>
    <row r="60" spans="1:60" outlineLevel="1" x14ac:dyDescent="0.2">
      <c r="A60" s="226">
        <v>34</v>
      </c>
      <c r="B60" s="227" t="s">
        <v>1307</v>
      </c>
      <c r="C60" s="240" t="s">
        <v>1308</v>
      </c>
      <c r="D60" s="228" t="s">
        <v>738</v>
      </c>
      <c r="E60" s="229">
        <v>36</v>
      </c>
      <c r="F60" s="230"/>
      <c r="G60" s="231">
        <f>ROUND(E60*F60,2)</f>
        <v>0</v>
      </c>
      <c r="H60" s="216"/>
      <c r="I60" s="215">
        <f>ROUND(E60*H60,2)</f>
        <v>0</v>
      </c>
      <c r="J60" s="216"/>
      <c r="K60" s="215">
        <f>ROUND(E60*J60,2)</f>
        <v>0</v>
      </c>
      <c r="L60" s="215">
        <v>21</v>
      </c>
      <c r="M60" s="215">
        <f>G60*(1+L60/100)</f>
        <v>0</v>
      </c>
      <c r="N60" s="214">
        <v>0</v>
      </c>
      <c r="O60" s="214">
        <f>ROUND(E60*N60,2)</f>
        <v>0</v>
      </c>
      <c r="P60" s="214">
        <v>0</v>
      </c>
      <c r="Q60" s="214">
        <f>ROUND(E60*P60,2)</f>
        <v>0</v>
      </c>
      <c r="R60" s="215"/>
      <c r="S60" s="215" t="s">
        <v>168</v>
      </c>
      <c r="T60" s="215" t="s">
        <v>169</v>
      </c>
      <c r="U60" s="215">
        <v>0</v>
      </c>
      <c r="V60" s="215">
        <f>ROUND(E60*U60,2)</f>
        <v>0</v>
      </c>
      <c r="W60" s="215"/>
      <c r="X60" s="215" t="s">
        <v>170</v>
      </c>
      <c r="Y60" s="215" t="s">
        <v>171</v>
      </c>
      <c r="Z60" s="195"/>
      <c r="AA60" s="195"/>
      <c r="AB60" s="195"/>
      <c r="AC60" s="195"/>
      <c r="AD60" s="195"/>
      <c r="AE60" s="195"/>
      <c r="AF60" s="195"/>
      <c r="AG60" s="195" t="s">
        <v>406</v>
      </c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</row>
    <row r="61" spans="1:60" outlineLevel="2" x14ac:dyDescent="0.2">
      <c r="A61" s="212"/>
      <c r="B61" s="213"/>
      <c r="C61" s="255" t="s">
        <v>1309</v>
      </c>
      <c r="D61" s="248"/>
      <c r="E61" s="249">
        <v>36</v>
      </c>
      <c r="F61" s="215"/>
      <c r="G61" s="215"/>
      <c r="H61" s="215"/>
      <c r="I61" s="215"/>
      <c r="J61" s="215"/>
      <c r="K61" s="215"/>
      <c r="L61" s="215"/>
      <c r="M61" s="215"/>
      <c r="N61" s="214"/>
      <c r="O61" s="214"/>
      <c r="P61" s="214"/>
      <c r="Q61" s="214"/>
      <c r="R61" s="215"/>
      <c r="S61" s="215"/>
      <c r="T61" s="215"/>
      <c r="U61" s="215"/>
      <c r="V61" s="215"/>
      <c r="W61" s="215"/>
      <c r="X61" s="215"/>
      <c r="Y61" s="215"/>
      <c r="Z61" s="195"/>
      <c r="AA61" s="195"/>
      <c r="AB61" s="195"/>
      <c r="AC61" s="195"/>
      <c r="AD61" s="195"/>
      <c r="AE61" s="195"/>
      <c r="AF61" s="195"/>
      <c r="AG61" s="195" t="s">
        <v>408</v>
      </c>
      <c r="AH61" s="195">
        <v>5</v>
      </c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</row>
    <row r="62" spans="1:60" outlineLevel="1" x14ac:dyDescent="0.2">
      <c r="A62" s="226">
        <v>35</v>
      </c>
      <c r="B62" s="227" t="s">
        <v>1310</v>
      </c>
      <c r="C62" s="240" t="s">
        <v>1311</v>
      </c>
      <c r="D62" s="228" t="s">
        <v>223</v>
      </c>
      <c r="E62" s="229">
        <v>300</v>
      </c>
      <c r="F62" s="230"/>
      <c r="G62" s="231">
        <f>ROUND(E62*F62,2)</f>
        <v>0</v>
      </c>
      <c r="H62" s="216"/>
      <c r="I62" s="215">
        <f>ROUND(E62*H62,2)</f>
        <v>0</v>
      </c>
      <c r="J62" s="216"/>
      <c r="K62" s="215">
        <f>ROUND(E62*J62,2)</f>
        <v>0</v>
      </c>
      <c r="L62" s="215">
        <v>21</v>
      </c>
      <c r="M62" s="215">
        <f>G62*(1+L62/100)</f>
        <v>0</v>
      </c>
      <c r="N62" s="214">
        <v>0</v>
      </c>
      <c r="O62" s="214">
        <f>ROUND(E62*N62,2)</f>
        <v>0</v>
      </c>
      <c r="P62" s="214">
        <v>0</v>
      </c>
      <c r="Q62" s="214">
        <f>ROUND(E62*P62,2)</f>
        <v>0</v>
      </c>
      <c r="R62" s="215"/>
      <c r="S62" s="215" t="s">
        <v>168</v>
      </c>
      <c r="T62" s="215" t="s">
        <v>169</v>
      </c>
      <c r="U62" s="215">
        <v>0</v>
      </c>
      <c r="V62" s="215">
        <f>ROUND(E62*U62,2)</f>
        <v>0</v>
      </c>
      <c r="W62" s="215"/>
      <c r="X62" s="215" t="s">
        <v>170</v>
      </c>
      <c r="Y62" s="215" t="s">
        <v>171</v>
      </c>
      <c r="Z62" s="195"/>
      <c r="AA62" s="195"/>
      <c r="AB62" s="195"/>
      <c r="AC62" s="195"/>
      <c r="AD62" s="195"/>
      <c r="AE62" s="195"/>
      <c r="AF62" s="195"/>
      <c r="AG62" s="195" t="s">
        <v>406</v>
      </c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</row>
    <row r="63" spans="1:60" outlineLevel="2" x14ac:dyDescent="0.2">
      <c r="A63" s="212"/>
      <c r="B63" s="213"/>
      <c r="C63" s="255" t="s">
        <v>1275</v>
      </c>
      <c r="D63" s="248"/>
      <c r="E63" s="249">
        <v>120</v>
      </c>
      <c r="F63" s="215"/>
      <c r="G63" s="215"/>
      <c r="H63" s="215"/>
      <c r="I63" s="215"/>
      <c r="J63" s="215"/>
      <c r="K63" s="215"/>
      <c r="L63" s="215"/>
      <c r="M63" s="215"/>
      <c r="N63" s="214"/>
      <c r="O63" s="214"/>
      <c r="P63" s="214"/>
      <c r="Q63" s="214"/>
      <c r="R63" s="215"/>
      <c r="S63" s="215"/>
      <c r="T63" s="215"/>
      <c r="U63" s="215"/>
      <c r="V63" s="215"/>
      <c r="W63" s="215"/>
      <c r="X63" s="215"/>
      <c r="Y63" s="215"/>
      <c r="Z63" s="195"/>
      <c r="AA63" s="195"/>
      <c r="AB63" s="195"/>
      <c r="AC63" s="195"/>
      <c r="AD63" s="195"/>
      <c r="AE63" s="195"/>
      <c r="AF63" s="195"/>
      <c r="AG63" s="195" t="s">
        <v>408</v>
      </c>
      <c r="AH63" s="195">
        <v>5</v>
      </c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</row>
    <row r="64" spans="1:60" outlineLevel="3" x14ac:dyDescent="0.2">
      <c r="A64" s="212"/>
      <c r="B64" s="213"/>
      <c r="C64" s="255" t="s">
        <v>1276</v>
      </c>
      <c r="D64" s="248"/>
      <c r="E64" s="249">
        <v>18</v>
      </c>
      <c r="F64" s="215"/>
      <c r="G64" s="215"/>
      <c r="H64" s="215"/>
      <c r="I64" s="215"/>
      <c r="J64" s="215"/>
      <c r="K64" s="215"/>
      <c r="L64" s="215"/>
      <c r="M64" s="215"/>
      <c r="N64" s="214"/>
      <c r="O64" s="214"/>
      <c r="P64" s="214"/>
      <c r="Q64" s="214"/>
      <c r="R64" s="215"/>
      <c r="S64" s="215"/>
      <c r="T64" s="215"/>
      <c r="U64" s="215"/>
      <c r="V64" s="215"/>
      <c r="W64" s="215"/>
      <c r="X64" s="215"/>
      <c r="Y64" s="215"/>
      <c r="Z64" s="195"/>
      <c r="AA64" s="195"/>
      <c r="AB64" s="195"/>
      <c r="AC64" s="195"/>
      <c r="AD64" s="195"/>
      <c r="AE64" s="195"/>
      <c r="AF64" s="195"/>
      <c r="AG64" s="195" t="s">
        <v>408</v>
      </c>
      <c r="AH64" s="195">
        <v>5</v>
      </c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</row>
    <row r="65" spans="1:60" outlineLevel="3" x14ac:dyDescent="0.2">
      <c r="A65" s="212"/>
      <c r="B65" s="213"/>
      <c r="C65" s="255" t="s">
        <v>1279</v>
      </c>
      <c r="D65" s="248"/>
      <c r="E65" s="249">
        <v>120</v>
      </c>
      <c r="F65" s="215"/>
      <c r="G65" s="215"/>
      <c r="H65" s="215"/>
      <c r="I65" s="215"/>
      <c r="J65" s="215"/>
      <c r="K65" s="215"/>
      <c r="L65" s="215"/>
      <c r="M65" s="215"/>
      <c r="N65" s="214"/>
      <c r="O65" s="214"/>
      <c r="P65" s="214"/>
      <c r="Q65" s="214"/>
      <c r="R65" s="215"/>
      <c r="S65" s="215"/>
      <c r="T65" s="215"/>
      <c r="U65" s="215"/>
      <c r="V65" s="215"/>
      <c r="W65" s="215"/>
      <c r="X65" s="215"/>
      <c r="Y65" s="215"/>
      <c r="Z65" s="195"/>
      <c r="AA65" s="195"/>
      <c r="AB65" s="195"/>
      <c r="AC65" s="195"/>
      <c r="AD65" s="195"/>
      <c r="AE65" s="195"/>
      <c r="AF65" s="195"/>
      <c r="AG65" s="195" t="s">
        <v>408</v>
      </c>
      <c r="AH65" s="195">
        <v>5</v>
      </c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</row>
    <row r="66" spans="1:60" outlineLevel="3" x14ac:dyDescent="0.2">
      <c r="A66" s="212"/>
      <c r="B66" s="213"/>
      <c r="C66" s="255" t="s">
        <v>1280</v>
      </c>
      <c r="D66" s="248"/>
      <c r="E66" s="249">
        <v>18</v>
      </c>
      <c r="F66" s="215"/>
      <c r="G66" s="215"/>
      <c r="H66" s="215"/>
      <c r="I66" s="215"/>
      <c r="J66" s="215"/>
      <c r="K66" s="215"/>
      <c r="L66" s="215"/>
      <c r="M66" s="215"/>
      <c r="N66" s="214"/>
      <c r="O66" s="214"/>
      <c r="P66" s="214"/>
      <c r="Q66" s="214"/>
      <c r="R66" s="215"/>
      <c r="S66" s="215"/>
      <c r="T66" s="215"/>
      <c r="U66" s="215"/>
      <c r="V66" s="215"/>
      <c r="W66" s="215"/>
      <c r="X66" s="215"/>
      <c r="Y66" s="215"/>
      <c r="Z66" s="195"/>
      <c r="AA66" s="195"/>
      <c r="AB66" s="195"/>
      <c r="AC66" s="195"/>
      <c r="AD66" s="195"/>
      <c r="AE66" s="195"/>
      <c r="AF66" s="195"/>
      <c r="AG66" s="195" t="s">
        <v>408</v>
      </c>
      <c r="AH66" s="195">
        <v>5</v>
      </c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</row>
    <row r="67" spans="1:60" outlineLevel="3" x14ac:dyDescent="0.2">
      <c r="A67" s="212"/>
      <c r="B67" s="213"/>
      <c r="C67" s="255" t="s">
        <v>1283</v>
      </c>
      <c r="D67" s="248"/>
      <c r="E67" s="249">
        <v>24</v>
      </c>
      <c r="F67" s="215"/>
      <c r="G67" s="215"/>
      <c r="H67" s="215"/>
      <c r="I67" s="215"/>
      <c r="J67" s="215"/>
      <c r="K67" s="215"/>
      <c r="L67" s="215"/>
      <c r="M67" s="215"/>
      <c r="N67" s="214"/>
      <c r="O67" s="214"/>
      <c r="P67" s="214"/>
      <c r="Q67" s="214"/>
      <c r="R67" s="215"/>
      <c r="S67" s="215"/>
      <c r="T67" s="215"/>
      <c r="U67" s="215"/>
      <c r="V67" s="215"/>
      <c r="W67" s="215"/>
      <c r="X67" s="215"/>
      <c r="Y67" s="215"/>
      <c r="Z67" s="195"/>
      <c r="AA67" s="195"/>
      <c r="AB67" s="195"/>
      <c r="AC67" s="195"/>
      <c r="AD67" s="195"/>
      <c r="AE67" s="195"/>
      <c r="AF67" s="195"/>
      <c r="AG67" s="195" t="s">
        <v>408</v>
      </c>
      <c r="AH67" s="195">
        <v>5</v>
      </c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</row>
    <row r="68" spans="1:60" outlineLevel="1" x14ac:dyDescent="0.2">
      <c r="A68" s="232">
        <v>36</v>
      </c>
      <c r="B68" s="233" t="s">
        <v>1312</v>
      </c>
      <c r="C68" s="239" t="s">
        <v>1313</v>
      </c>
      <c r="D68" s="234" t="s">
        <v>738</v>
      </c>
      <c r="E68" s="235">
        <v>4</v>
      </c>
      <c r="F68" s="236"/>
      <c r="G68" s="237">
        <f>ROUND(E68*F68,2)</f>
        <v>0</v>
      </c>
      <c r="H68" s="216"/>
      <c r="I68" s="215">
        <f>ROUND(E68*H68,2)</f>
        <v>0</v>
      </c>
      <c r="J68" s="216"/>
      <c r="K68" s="215">
        <f>ROUND(E68*J68,2)</f>
        <v>0</v>
      </c>
      <c r="L68" s="215">
        <v>21</v>
      </c>
      <c r="M68" s="215">
        <f>G68*(1+L68/100)</f>
        <v>0</v>
      </c>
      <c r="N68" s="214">
        <v>0</v>
      </c>
      <c r="O68" s="214">
        <f>ROUND(E68*N68,2)</f>
        <v>0</v>
      </c>
      <c r="P68" s="214">
        <v>0</v>
      </c>
      <c r="Q68" s="214">
        <f>ROUND(E68*P68,2)</f>
        <v>0</v>
      </c>
      <c r="R68" s="215"/>
      <c r="S68" s="215" t="s">
        <v>168</v>
      </c>
      <c r="T68" s="215" t="s">
        <v>169</v>
      </c>
      <c r="U68" s="215">
        <v>0</v>
      </c>
      <c r="V68" s="215">
        <f>ROUND(E68*U68,2)</f>
        <v>0</v>
      </c>
      <c r="W68" s="215"/>
      <c r="X68" s="215" t="s">
        <v>170</v>
      </c>
      <c r="Y68" s="215" t="s">
        <v>171</v>
      </c>
      <c r="Z68" s="195"/>
      <c r="AA68" s="195"/>
      <c r="AB68" s="195"/>
      <c r="AC68" s="195"/>
      <c r="AD68" s="195"/>
      <c r="AE68" s="195"/>
      <c r="AF68" s="195"/>
      <c r="AG68" s="195" t="s">
        <v>406</v>
      </c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</row>
    <row r="69" spans="1:60" outlineLevel="1" x14ac:dyDescent="0.2">
      <c r="A69" s="226">
        <v>37</v>
      </c>
      <c r="B69" s="227" t="s">
        <v>1314</v>
      </c>
      <c r="C69" s="240" t="s">
        <v>1315</v>
      </c>
      <c r="D69" s="228" t="s">
        <v>738</v>
      </c>
      <c r="E69" s="229">
        <v>2</v>
      </c>
      <c r="F69" s="230"/>
      <c r="G69" s="231">
        <f>ROUND(E69*F69,2)</f>
        <v>0</v>
      </c>
      <c r="H69" s="216"/>
      <c r="I69" s="215">
        <f>ROUND(E69*H69,2)</f>
        <v>0</v>
      </c>
      <c r="J69" s="216"/>
      <c r="K69" s="215">
        <f>ROUND(E69*J69,2)</f>
        <v>0</v>
      </c>
      <c r="L69" s="215">
        <v>21</v>
      </c>
      <c r="M69" s="215">
        <f>G69*(1+L69/100)</f>
        <v>0</v>
      </c>
      <c r="N69" s="214">
        <v>0</v>
      </c>
      <c r="O69" s="214">
        <f>ROUND(E69*N69,2)</f>
        <v>0</v>
      </c>
      <c r="P69" s="214">
        <v>0</v>
      </c>
      <c r="Q69" s="214">
        <f>ROUND(E69*P69,2)</f>
        <v>0</v>
      </c>
      <c r="R69" s="215"/>
      <c r="S69" s="215" t="s">
        <v>168</v>
      </c>
      <c r="T69" s="215" t="s">
        <v>169</v>
      </c>
      <c r="U69" s="215">
        <v>0</v>
      </c>
      <c r="V69" s="215">
        <f>ROUND(E69*U69,2)</f>
        <v>0</v>
      </c>
      <c r="W69" s="215"/>
      <c r="X69" s="215" t="s">
        <v>170</v>
      </c>
      <c r="Y69" s="215" t="s">
        <v>171</v>
      </c>
      <c r="Z69" s="195"/>
      <c r="AA69" s="195"/>
      <c r="AB69" s="195"/>
      <c r="AC69" s="195"/>
      <c r="AD69" s="195"/>
      <c r="AE69" s="195"/>
      <c r="AF69" s="195"/>
      <c r="AG69" s="195" t="s">
        <v>406</v>
      </c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</row>
    <row r="70" spans="1:60" outlineLevel="2" x14ac:dyDescent="0.2">
      <c r="A70" s="212"/>
      <c r="B70" s="213"/>
      <c r="C70" s="255" t="s">
        <v>1316</v>
      </c>
      <c r="D70" s="248"/>
      <c r="E70" s="249">
        <v>2</v>
      </c>
      <c r="F70" s="215"/>
      <c r="G70" s="215"/>
      <c r="H70" s="215"/>
      <c r="I70" s="215"/>
      <c r="J70" s="215"/>
      <c r="K70" s="215"/>
      <c r="L70" s="215"/>
      <c r="M70" s="215"/>
      <c r="N70" s="214"/>
      <c r="O70" s="214"/>
      <c r="P70" s="214"/>
      <c r="Q70" s="214"/>
      <c r="R70" s="215"/>
      <c r="S70" s="215"/>
      <c r="T70" s="215"/>
      <c r="U70" s="215"/>
      <c r="V70" s="215"/>
      <c r="W70" s="215"/>
      <c r="X70" s="215"/>
      <c r="Y70" s="215"/>
      <c r="Z70" s="195"/>
      <c r="AA70" s="195"/>
      <c r="AB70" s="195"/>
      <c r="AC70" s="195"/>
      <c r="AD70" s="195"/>
      <c r="AE70" s="195"/>
      <c r="AF70" s="195"/>
      <c r="AG70" s="195" t="s">
        <v>408</v>
      </c>
      <c r="AH70" s="195">
        <v>5</v>
      </c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</row>
    <row r="71" spans="1:60" outlineLevel="1" x14ac:dyDescent="0.2">
      <c r="A71" s="232">
        <v>38</v>
      </c>
      <c r="B71" s="233" t="s">
        <v>1317</v>
      </c>
      <c r="C71" s="239" t="s">
        <v>1318</v>
      </c>
      <c r="D71" s="234" t="s">
        <v>738</v>
      </c>
      <c r="E71" s="235">
        <v>6</v>
      </c>
      <c r="F71" s="236"/>
      <c r="G71" s="237">
        <f>ROUND(E71*F71,2)</f>
        <v>0</v>
      </c>
      <c r="H71" s="216"/>
      <c r="I71" s="215">
        <f>ROUND(E71*H71,2)</f>
        <v>0</v>
      </c>
      <c r="J71" s="216"/>
      <c r="K71" s="215">
        <f>ROUND(E71*J71,2)</f>
        <v>0</v>
      </c>
      <c r="L71" s="215">
        <v>21</v>
      </c>
      <c r="M71" s="215">
        <f>G71*(1+L71/100)</f>
        <v>0</v>
      </c>
      <c r="N71" s="214">
        <v>0</v>
      </c>
      <c r="O71" s="214">
        <f>ROUND(E71*N71,2)</f>
        <v>0</v>
      </c>
      <c r="P71" s="214">
        <v>0</v>
      </c>
      <c r="Q71" s="214">
        <f>ROUND(E71*P71,2)</f>
        <v>0</v>
      </c>
      <c r="R71" s="215"/>
      <c r="S71" s="215" t="s">
        <v>168</v>
      </c>
      <c r="T71" s="215" t="s">
        <v>169</v>
      </c>
      <c r="U71" s="215">
        <v>0</v>
      </c>
      <c r="V71" s="215">
        <f>ROUND(E71*U71,2)</f>
        <v>0</v>
      </c>
      <c r="W71" s="215"/>
      <c r="X71" s="215" t="s">
        <v>170</v>
      </c>
      <c r="Y71" s="215" t="s">
        <v>171</v>
      </c>
      <c r="Z71" s="195"/>
      <c r="AA71" s="195"/>
      <c r="AB71" s="195"/>
      <c r="AC71" s="195"/>
      <c r="AD71" s="195"/>
      <c r="AE71" s="195"/>
      <c r="AF71" s="195"/>
      <c r="AG71" s="195" t="s">
        <v>406</v>
      </c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</row>
    <row r="72" spans="1:60" outlineLevel="1" x14ac:dyDescent="0.2">
      <c r="A72" s="232">
        <v>39</v>
      </c>
      <c r="B72" s="233" t="s">
        <v>1319</v>
      </c>
      <c r="C72" s="239" t="s">
        <v>1320</v>
      </c>
      <c r="D72" s="234" t="s">
        <v>738</v>
      </c>
      <c r="E72" s="235">
        <v>8</v>
      </c>
      <c r="F72" s="236"/>
      <c r="G72" s="237">
        <f>ROUND(E72*F72,2)</f>
        <v>0</v>
      </c>
      <c r="H72" s="216"/>
      <c r="I72" s="215">
        <f>ROUND(E72*H72,2)</f>
        <v>0</v>
      </c>
      <c r="J72" s="216"/>
      <c r="K72" s="215">
        <f>ROUND(E72*J72,2)</f>
        <v>0</v>
      </c>
      <c r="L72" s="215">
        <v>21</v>
      </c>
      <c r="M72" s="215">
        <f>G72*(1+L72/100)</f>
        <v>0</v>
      </c>
      <c r="N72" s="214">
        <v>0</v>
      </c>
      <c r="O72" s="214">
        <f>ROUND(E72*N72,2)</f>
        <v>0</v>
      </c>
      <c r="P72" s="214">
        <v>0</v>
      </c>
      <c r="Q72" s="214">
        <f>ROUND(E72*P72,2)</f>
        <v>0</v>
      </c>
      <c r="R72" s="215"/>
      <c r="S72" s="215" t="s">
        <v>168</v>
      </c>
      <c r="T72" s="215" t="s">
        <v>169</v>
      </c>
      <c r="U72" s="215">
        <v>0</v>
      </c>
      <c r="V72" s="215">
        <f>ROUND(E72*U72,2)</f>
        <v>0</v>
      </c>
      <c r="W72" s="215"/>
      <c r="X72" s="215" t="s">
        <v>170</v>
      </c>
      <c r="Y72" s="215" t="s">
        <v>171</v>
      </c>
      <c r="Z72" s="195"/>
      <c r="AA72" s="195"/>
      <c r="AB72" s="195"/>
      <c r="AC72" s="195"/>
      <c r="AD72" s="195"/>
      <c r="AE72" s="195"/>
      <c r="AF72" s="195"/>
      <c r="AG72" s="195" t="s">
        <v>406</v>
      </c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</row>
    <row r="73" spans="1:60" outlineLevel="1" x14ac:dyDescent="0.2">
      <c r="A73" s="226">
        <v>40</v>
      </c>
      <c r="B73" s="227" t="s">
        <v>1259</v>
      </c>
      <c r="C73" s="240" t="s">
        <v>1321</v>
      </c>
      <c r="D73" s="228" t="s">
        <v>223</v>
      </c>
      <c r="E73" s="229">
        <v>300</v>
      </c>
      <c r="F73" s="230"/>
      <c r="G73" s="231">
        <f>ROUND(E73*F73,2)</f>
        <v>0</v>
      </c>
      <c r="H73" s="216"/>
      <c r="I73" s="215">
        <f>ROUND(E73*H73,2)</f>
        <v>0</v>
      </c>
      <c r="J73" s="216"/>
      <c r="K73" s="215">
        <f>ROUND(E73*J73,2)</f>
        <v>0</v>
      </c>
      <c r="L73" s="215">
        <v>21</v>
      </c>
      <c r="M73" s="215">
        <f>G73*(1+L73/100)</f>
        <v>0</v>
      </c>
      <c r="N73" s="214">
        <v>0</v>
      </c>
      <c r="O73" s="214">
        <f>ROUND(E73*N73,2)</f>
        <v>0</v>
      </c>
      <c r="P73" s="214">
        <v>0</v>
      </c>
      <c r="Q73" s="214">
        <f>ROUND(E73*P73,2)</f>
        <v>0</v>
      </c>
      <c r="R73" s="215"/>
      <c r="S73" s="215" t="s">
        <v>168</v>
      </c>
      <c r="T73" s="215" t="s">
        <v>169</v>
      </c>
      <c r="U73" s="215">
        <v>0</v>
      </c>
      <c r="V73" s="215">
        <f>ROUND(E73*U73,2)</f>
        <v>0</v>
      </c>
      <c r="W73" s="215"/>
      <c r="X73" s="215" t="s">
        <v>281</v>
      </c>
      <c r="Y73" s="215" t="s">
        <v>171</v>
      </c>
      <c r="Z73" s="195"/>
      <c r="AA73" s="195"/>
      <c r="AB73" s="195"/>
      <c r="AC73" s="195"/>
      <c r="AD73" s="195"/>
      <c r="AE73" s="195"/>
      <c r="AF73" s="195"/>
      <c r="AG73" s="195" t="s">
        <v>282</v>
      </c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</row>
    <row r="74" spans="1:60" outlineLevel="2" x14ac:dyDescent="0.2">
      <c r="A74" s="212"/>
      <c r="B74" s="213"/>
      <c r="C74" s="255" t="s">
        <v>1275</v>
      </c>
      <c r="D74" s="248"/>
      <c r="E74" s="249">
        <v>120</v>
      </c>
      <c r="F74" s="215"/>
      <c r="G74" s="215"/>
      <c r="H74" s="215"/>
      <c r="I74" s="215"/>
      <c r="J74" s="215"/>
      <c r="K74" s="215"/>
      <c r="L74" s="215"/>
      <c r="M74" s="215"/>
      <c r="N74" s="214"/>
      <c r="O74" s="214"/>
      <c r="P74" s="214"/>
      <c r="Q74" s="214"/>
      <c r="R74" s="215"/>
      <c r="S74" s="215"/>
      <c r="T74" s="215"/>
      <c r="U74" s="215"/>
      <c r="V74" s="215"/>
      <c r="W74" s="215"/>
      <c r="X74" s="215"/>
      <c r="Y74" s="215"/>
      <c r="Z74" s="195"/>
      <c r="AA74" s="195"/>
      <c r="AB74" s="195"/>
      <c r="AC74" s="195"/>
      <c r="AD74" s="195"/>
      <c r="AE74" s="195"/>
      <c r="AF74" s="195"/>
      <c r="AG74" s="195" t="s">
        <v>408</v>
      </c>
      <c r="AH74" s="195">
        <v>5</v>
      </c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</row>
    <row r="75" spans="1:60" outlineLevel="3" x14ac:dyDescent="0.2">
      <c r="A75" s="212"/>
      <c r="B75" s="213"/>
      <c r="C75" s="255" t="s">
        <v>1276</v>
      </c>
      <c r="D75" s="248"/>
      <c r="E75" s="249">
        <v>18</v>
      </c>
      <c r="F75" s="215"/>
      <c r="G75" s="215"/>
      <c r="H75" s="215"/>
      <c r="I75" s="215"/>
      <c r="J75" s="215"/>
      <c r="K75" s="215"/>
      <c r="L75" s="215"/>
      <c r="M75" s="215"/>
      <c r="N75" s="214"/>
      <c r="O75" s="214"/>
      <c r="P75" s="214"/>
      <c r="Q75" s="214"/>
      <c r="R75" s="215"/>
      <c r="S75" s="215"/>
      <c r="T75" s="215"/>
      <c r="U75" s="215"/>
      <c r="V75" s="215"/>
      <c r="W75" s="215"/>
      <c r="X75" s="215"/>
      <c r="Y75" s="215"/>
      <c r="Z75" s="195"/>
      <c r="AA75" s="195"/>
      <c r="AB75" s="195"/>
      <c r="AC75" s="195"/>
      <c r="AD75" s="195"/>
      <c r="AE75" s="195"/>
      <c r="AF75" s="195"/>
      <c r="AG75" s="195" t="s">
        <v>408</v>
      </c>
      <c r="AH75" s="195">
        <v>5</v>
      </c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</row>
    <row r="76" spans="1:60" outlineLevel="3" x14ac:dyDescent="0.2">
      <c r="A76" s="212"/>
      <c r="B76" s="213"/>
      <c r="C76" s="255" t="s">
        <v>1279</v>
      </c>
      <c r="D76" s="248"/>
      <c r="E76" s="249">
        <v>120</v>
      </c>
      <c r="F76" s="215"/>
      <c r="G76" s="215"/>
      <c r="H76" s="215"/>
      <c r="I76" s="215"/>
      <c r="J76" s="215"/>
      <c r="K76" s="215"/>
      <c r="L76" s="215"/>
      <c r="M76" s="215"/>
      <c r="N76" s="214"/>
      <c r="O76" s="214"/>
      <c r="P76" s="214"/>
      <c r="Q76" s="214"/>
      <c r="R76" s="215"/>
      <c r="S76" s="215"/>
      <c r="T76" s="215"/>
      <c r="U76" s="215"/>
      <c r="V76" s="215"/>
      <c r="W76" s="215"/>
      <c r="X76" s="215"/>
      <c r="Y76" s="215"/>
      <c r="Z76" s="195"/>
      <c r="AA76" s="195"/>
      <c r="AB76" s="195"/>
      <c r="AC76" s="195"/>
      <c r="AD76" s="195"/>
      <c r="AE76" s="195"/>
      <c r="AF76" s="195"/>
      <c r="AG76" s="195" t="s">
        <v>408</v>
      </c>
      <c r="AH76" s="195">
        <v>5</v>
      </c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</row>
    <row r="77" spans="1:60" outlineLevel="3" x14ac:dyDescent="0.2">
      <c r="A77" s="212"/>
      <c r="B77" s="213"/>
      <c r="C77" s="255" t="s">
        <v>1280</v>
      </c>
      <c r="D77" s="248"/>
      <c r="E77" s="249">
        <v>18</v>
      </c>
      <c r="F77" s="215"/>
      <c r="G77" s="215"/>
      <c r="H77" s="215"/>
      <c r="I77" s="215"/>
      <c r="J77" s="215"/>
      <c r="K77" s="215"/>
      <c r="L77" s="215"/>
      <c r="M77" s="215"/>
      <c r="N77" s="214"/>
      <c r="O77" s="214"/>
      <c r="P77" s="214"/>
      <c r="Q77" s="214"/>
      <c r="R77" s="215"/>
      <c r="S77" s="215"/>
      <c r="T77" s="215"/>
      <c r="U77" s="215"/>
      <c r="V77" s="215"/>
      <c r="W77" s="215"/>
      <c r="X77" s="215"/>
      <c r="Y77" s="215"/>
      <c r="Z77" s="195"/>
      <c r="AA77" s="195"/>
      <c r="AB77" s="195"/>
      <c r="AC77" s="195"/>
      <c r="AD77" s="195"/>
      <c r="AE77" s="195"/>
      <c r="AF77" s="195"/>
      <c r="AG77" s="195" t="s">
        <v>408</v>
      </c>
      <c r="AH77" s="195">
        <v>5</v>
      </c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</row>
    <row r="78" spans="1:60" outlineLevel="3" x14ac:dyDescent="0.2">
      <c r="A78" s="212"/>
      <c r="B78" s="213"/>
      <c r="C78" s="255" t="s">
        <v>1283</v>
      </c>
      <c r="D78" s="248"/>
      <c r="E78" s="249">
        <v>24</v>
      </c>
      <c r="F78" s="215"/>
      <c r="G78" s="215"/>
      <c r="H78" s="215"/>
      <c r="I78" s="215"/>
      <c r="J78" s="215"/>
      <c r="K78" s="215"/>
      <c r="L78" s="215"/>
      <c r="M78" s="215"/>
      <c r="N78" s="214"/>
      <c r="O78" s="214"/>
      <c r="P78" s="214"/>
      <c r="Q78" s="214"/>
      <c r="R78" s="215"/>
      <c r="S78" s="215"/>
      <c r="T78" s="215"/>
      <c r="U78" s="215"/>
      <c r="V78" s="215"/>
      <c r="W78" s="215"/>
      <c r="X78" s="215"/>
      <c r="Y78" s="215"/>
      <c r="Z78" s="195"/>
      <c r="AA78" s="195"/>
      <c r="AB78" s="195"/>
      <c r="AC78" s="195"/>
      <c r="AD78" s="195"/>
      <c r="AE78" s="195"/>
      <c r="AF78" s="195"/>
      <c r="AG78" s="195" t="s">
        <v>408</v>
      </c>
      <c r="AH78" s="195">
        <v>5</v>
      </c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</row>
    <row r="79" spans="1:60" outlineLevel="1" x14ac:dyDescent="0.2">
      <c r="A79" s="226">
        <v>41</v>
      </c>
      <c r="B79" s="227" t="s">
        <v>1322</v>
      </c>
      <c r="C79" s="240" t="s">
        <v>1323</v>
      </c>
      <c r="D79" s="228" t="s">
        <v>223</v>
      </c>
      <c r="E79" s="229">
        <v>138</v>
      </c>
      <c r="F79" s="230"/>
      <c r="G79" s="231">
        <f>ROUND(E79*F79,2)</f>
        <v>0</v>
      </c>
      <c r="H79" s="216"/>
      <c r="I79" s="215">
        <f>ROUND(E79*H79,2)</f>
        <v>0</v>
      </c>
      <c r="J79" s="216"/>
      <c r="K79" s="215">
        <f>ROUND(E79*J79,2)</f>
        <v>0</v>
      </c>
      <c r="L79" s="215">
        <v>21</v>
      </c>
      <c r="M79" s="215">
        <f>G79*(1+L79/100)</f>
        <v>0</v>
      </c>
      <c r="N79" s="214">
        <v>0</v>
      </c>
      <c r="O79" s="214">
        <f>ROUND(E79*N79,2)</f>
        <v>0</v>
      </c>
      <c r="P79" s="214">
        <v>0</v>
      </c>
      <c r="Q79" s="214">
        <f>ROUND(E79*P79,2)</f>
        <v>0</v>
      </c>
      <c r="R79" s="215"/>
      <c r="S79" s="215" t="s">
        <v>168</v>
      </c>
      <c r="T79" s="215" t="s">
        <v>169</v>
      </c>
      <c r="U79" s="215">
        <v>0</v>
      </c>
      <c r="V79" s="215">
        <f>ROUND(E79*U79,2)</f>
        <v>0</v>
      </c>
      <c r="W79" s="215"/>
      <c r="X79" s="215" t="s">
        <v>334</v>
      </c>
      <c r="Y79" s="215" t="s">
        <v>171</v>
      </c>
      <c r="Z79" s="195"/>
      <c r="AA79" s="195"/>
      <c r="AB79" s="195"/>
      <c r="AC79" s="195"/>
      <c r="AD79" s="195"/>
      <c r="AE79" s="195"/>
      <c r="AF79" s="195"/>
      <c r="AG79" s="195" t="s">
        <v>425</v>
      </c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</row>
    <row r="80" spans="1:60" outlineLevel="2" x14ac:dyDescent="0.2">
      <c r="A80" s="212"/>
      <c r="B80" s="213"/>
      <c r="C80" s="255" t="s">
        <v>1275</v>
      </c>
      <c r="D80" s="248"/>
      <c r="E80" s="249">
        <v>120</v>
      </c>
      <c r="F80" s="215"/>
      <c r="G80" s="215"/>
      <c r="H80" s="215"/>
      <c r="I80" s="215"/>
      <c r="J80" s="215"/>
      <c r="K80" s="215"/>
      <c r="L80" s="215"/>
      <c r="M80" s="215"/>
      <c r="N80" s="214"/>
      <c r="O80" s="214"/>
      <c r="P80" s="214"/>
      <c r="Q80" s="214"/>
      <c r="R80" s="215"/>
      <c r="S80" s="215"/>
      <c r="T80" s="215"/>
      <c r="U80" s="215"/>
      <c r="V80" s="215"/>
      <c r="W80" s="215"/>
      <c r="X80" s="215"/>
      <c r="Y80" s="215"/>
      <c r="Z80" s="195"/>
      <c r="AA80" s="195"/>
      <c r="AB80" s="195"/>
      <c r="AC80" s="195"/>
      <c r="AD80" s="195"/>
      <c r="AE80" s="195"/>
      <c r="AF80" s="195"/>
      <c r="AG80" s="195" t="s">
        <v>408</v>
      </c>
      <c r="AH80" s="195">
        <v>5</v>
      </c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</row>
    <row r="81" spans="1:60" outlineLevel="3" x14ac:dyDescent="0.2">
      <c r="A81" s="212"/>
      <c r="B81" s="213"/>
      <c r="C81" s="255" t="s">
        <v>1276</v>
      </c>
      <c r="D81" s="248"/>
      <c r="E81" s="249">
        <v>18</v>
      </c>
      <c r="F81" s="215"/>
      <c r="G81" s="215"/>
      <c r="H81" s="215"/>
      <c r="I81" s="215"/>
      <c r="J81" s="215"/>
      <c r="K81" s="215"/>
      <c r="L81" s="215"/>
      <c r="M81" s="215"/>
      <c r="N81" s="214"/>
      <c r="O81" s="214"/>
      <c r="P81" s="214"/>
      <c r="Q81" s="214"/>
      <c r="R81" s="215"/>
      <c r="S81" s="215"/>
      <c r="T81" s="215"/>
      <c r="U81" s="215"/>
      <c r="V81" s="215"/>
      <c r="W81" s="215"/>
      <c r="X81" s="215"/>
      <c r="Y81" s="215"/>
      <c r="Z81" s="195"/>
      <c r="AA81" s="195"/>
      <c r="AB81" s="195"/>
      <c r="AC81" s="195"/>
      <c r="AD81" s="195"/>
      <c r="AE81" s="195"/>
      <c r="AF81" s="195"/>
      <c r="AG81" s="195" t="s">
        <v>408</v>
      </c>
      <c r="AH81" s="195">
        <v>5</v>
      </c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</row>
    <row r="82" spans="1:60" outlineLevel="1" x14ac:dyDescent="0.2">
      <c r="A82" s="226">
        <v>42</v>
      </c>
      <c r="B82" s="227" t="s">
        <v>1324</v>
      </c>
      <c r="C82" s="240" t="s">
        <v>1325</v>
      </c>
      <c r="D82" s="228" t="s">
        <v>223</v>
      </c>
      <c r="E82" s="229">
        <v>42</v>
      </c>
      <c r="F82" s="230"/>
      <c r="G82" s="231">
        <f>ROUND(E82*F82,2)</f>
        <v>0</v>
      </c>
      <c r="H82" s="216"/>
      <c r="I82" s="215">
        <f>ROUND(E82*H82,2)</f>
        <v>0</v>
      </c>
      <c r="J82" s="216"/>
      <c r="K82" s="215">
        <f>ROUND(E82*J82,2)</f>
        <v>0</v>
      </c>
      <c r="L82" s="215">
        <v>21</v>
      </c>
      <c r="M82" s="215">
        <f>G82*(1+L82/100)</f>
        <v>0</v>
      </c>
      <c r="N82" s="214">
        <v>0</v>
      </c>
      <c r="O82" s="214">
        <f>ROUND(E82*N82,2)</f>
        <v>0</v>
      </c>
      <c r="P82" s="214">
        <v>0</v>
      </c>
      <c r="Q82" s="214">
        <f>ROUND(E82*P82,2)</f>
        <v>0</v>
      </c>
      <c r="R82" s="215"/>
      <c r="S82" s="215" t="s">
        <v>168</v>
      </c>
      <c r="T82" s="215" t="s">
        <v>169</v>
      </c>
      <c r="U82" s="215">
        <v>0</v>
      </c>
      <c r="V82" s="215">
        <f>ROUND(E82*U82,2)</f>
        <v>0</v>
      </c>
      <c r="W82" s="215"/>
      <c r="X82" s="215" t="s">
        <v>334</v>
      </c>
      <c r="Y82" s="215" t="s">
        <v>171</v>
      </c>
      <c r="Z82" s="195"/>
      <c r="AA82" s="195"/>
      <c r="AB82" s="195"/>
      <c r="AC82" s="195"/>
      <c r="AD82" s="195"/>
      <c r="AE82" s="195"/>
      <c r="AF82" s="195"/>
      <c r="AG82" s="195" t="s">
        <v>425</v>
      </c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</row>
    <row r="83" spans="1:60" outlineLevel="2" x14ac:dyDescent="0.2">
      <c r="A83" s="212"/>
      <c r="B83" s="213"/>
      <c r="C83" s="255" t="s">
        <v>1326</v>
      </c>
      <c r="D83" s="248"/>
      <c r="E83" s="249">
        <v>36</v>
      </c>
      <c r="F83" s="215"/>
      <c r="G83" s="215"/>
      <c r="H83" s="215"/>
      <c r="I83" s="215"/>
      <c r="J83" s="215"/>
      <c r="K83" s="215"/>
      <c r="L83" s="215"/>
      <c r="M83" s="215"/>
      <c r="N83" s="214"/>
      <c r="O83" s="214"/>
      <c r="P83" s="214"/>
      <c r="Q83" s="214"/>
      <c r="R83" s="215"/>
      <c r="S83" s="215"/>
      <c r="T83" s="215"/>
      <c r="U83" s="215"/>
      <c r="V83" s="215"/>
      <c r="W83" s="215"/>
      <c r="X83" s="215"/>
      <c r="Y83" s="215"/>
      <c r="Z83" s="195"/>
      <c r="AA83" s="195"/>
      <c r="AB83" s="195"/>
      <c r="AC83" s="195"/>
      <c r="AD83" s="195"/>
      <c r="AE83" s="195"/>
      <c r="AF83" s="195"/>
      <c r="AG83" s="195" t="s">
        <v>408</v>
      </c>
      <c r="AH83" s="195">
        <v>0</v>
      </c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</row>
    <row r="84" spans="1:60" outlineLevel="3" x14ac:dyDescent="0.2">
      <c r="A84" s="212"/>
      <c r="B84" s="213"/>
      <c r="C84" s="255" t="s">
        <v>1327</v>
      </c>
      <c r="D84" s="248"/>
      <c r="E84" s="249">
        <v>6</v>
      </c>
      <c r="F84" s="215"/>
      <c r="G84" s="215"/>
      <c r="H84" s="215"/>
      <c r="I84" s="215"/>
      <c r="J84" s="215"/>
      <c r="K84" s="215"/>
      <c r="L84" s="215"/>
      <c r="M84" s="215"/>
      <c r="N84" s="214"/>
      <c r="O84" s="214"/>
      <c r="P84" s="214"/>
      <c r="Q84" s="214"/>
      <c r="R84" s="215"/>
      <c r="S84" s="215"/>
      <c r="T84" s="215"/>
      <c r="U84" s="215"/>
      <c r="V84" s="215"/>
      <c r="W84" s="215"/>
      <c r="X84" s="215"/>
      <c r="Y84" s="215"/>
      <c r="Z84" s="195"/>
      <c r="AA84" s="195"/>
      <c r="AB84" s="195"/>
      <c r="AC84" s="195"/>
      <c r="AD84" s="195"/>
      <c r="AE84" s="195"/>
      <c r="AF84" s="195"/>
      <c r="AG84" s="195" t="s">
        <v>408</v>
      </c>
      <c r="AH84" s="195">
        <v>0</v>
      </c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</row>
    <row r="85" spans="1:60" outlineLevel="1" x14ac:dyDescent="0.2">
      <c r="A85" s="226">
        <v>43</v>
      </c>
      <c r="B85" s="227" t="s">
        <v>1328</v>
      </c>
      <c r="C85" s="240" t="s">
        <v>1329</v>
      </c>
      <c r="D85" s="228" t="s">
        <v>223</v>
      </c>
      <c r="E85" s="229">
        <v>24</v>
      </c>
      <c r="F85" s="230"/>
      <c r="G85" s="231">
        <f>ROUND(E85*F85,2)</f>
        <v>0</v>
      </c>
      <c r="H85" s="216"/>
      <c r="I85" s="215">
        <f>ROUND(E85*H85,2)</f>
        <v>0</v>
      </c>
      <c r="J85" s="216"/>
      <c r="K85" s="215">
        <f>ROUND(E85*J85,2)</f>
        <v>0</v>
      </c>
      <c r="L85" s="215">
        <v>21</v>
      </c>
      <c r="M85" s="215">
        <f>G85*(1+L85/100)</f>
        <v>0</v>
      </c>
      <c r="N85" s="214">
        <v>0</v>
      </c>
      <c r="O85" s="214">
        <f>ROUND(E85*N85,2)</f>
        <v>0</v>
      </c>
      <c r="P85" s="214">
        <v>0</v>
      </c>
      <c r="Q85" s="214">
        <f>ROUND(E85*P85,2)</f>
        <v>0</v>
      </c>
      <c r="R85" s="215"/>
      <c r="S85" s="215" t="s">
        <v>168</v>
      </c>
      <c r="T85" s="215" t="s">
        <v>169</v>
      </c>
      <c r="U85" s="215">
        <v>0</v>
      </c>
      <c r="V85" s="215">
        <f>ROUND(E85*U85,2)</f>
        <v>0</v>
      </c>
      <c r="W85" s="215"/>
      <c r="X85" s="215" t="s">
        <v>334</v>
      </c>
      <c r="Y85" s="215" t="s">
        <v>171</v>
      </c>
      <c r="Z85" s="195"/>
      <c r="AA85" s="195"/>
      <c r="AB85" s="195"/>
      <c r="AC85" s="195"/>
      <c r="AD85" s="195"/>
      <c r="AE85" s="195"/>
      <c r="AF85" s="195"/>
      <c r="AG85" s="195" t="s">
        <v>425</v>
      </c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</row>
    <row r="86" spans="1:60" outlineLevel="2" x14ac:dyDescent="0.2">
      <c r="A86" s="212"/>
      <c r="B86" s="213"/>
      <c r="C86" s="255" t="s">
        <v>1283</v>
      </c>
      <c r="D86" s="248"/>
      <c r="E86" s="249">
        <v>24</v>
      </c>
      <c r="F86" s="215"/>
      <c r="G86" s="215"/>
      <c r="H86" s="215"/>
      <c r="I86" s="215"/>
      <c r="J86" s="215"/>
      <c r="K86" s="215"/>
      <c r="L86" s="215"/>
      <c r="M86" s="215"/>
      <c r="N86" s="214"/>
      <c r="O86" s="214"/>
      <c r="P86" s="214"/>
      <c r="Q86" s="214"/>
      <c r="R86" s="215"/>
      <c r="S86" s="215"/>
      <c r="T86" s="215"/>
      <c r="U86" s="215"/>
      <c r="V86" s="215"/>
      <c r="W86" s="215"/>
      <c r="X86" s="215"/>
      <c r="Y86" s="215"/>
      <c r="Z86" s="195"/>
      <c r="AA86" s="195"/>
      <c r="AB86" s="195"/>
      <c r="AC86" s="195"/>
      <c r="AD86" s="195"/>
      <c r="AE86" s="195"/>
      <c r="AF86" s="195"/>
      <c r="AG86" s="195" t="s">
        <v>408</v>
      </c>
      <c r="AH86" s="195">
        <v>5</v>
      </c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</row>
    <row r="87" spans="1:60" x14ac:dyDescent="0.2">
      <c r="A87" s="219" t="s">
        <v>163</v>
      </c>
      <c r="B87" s="220" t="s">
        <v>135</v>
      </c>
      <c r="C87" s="238" t="s">
        <v>29</v>
      </c>
      <c r="D87" s="221"/>
      <c r="E87" s="222"/>
      <c r="F87" s="223"/>
      <c r="G87" s="224">
        <f>SUMIF(AG88:AG103,"&lt;&gt;NOR",G88:G103)</f>
        <v>0</v>
      </c>
      <c r="H87" s="218"/>
      <c r="I87" s="218">
        <f>SUM(I88:I103)</f>
        <v>0</v>
      </c>
      <c r="J87" s="218"/>
      <c r="K87" s="218">
        <f>SUM(K88:K103)</f>
        <v>0</v>
      </c>
      <c r="L87" s="218"/>
      <c r="M87" s="218">
        <f>SUM(M88:M103)</f>
        <v>0</v>
      </c>
      <c r="N87" s="217"/>
      <c r="O87" s="217">
        <f>SUM(O88:O103)</f>
        <v>0</v>
      </c>
      <c r="P87" s="217"/>
      <c r="Q87" s="217">
        <f>SUM(Q88:Q103)</f>
        <v>0</v>
      </c>
      <c r="R87" s="218"/>
      <c r="S87" s="218"/>
      <c r="T87" s="218"/>
      <c r="U87" s="218"/>
      <c r="V87" s="218">
        <f>SUM(V88:V103)</f>
        <v>0</v>
      </c>
      <c r="W87" s="218"/>
      <c r="X87" s="218"/>
      <c r="Y87" s="218"/>
      <c r="AG87" t="s">
        <v>164</v>
      </c>
    </row>
    <row r="88" spans="1:60" outlineLevel="1" x14ac:dyDescent="0.2">
      <c r="A88" s="232">
        <v>44</v>
      </c>
      <c r="B88" s="233" t="s">
        <v>1330</v>
      </c>
      <c r="C88" s="239" t="s">
        <v>1331</v>
      </c>
      <c r="D88" s="234" t="s">
        <v>738</v>
      </c>
      <c r="E88" s="235">
        <v>1</v>
      </c>
      <c r="F88" s="236"/>
      <c r="G88" s="237">
        <f>ROUND(E88*F88,2)</f>
        <v>0</v>
      </c>
      <c r="H88" s="216"/>
      <c r="I88" s="215">
        <f>ROUND(E88*H88,2)</f>
        <v>0</v>
      </c>
      <c r="J88" s="216"/>
      <c r="K88" s="215">
        <f>ROUND(E88*J88,2)</f>
        <v>0</v>
      </c>
      <c r="L88" s="215">
        <v>21</v>
      </c>
      <c r="M88" s="215">
        <f>G88*(1+L88/100)</f>
        <v>0</v>
      </c>
      <c r="N88" s="214">
        <v>0</v>
      </c>
      <c r="O88" s="214">
        <f>ROUND(E88*N88,2)</f>
        <v>0</v>
      </c>
      <c r="P88" s="214">
        <v>0</v>
      </c>
      <c r="Q88" s="214">
        <f>ROUND(E88*P88,2)</f>
        <v>0</v>
      </c>
      <c r="R88" s="215"/>
      <c r="S88" s="215" t="s">
        <v>168</v>
      </c>
      <c r="T88" s="215" t="s">
        <v>169</v>
      </c>
      <c r="U88" s="215">
        <v>0</v>
      </c>
      <c r="V88" s="215">
        <f>ROUND(E88*U88,2)</f>
        <v>0</v>
      </c>
      <c r="W88" s="215"/>
      <c r="X88" s="215" t="s">
        <v>105</v>
      </c>
      <c r="Y88" s="215" t="s">
        <v>171</v>
      </c>
      <c r="Z88" s="195"/>
      <c r="AA88" s="195"/>
      <c r="AB88" s="195"/>
      <c r="AC88" s="195"/>
      <c r="AD88" s="195"/>
      <c r="AE88" s="195"/>
      <c r="AF88" s="195"/>
      <c r="AG88" s="195" t="s">
        <v>700</v>
      </c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</row>
    <row r="89" spans="1:60" outlineLevel="1" x14ac:dyDescent="0.2">
      <c r="A89" s="232">
        <v>45</v>
      </c>
      <c r="B89" s="233" t="s">
        <v>1332</v>
      </c>
      <c r="C89" s="239" t="s">
        <v>725</v>
      </c>
      <c r="D89" s="234" t="s">
        <v>738</v>
      </c>
      <c r="E89" s="235">
        <v>1</v>
      </c>
      <c r="F89" s="236"/>
      <c r="G89" s="237">
        <f>ROUND(E89*F89,2)</f>
        <v>0</v>
      </c>
      <c r="H89" s="216"/>
      <c r="I89" s="215">
        <f>ROUND(E89*H89,2)</f>
        <v>0</v>
      </c>
      <c r="J89" s="216"/>
      <c r="K89" s="215">
        <f>ROUND(E89*J89,2)</f>
        <v>0</v>
      </c>
      <c r="L89" s="215">
        <v>21</v>
      </c>
      <c r="M89" s="215">
        <f>G89*(1+L89/100)</f>
        <v>0</v>
      </c>
      <c r="N89" s="214">
        <v>0</v>
      </c>
      <c r="O89" s="214">
        <f>ROUND(E89*N89,2)</f>
        <v>0</v>
      </c>
      <c r="P89" s="214">
        <v>0</v>
      </c>
      <c r="Q89" s="214">
        <f>ROUND(E89*P89,2)</f>
        <v>0</v>
      </c>
      <c r="R89" s="215"/>
      <c r="S89" s="215" t="s">
        <v>168</v>
      </c>
      <c r="T89" s="215" t="s">
        <v>169</v>
      </c>
      <c r="U89" s="215">
        <v>0</v>
      </c>
      <c r="V89" s="215">
        <f>ROUND(E89*U89,2)</f>
        <v>0</v>
      </c>
      <c r="W89" s="215"/>
      <c r="X89" s="215" t="s">
        <v>105</v>
      </c>
      <c r="Y89" s="215" t="s">
        <v>171</v>
      </c>
      <c r="Z89" s="195"/>
      <c r="AA89" s="195"/>
      <c r="AB89" s="195"/>
      <c r="AC89" s="195"/>
      <c r="AD89" s="195"/>
      <c r="AE89" s="195"/>
      <c r="AF89" s="195"/>
      <c r="AG89" s="195" t="s">
        <v>700</v>
      </c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</row>
    <row r="90" spans="1:60" outlineLevel="1" x14ac:dyDescent="0.2">
      <c r="A90" s="232">
        <v>46</v>
      </c>
      <c r="B90" s="233" t="s">
        <v>1333</v>
      </c>
      <c r="C90" s="239" t="s">
        <v>1334</v>
      </c>
      <c r="D90" s="234" t="s">
        <v>738</v>
      </c>
      <c r="E90" s="235">
        <v>1</v>
      </c>
      <c r="F90" s="236"/>
      <c r="G90" s="237">
        <f>ROUND(E90*F90,2)</f>
        <v>0</v>
      </c>
      <c r="H90" s="216"/>
      <c r="I90" s="215">
        <f>ROUND(E90*H90,2)</f>
        <v>0</v>
      </c>
      <c r="J90" s="216"/>
      <c r="K90" s="215">
        <f>ROUND(E90*J90,2)</f>
        <v>0</v>
      </c>
      <c r="L90" s="215">
        <v>21</v>
      </c>
      <c r="M90" s="215">
        <f>G90*(1+L90/100)</f>
        <v>0</v>
      </c>
      <c r="N90" s="214">
        <v>0</v>
      </c>
      <c r="O90" s="214">
        <f>ROUND(E90*N90,2)</f>
        <v>0</v>
      </c>
      <c r="P90" s="214">
        <v>0</v>
      </c>
      <c r="Q90" s="214">
        <f>ROUND(E90*P90,2)</f>
        <v>0</v>
      </c>
      <c r="R90" s="215"/>
      <c r="S90" s="215" t="s">
        <v>168</v>
      </c>
      <c r="T90" s="215" t="s">
        <v>169</v>
      </c>
      <c r="U90" s="215">
        <v>0</v>
      </c>
      <c r="V90" s="215">
        <f>ROUND(E90*U90,2)</f>
        <v>0</v>
      </c>
      <c r="W90" s="215"/>
      <c r="X90" s="215" t="s">
        <v>105</v>
      </c>
      <c r="Y90" s="215" t="s">
        <v>171</v>
      </c>
      <c r="Z90" s="195"/>
      <c r="AA90" s="195"/>
      <c r="AB90" s="195"/>
      <c r="AC90" s="195"/>
      <c r="AD90" s="195"/>
      <c r="AE90" s="195"/>
      <c r="AF90" s="195"/>
      <c r="AG90" s="195" t="s">
        <v>700</v>
      </c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</row>
    <row r="91" spans="1:60" outlineLevel="1" x14ac:dyDescent="0.2">
      <c r="A91" s="232">
        <v>47</v>
      </c>
      <c r="B91" s="233" t="s">
        <v>1335</v>
      </c>
      <c r="C91" s="239" t="s">
        <v>1336</v>
      </c>
      <c r="D91" s="234" t="s">
        <v>738</v>
      </c>
      <c r="E91" s="235">
        <v>1</v>
      </c>
      <c r="F91" s="236"/>
      <c r="G91" s="237">
        <f>ROUND(E91*F91,2)</f>
        <v>0</v>
      </c>
      <c r="H91" s="216"/>
      <c r="I91" s="215">
        <f>ROUND(E91*H91,2)</f>
        <v>0</v>
      </c>
      <c r="J91" s="216"/>
      <c r="K91" s="215">
        <f>ROUND(E91*J91,2)</f>
        <v>0</v>
      </c>
      <c r="L91" s="215">
        <v>21</v>
      </c>
      <c r="M91" s="215">
        <f>G91*(1+L91/100)</f>
        <v>0</v>
      </c>
      <c r="N91" s="214">
        <v>0</v>
      </c>
      <c r="O91" s="214">
        <f>ROUND(E91*N91,2)</f>
        <v>0</v>
      </c>
      <c r="P91" s="214">
        <v>0</v>
      </c>
      <c r="Q91" s="214">
        <f>ROUND(E91*P91,2)</f>
        <v>0</v>
      </c>
      <c r="R91" s="215"/>
      <c r="S91" s="215" t="s">
        <v>168</v>
      </c>
      <c r="T91" s="215" t="s">
        <v>169</v>
      </c>
      <c r="U91" s="215">
        <v>0</v>
      </c>
      <c r="V91" s="215">
        <f>ROUND(E91*U91,2)</f>
        <v>0</v>
      </c>
      <c r="W91" s="215"/>
      <c r="X91" s="215" t="s">
        <v>105</v>
      </c>
      <c r="Y91" s="215" t="s">
        <v>171</v>
      </c>
      <c r="Z91" s="195"/>
      <c r="AA91" s="195"/>
      <c r="AB91" s="195"/>
      <c r="AC91" s="195"/>
      <c r="AD91" s="195"/>
      <c r="AE91" s="195"/>
      <c r="AF91" s="195"/>
      <c r="AG91" s="195" t="s">
        <v>700</v>
      </c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</row>
    <row r="92" spans="1:60" outlineLevel="1" x14ac:dyDescent="0.2">
      <c r="A92" s="232">
        <v>48</v>
      </c>
      <c r="B92" s="233" t="s">
        <v>1337</v>
      </c>
      <c r="C92" s="239" t="s">
        <v>1338</v>
      </c>
      <c r="D92" s="234" t="s">
        <v>738</v>
      </c>
      <c r="E92" s="235">
        <v>1</v>
      </c>
      <c r="F92" s="236"/>
      <c r="G92" s="237">
        <f>ROUND(E92*F92,2)</f>
        <v>0</v>
      </c>
      <c r="H92" s="216"/>
      <c r="I92" s="215">
        <f>ROUND(E92*H92,2)</f>
        <v>0</v>
      </c>
      <c r="J92" s="216"/>
      <c r="K92" s="215">
        <f>ROUND(E92*J92,2)</f>
        <v>0</v>
      </c>
      <c r="L92" s="215">
        <v>21</v>
      </c>
      <c r="M92" s="215">
        <f>G92*(1+L92/100)</f>
        <v>0</v>
      </c>
      <c r="N92" s="214">
        <v>0</v>
      </c>
      <c r="O92" s="214">
        <f>ROUND(E92*N92,2)</f>
        <v>0</v>
      </c>
      <c r="P92" s="214">
        <v>0</v>
      </c>
      <c r="Q92" s="214">
        <f>ROUND(E92*P92,2)</f>
        <v>0</v>
      </c>
      <c r="R92" s="215"/>
      <c r="S92" s="215" t="s">
        <v>168</v>
      </c>
      <c r="T92" s="215" t="s">
        <v>169</v>
      </c>
      <c r="U92" s="215">
        <v>0</v>
      </c>
      <c r="V92" s="215">
        <f>ROUND(E92*U92,2)</f>
        <v>0</v>
      </c>
      <c r="W92" s="215"/>
      <c r="X92" s="215" t="s">
        <v>105</v>
      </c>
      <c r="Y92" s="215" t="s">
        <v>171</v>
      </c>
      <c r="Z92" s="195"/>
      <c r="AA92" s="195"/>
      <c r="AB92" s="195"/>
      <c r="AC92" s="195"/>
      <c r="AD92" s="195"/>
      <c r="AE92" s="195"/>
      <c r="AF92" s="195"/>
      <c r="AG92" s="195" t="s">
        <v>700</v>
      </c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</row>
    <row r="93" spans="1:60" outlineLevel="1" x14ac:dyDescent="0.2">
      <c r="A93" s="232">
        <v>49</v>
      </c>
      <c r="B93" s="233" t="s">
        <v>1339</v>
      </c>
      <c r="C93" s="239" t="s">
        <v>1340</v>
      </c>
      <c r="D93" s="234" t="s">
        <v>738</v>
      </c>
      <c r="E93" s="235">
        <v>1</v>
      </c>
      <c r="F93" s="236"/>
      <c r="G93" s="237">
        <f>ROUND(E93*F93,2)</f>
        <v>0</v>
      </c>
      <c r="H93" s="216"/>
      <c r="I93" s="215">
        <f>ROUND(E93*H93,2)</f>
        <v>0</v>
      </c>
      <c r="J93" s="216"/>
      <c r="K93" s="215">
        <f>ROUND(E93*J93,2)</f>
        <v>0</v>
      </c>
      <c r="L93" s="215">
        <v>21</v>
      </c>
      <c r="M93" s="215">
        <f>G93*(1+L93/100)</f>
        <v>0</v>
      </c>
      <c r="N93" s="214">
        <v>0</v>
      </c>
      <c r="O93" s="214">
        <f>ROUND(E93*N93,2)</f>
        <v>0</v>
      </c>
      <c r="P93" s="214">
        <v>0</v>
      </c>
      <c r="Q93" s="214">
        <f>ROUND(E93*P93,2)</f>
        <v>0</v>
      </c>
      <c r="R93" s="215"/>
      <c r="S93" s="215" t="s">
        <v>168</v>
      </c>
      <c r="T93" s="215" t="s">
        <v>169</v>
      </c>
      <c r="U93" s="215">
        <v>0</v>
      </c>
      <c r="V93" s="215">
        <f>ROUND(E93*U93,2)</f>
        <v>0</v>
      </c>
      <c r="W93" s="215"/>
      <c r="X93" s="215" t="s">
        <v>105</v>
      </c>
      <c r="Y93" s="215" t="s">
        <v>171</v>
      </c>
      <c r="Z93" s="195"/>
      <c r="AA93" s="195"/>
      <c r="AB93" s="195"/>
      <c r="AC93" s="195"/>
      <c r="AD93" s="195"/>
      <c r="AE93" s="195"/>
      <c r="AF93" s="195"/>
      <c r="AG93" s="195" t="s">
        <v>700</v>
      </c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</row>
    <row r="94" spans="1:60" outlineLevel="1" x14ac:dyDescent="0.2">
      <c r="A94" s="232">
        <v>50</v>
      </c>
      <c r="B94" s="233" t="s">
        <v>1341</v>
      </c>
      <c r="C94" s="239" t="s">
        <v>1228</v>
      </c>
      <c r="D94" s="234" t="s">
        <v>738</v>
      </c>
      <c r="E94" s="235">
        <v>1</v>
      </c>
      <c r="F94" s="236"/>
      <c r="G94" s="237">
        <f>ROUND(E94*F94,2)</f>
        <v>0</v>
      </c>
      <c r="H94" s="216"/>
      <c r="I94" s="215">
        <f>ROUND(E94*H94,2)</f>
        <v>0</v>
      </c>
      <c r="J94" s="216"/>
      <c r="K94" s="215">
        <f>ROUND(E94*J94,2)</f>
        <v>0</v>
      </c>
      <c r="L94" s="215">
        <v>21</v>
      </c>
      <c r="M94" s="215">
        <f>G94*(1+L94/100)</f>
        <v>0</v>
      </c>
      <c r="N94" s="214">
        <v>0</v>
      </c>
      <c r="O94" s="214">
        <f>ROUND(E94*N94,2)</f>
        <v>0</v>
      </c>
      <c r="P94" s="214">
        <v>0</v>
      </c>
      <c r="Q94" s="214">
        <f>ROUND(E94*P94,2)</f>
        <v>0</v>
      </c>
      <c r="R94" s="215"/>
      <c r="S94" s="215" t="s">
        <v>168</v>
      </c>
      <c r="T94" s="215" t="s">
        <v>169</v>
      </c>
      <c r="U94" s="215">
        <v>0</v>
      </c>
      <c r="V94" s="215">
        <f>ROUND(E94*U94,2)</f>
        <v>0</v>
      </c>
      <c r="W94" s="215"/>
      <c r="X94" s="215" t="s">
        <v>105</v>
      </c>
      <c r="Y94" s="215" t="s">
        <v>171</v>
      </c>
      <c r="Z94" s="195"/>
      <c r="AA94" s="195"/>
      <c r="AB94" s="195"/>
      <c r="AC94" s="195"/>
      <c r="AD94" s="195"/>
      <c r="AE94" s="195"/>
      <c r="AF94" s="195"/>
      <c r="AG94" s="195" t="s">
        <v>700</v>
      </c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</row>
    <row r="95" spans="1:60" outlineLevel="1" x14ac:dyDescent="0.2">
      <c r="A95" s="232">
        <v>51</v>
      </c>
      <c r="B95" s="233" t="s">
        <v>1342</v>
      </c>
      <c r="C95" s="239" t="s">
        <v>1343</v>
      </c>
      <c r="D95" s="234" t="s">
        <v>738</v>
      </c>
      <c r="E95" s="235">
        <v>1</v>
      </c>
      <c r="F95" s="236"/>
      <c r="G95" s="237">
        <f>ROUND(E95*F95,2)</f>
        <v>0</v>
      </c>
      <c r="H95" s="216"/>
      <c r="I95" s="215">
        <f>ROUND(E95*H95,2)</f>
        <v>0</v>
      </c>
      <c r="J95" s="216"/>
      <c r="K95" s="215">
        <f>ROUND(E95*J95,2)</f>
        <v>0</v>
      </c>
      <c r="L95" s="215">
        <v>21</v>
      </c>
      <c r="M95" s="215">
        <f>G95*(1+L95/100)</f>
        <v>0</v>
      </c>
      <c r="N95" s="214">
        <v>0</v>
      </c>
      <c r="O95" s="214">
        <f>ROUND(E95*N95,2)</f>
        <v>0</v>
      </c>
      <c r="P95" s="214">
        <v>0</v>
      </c>
      <c r="Q95" s="214">
        <f>ROUND(E95*P95,2)</f>
        <v>0</v>
      </c>
      <c r="R95" s="215"/>
      <c r="S95" s="215" t="s">
        <v>168</v>
      </c>
      <c r="T95" s="215" t="s">
        <v>169</v>
      </c>
      <c r="U95" s="215">
        <v>0</v>
      </c>
      <c r="V95" s="215">
        <f>ROUND(E95*U95,2)</f>
        <v>0</v>
      </c>
      <c r="W95" s="215"/>
      <c r="X95" s="215" t="s">
        <v>105</v>
      </c>
      <c r="Y95" s="215" t="s">
        <v>171</v>
      </c>
      <c r="Z95" s="195"/>
      <c r="AA95" s="195"/>
      <c r="AB95" s="195"/>
      <c r="AC95" s="195"/>
      <c r="AD95" s="195"/>
      <c r="AE95" s="195"/>
      <c r="AF95" s="195"/>
      <c r="AG95" s="195" t="s">
        <v>700</v>
      </c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</row>
    <row r="96" spans="1:60" outlineLevel="1" x14ac:dyDescent="0.2">
      <c r="A96" s="226">
        <v>52</v>
      </c>
      <c r="B96" s="227" t="s">
        <v>1344</v>
      </c>
      <c r="C96" s="240" t="s">
        <v>1345</v>
      </c>
      <c r="D96" s="228" t="s">
        <v>738</v>
      </c>
      <c r="E96" s="229">
        <v>1</v>
      </c>
      <c r="F96" s="230"/>
      <c r="G96" s="231">
        <f>ROUND(E96*F96,2)</f>
        <v>0</v>
      </c>
      <c r="H96" s="216"/>
      <c r="I96" s="215">
        <f>ROUND(E96*H96,2)</f>
        <v>0</v>
      </c>
      <c r="J96" s="216"/>
      <c r="K96" s="215">
        <f>ROUND(E96*J96,2)</f>
        <v>0</v>
      </c>
      <c r="L96" s="215">
        <v>21</v>
      </c>
      <c r="M96" s="215">
        <f>G96*(1+L96/100)</f>
        <v>0</v>
      </c>
      <c r="N96" s="214">
        <v>0</v>
      </c>
      <c r="O96" s="214">
        <f>ROUND(E96*N96,2)</f>
        <v>0</v>
      </c>
      <c r="P96" s="214">
        <v>0</v>
      </c>
      <c r="Q96" s="214">
        <f>ROUND(E96*P96,2)</f>
        <v>0</v>
      </c>
      <c r="R96" s="215"/>
      <c r="S96" s="215" t="s">
        <v>168</v>
      </c>
      <c r="T96" s="215" t="s">
        <v>169</v>
      </c>
      <c r="U96" s="215">
        <v>0</v>
      </c>
      <c r="V96" s="215">
        <f>ROUND(E96*U96,2)</f>
        <v>0</v>
      </c>
      <c r="W96" s="215"/>
      <c r="X96" s="215" t="s">
        <v>105</v>
      </c>
      <c r="Y96" s="215" t="s">
        <v>171</v>
      </c>
      <c r="Z96" s="195"/>
      <c r="AA96" s="195"/>
      <c r="AB96" s="195"/>
      <c r="AC96" s="195"/>
      <c r="AD96" s="195"/>
      <c r="AE96" s="195"/>
      <c r="AF96" s="195"/>
      <c r="AG96" s="195" t="s">
        <v>700</v>
      </c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</row>
    <row r="97" spans="1:60" outlineLevel="2" x14ac:dyDescent="0.2">
      <c r="A97" s="212"/>
      <c r="B97" s="213"/>
      <c r="C97" s="256" t="s">
        <v>1346</v>
      </c>
      <c r="D97" s="253"/>
      <c r="E97" s="253"/>
      <c r="F97" s="253"/>
      <c r="G97" s="253"/>
      <c r="H97" s="215"/>
      <c r="I97" s="215"/>
      <c r="J97" s="215"/>
      <c r="K97" s="215"/>
      <c r="L97" s="215"/>
      <c r="M97" s="215"/>
      <c r="N97" s="214"/>
      <c r="O97" s="214"/>
      <c r="P97" s="214"/>
      <c r="Q97" s="214"/>
      <c r="R97" s="215"/>
      <c r="S97" s="215"/>
      <c r="T97" s="215"/>
      <c r="U97" s="215"/>
      <c r="V97" s="215"/>
      <c r="W97" s="215"/>
      <c r="X97" s="215"/>
      <c r="Y97" s="215"/>
      <c r="Z97" s="195"/>
      <c r="AA97" s="195"/>
      <c r="AB97" s="195"/>
      <c r="AC97" s="195"/>
      <c r="AD97" s="195"/>
      <c r="AE97" s="195"/>
      <c r="AF97" s="195"/>
      <c r="AG97" s="195" t="s">
        <v>463</v>
      </c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</row>
    <row r="98" spans="1:60" outlineLevel="3" x14ac:dyDescent="0.2">
      <c r="A98" s="212"/>
      <c r="B98" s="213"/>
      <c r="C98" s="257" t="s">
        <v>1347</v>
      </c>
      <c r="D98" s="254"/>
      <c r="E98" s="254"/>
      <c r="F98" s="254"/>
      <c r="G98" s="254"/>
      <c r="H98" s="215"/>
      <c r="I98" s="215"/>
      <c r="J98" s="215"/>
      <c r="K98" s="215"/>
      <c r="L98" s="215"/>
      <c r="M98" s="215"/>
      <c r="N98" s="214"/>
      <c r="O98" s="214"/>
      <c r="P98" s="214"/>
      <c r="Q98" s="214"/>
      <c r="R98" s="215"/>
      <c r="S98" s="215"/>
      <c r="T98" s="215"/>
      <c r="U98" s="215"/>
      <c r="V98" s="215"/>
      <c r="W98" s="215"/>
      <c r="X98" s="215"/>
      <c r="Y98" s="215"/>
      <c r="Z98" s="195"/>
      <c r="AA98" s="195"/>
      <c r="AB98" s="195"/>
      <c r="AC98" s="195"/>
      <c r="AD98" s="195"/>
      <c r="AE98" s="195"/>
      <c r="AF98" s="195"/>
      <c r="AG98" s="195" t="s">
        <v>463</v>
      </c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</row>
    <row r="99" spans="1:60" outlineLevel="1" x14ac:dyDescent="0.2">
      <c r="A99" s="232">
        <v>53</v>
      </c>
      <c r="B99" s="233" t="s">
        <v>1348</v>
      </c>
      <c r="C99" s="239" t="s">
        <v>1349</v>
      </c>
      <c r="D99" s="234" t="s">
        <v>738</v>
      </c>
      <c r="E99" s="235">
        <v>1</v>
      </c>
      <c r="F99" s="236"/>
      <c r="G99" s="237">
        <f>ROUND(E99*F99,2)</f>
        <v>0</v>
      </c>
      <c r="H99" s="216"/>
      <c r="I99" s="215">
        <f>ROUND(E99*H99,2)</f>
        <v>0</v>
      </c>
      <c r="J99" s="216"/>
      <c r="K99" s="215">
        <f>ROUND(E99*J99,2)</f>
        <v>0</v>
      </c>
      <c r="L99" s="215">
        <v>21</v>
      </c>
      <c r="M99" s="215">
        <f>G99*(1+L99/100)</f>
        <v>0</v>
      </c>
      <c r="N99" s="214">
        <v>0</v>
      </c>
      <c r="O99" s="214">
        <f>ROUND(E99*N99,2)</f>
        <v>0</v>
      </c>
      <c r="P99" s="214">
        <v>0</v>
      </c>
      <c r="Q99" s="214">
        <f>ROUND(E99*P99,2)</f>
        <v>0</v>
      </c>
      <c r="R99" s="215"/>
      <c r="S99" s="215" t="s">
        <v>168</v>
      </c>
      <c r="T99" s="215" t="s">
        <v>169</v>
      </c>
      <c r="U99" s="215">
        <v>0</v>
      </c>
      <c r="V99" s="215">
        <f>ROUND(E99*U99,2)</f>
        <v>0</v>
      </c>
      <c r="W99" s="215"/>
      <c r="X99" s="215" t="s">
        <v>105</v>
      </c>
      <c r="Y99" s="215" t="s">
        <v>171</v>
      </c>
      <c r="Z99" s="195"/>
      <c r="AA99" s="195"/>
      <c r="AB99" s="195"/>
      <c r="AC99" s="195"/>
      <c r="AD99" s="195"/>
      <c r="AE99" s="195"/>
      <c r="AF99" s="195"/>
      <c r="AG99" s="195" t="s">
        <v>700</v>
      </c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</row>
    <row r="100" spans="1:60" outlineLevel="1" x14ac:dyDescent="0.2">
      <c r="A100" s="232">
        <v>54</v>
      </c>
      <c r="B100" s="233" t="s">
        <v>1350</v>
      </c>
      <c r="C100" s="239" t="s">
        <v>1351</v>
      </c>
      <c r="D100" s="234" t="s">
        <v>738</v>
      </c>
      <c r="E100" s="235">
        <v>1</v>
      </c>
      <c r="F100" s="236"/>
      <c r="G100" s="237">
        <f>ROUND(E100*F100,2)</f>
        <v>0</v>
      </c>
      <c r="H100" s="216"/>
      <c r="I100" s="215">
        <f>ROUND(E100*H100,2)</f>
        <v>0</v>
      </c>
      <c r="J100" s="216"/>
      <c r="K100" s="215">
        <f>ROUND(E100*J100,2)</f>
        <v>0</v>
      </c>
      <c r="L100" s="215">
        <v>21</v>
      </c>
      <c r="M100" s="215">
        <f>G100*(1+L100/100)</f>
        <v>0</v>
      </c>
      <c r="N100" s="214">
        <v>0</v>
      </c>
      <c r="O100" s="214">
        <f>ROUND(E100*N100,2)</f>
        <v>0</v>
      </c>
      <c r="P100" s="214">
        <v>0</v>
      </c>
      <c r="Q100" s="214">
        <f>ROUND(E100*P100,2)</f>
        <v>0</v>
      </c>
      <c r="R100" s="215"/>
      <c r="S100" s="215" t="s">
        <v>168</v>
      </c>
      <c r="T100" s="215" t="s">
        <v>169</v>
      </c>
      <c r="U100" s="215">
        <v>0</v>
      </c>
      <c r="V100" s="215">
        <f>ROUND(E100*U100,2)</f>
        <v>0</v>
      </c>
      <c r="W100" s="215"/>
      <c r="X100" s="215" t="s">
        <v>105</v>
      </c>
      <c r="Y100" s="215" t="s">
        <v>171</v>
      </c>
      <c r="Z100" s="195"/>
      <c r="AA100" s="195"/>
      <c r="AB100" s="195"/>
      <c r="AC100" s="195"/>
      <c r="AD100" s="195"/>
      <c r="AE100" s="195"/>
      <c r="AF100" s="195"/>
      <c r="AG100" s="195" t="s">
        <v>700</v>
      </c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</row>
    <row r="101" spans="1:60" outlineLevel="1" x14ac:dyDescent="0.2">
      <c r="A101" s="232">
        <v>55</v>
      </c>
      <c r="B101" s="233" t="s">
        <v>1352</v>
      </c>
      <c r="C101" s="239" t="s">
        <v>735</v>
      </c>
      <c r="D101" s="234" t="s">
        <v>738</v>
      </c>
      <c r="E101" s="235">
        <v>1</v>
      </c>
      <c r="F101" s="236"/>
      <c r="G101" s="237">
        <f>ROUND(E101*F101,2)</f>
        <v>0</v>
      </c>
      <c r="H101" s="216"/>
      <c r="I101" s="215">
        <f>ROUND(E101*H101,2)</f>
        <v>0</v>
      </c>
      <c r="J101" s="216"/>
      <c r="K101" s="215">
        <f>ROUND(E101*J101,2)</f>
        <v>0</v>
      </c>
      <c r="L101" s="215">
        <v>21</v>
      </c>
      <c r="M101" s="215">
        <f>G101*(1+L101/100)</f>
        <v>0</v>
      </c>
      <c r="N101" s="214">
        <v>0</v>
      </c>
      <c r="O101" s="214">
        <f>ROUND(E101*N101,2)</f>
        <v>0</v>
      </c>
      <c r="P101" s="214">
        <v>0</v>
      </c>
      <c r="Q101" s="214">
        <f>ROUND(E101*P101,2)</f>
        <v>0</v>
      </c>
      <c r="R101" s="215"/>
      <c r="S101" s="215" t="s">
        <v>168</v>
      </c>
      <c r="T101" s="215" t="s">
        <v>169</v>
      </c>
      <c r="U101" s="215">
        <v>0</v>
      </c>
      <c r="V101" s="215">
        <f>ROUND(E101*U101,2)</f>
        <v>0</v>
      </c>
      <c r="W101" s="215"/>
      <c r="X101" s="215" t="s">
        <v>105</v>
      </c>
      <c r="Y101" s="215" t="s">
        <v>171</v>
      </c>
      <c r="Z101" s="195"/>
      <c r="AA101" s="195"/>
      <c r="AB101" s="195"/>
      <c r="AC101" s="195"/>
      <c r="AD101" s="195"/>
      <c r="AE101" s="195"/>
      <c r="AF101" s="195"/>
      <c r="AG101" s="195" t="s">
        <v>700</v>
      </c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</row>
    <row r="102" spans="1:60" outlineLevel="1" x14ac:dyDescent="0.2">
      <c r="A102" s="232">
        <v>56</v>
      </c>
      <c r="B102" s="233" t="s">
        <v>1353</v>
      </c>
      <c r="C102" s="239" t="s">
        <v>715</v>
      </c>
      <c r="D102" s="234" t="s">
        <v>738</v>
      </c>
      <c r="E102" s="235">
        <v>1</v>
      </c>
      <c r="F102" s="236"/>
      <c r="G102" s="237">
        <f>ROUND(E102*F102,2)</f>
        <v>0</v>
      </c>
      <c r="H102" s="216"/>
      <c r="I102" s="215">
        <f>ROUND(E102*H102,2)</f>
        <v>0</v>
      </c>
      <c r="J102" s="216"/>
      <c r="K102" s="215">
        <f>ROUND(E102*J102,2)</f>
        <v>0</v>
      </c>
      <c r="L102" s="215">
        <v>21</v>
      </c>
      <c r="M102" s="215">
        <f>G102*(1+L102/100)</f>
        <v>0</v>
      </c>
      <c r="N102" s="214">
        <v>0</v>
      </c>
      <c r="O102" s="214">
        <f>ROUND(E102*N102,2)</f>
        <v>0</v>
      </c>
      <c r="P102" s="214">
        <v>0</v>
      </c>
      <c r="Q102" s="214">
        <f>ROUND(E102*P102,2)</f>
        <v>0</v>
      </c>
      <c r="R102" s="215"/>
      <c r="S102" s="215" t="s">
        <v>168</v>
      </c>
      <c r="T102" s="215" t="s">
        <v>169</v>
      </c>
      <c r="U102" s="215">
        <v>0</v>
      </c>
      <c r="V102" s="215">
        <f>ROUND(E102*U102,2)</f>
        <v>0</v>
      </c>
      <c r="W102" s="215"/>
      <c r="X102" s="215" t="s">
        <v>105</v>
      </c>
      <c r="Y102" s="215" t="s">
        <v>171</v>
      </c>
      <c r="Z102" s="195"/>
      <c r="AA102" s="195"/>
      <c r="AB102" s="195"/>
      <c r="AC102" s="195"/>
      <c r="AD102" s="195"/>
      <c r="AE102" s="195"/>
      <c r="AF102" s="195"/>
      <c r="AG102" s="195" t="s">
        <v>700</v>
      </c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</row>
    <row r="103" spans="1:60" ht="22.5" outlineLevel="1" x14ac:dyDescent="0.2">
      <c r="A103" s="226">
        <v>57</v>
      </c>
      <c r="B103" s="227" t="s">
        <v>1354</v>
      </c>
      <c r="C103" s="240" t="s">
        <v>1355</v>
      </c>
      <c r="D103" s="228" t="s">
        <v>738</v>
      </c>
      <c r="E103" s="229">
        <v>2</v>
      </c>
      <c r="F103" s="230"/>
      <c r="G103" s="231">
        <f>ROUND(E103*F103,2)</f>
        <v>0</v>
      </c>
      <c r="H103" s="216"/>
      <c r="I103" s="215">
        <f>ROUND(E103*H103,2)</f>
        <v>0</v>
      </c>
      <c r="J103" s="216"/>
      <c r="K103" s="215">
        <f>ROUND(E103*J103,2)</f>
        <v>0</v>
      </c>
      <c r="L103" s="215">
        <v>21</v>
      </c>
      <c r="M103" s="215">
        <f>G103*(1+L103/100)</f>
        <v>0</v>
      </c>
      <c r="N103" s="214">
        <v>0</v>
      </c>
      <c r="O103" s="214">
        <f>ROUND(E103*N103,2)</f>
        <v>0</v>
      </c>
      <c r="P103" s="214">
        <v>0</v>
      </c>
      <c r="Q103" s="214">
        <f>ROUND(E103*P103,2)</f>
        <v>0</v>
      </c>
      <c r="R103" s="215"/>
      <c r="S103" s="215" t="s">
        <v>168</v>
      </c>
      <c r="T103" s="215" t="s">
        <v>169</v>
      </c>
      <c r="U103" s="215">
        <v>0</v>
      </c>
      <c r="V103" s="215">
        <f>ROUND(E103*U103,2)</f>
        <v>0</v>
      </c>
      <c r="W103" s="215"/>
      <c r="X103" s="215" t="s">
        <v>105</v>
      </c>
      <c r="Y103" s="215" t="s">
        <v>171</v>
      </c>
      <c r="Z103" s="195"/>
      <c r="AA103" s="195"/>
      <c r="AB103" s="195"/>
      <c r="AC103" s="195"/>
      <c r="AD103" s="195"/>
      <c r="AE103" s="195"/>
      <c r="AF103" s="195"/>
      <c r="AG103" s="195" t="s">
        <v>700</v>
      </c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</row>
    <row r="104" spans="1:60" x14ac:dyDescent="0.2">
      <c r="A104" s="3"/>
      <c r="B104" s="4"/>
      <c r="C104" s="241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15</v>
      </c>
      <c r="AF104">
        <v>21</v>
      </c>
      <c r="AG104" t="s">
        <v>149</v>
      </c>
    </row>
    <row r="105" spans="1:60" x14ac:dyDescent="0.2">
      <c r="A105" s="198"/>
      <c r="B105" s="199" t="s">
        <v>31</v>
      </c>
      <c r="C105" s="242"/>
      <c r="D105" s="200"/>
      <c r="E105" s="201"/>
      <c r="F105" s="201"/>
      <c r="G105" s="225">
        <f>G8+G30+G87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399</v>
      </c>
    </row>
    <row r="106" spans="1:60" x14ac:dyDescent="0.2">
      <c r="A106" s="3"/>
      <c r="B106" s="4"/>
      <c r="C106" s="241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241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02" t="s">
        <v>400</v>
      </c>
      <c r="B108" s="202"/>
      <c r="C108" s="24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03"/>
      <c r="B109" s="204"/>
      <c r="C109" s="244"/>
      <c r="D109" s="204"/>
      <c r="E109" s="204"/>
      <c r="F109" s="204"/>
      <c r="G109" s="20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401</v>
      </c>
    </row>
    <row r="110" spans="1:60" x14ac:dyDescent="0.2">
      <c r="A110" s="206"/>
      <c r="B110" s="207"/>
      <c r="C110" s="245"/>
      <c r="D110" s="207"/>
      <c r="E110" s="207"/>
      <c r="F110" s="207"/>
      <c r="G110" s="20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06"/>
      <c r="B111" s="207"/>
      <c r="C111" s="245"/>
      <c r="D111" s="207"/>
      <c r="E111" s="207"/>
      <c r="F111" s="207"/>
      <c r="G111" s="20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06"/>
      <c r="B112" s="207"/>
      <c r="C112" s="245"/>
      <c r="D112" s="207"/>
      <c r="E112" s="207"/>
      <c r="F112" s="207"/>
      <c r="G112" s="20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09"/>
      <c r="B113" s="210"/>
      <c r="C113" s="246"/>
      <c r="D113" s="210"/>
      <c r="E113" s="210"/>
      <c r="F113" s="210"/>
      <c r="G113" s="2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241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247"/>
      <c r="D115" s="10"/>
      <c r="AG115" t="s">
        <v>402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:G1"/>
    <mergeCell ref="C2:G2"/>
    <mergeCell ref="C3:G3"/>
    <mergeCell ref="C4:G4"/>
    <mergeCell ref="A108:C108"/>
    <mergeCell ref="A109:G113"/>
    <mergeCell ref="C97:G97"/>
    <mergeCell ref="C98:G98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02 01 Pol</vt:lpstr>
      <vt:lpstr>02 D.1.4.1 Pol</vt:lpstr>
      <vt:lpstr>02 D.1.4.2 Pol</vt:lpstr>
      <vt:lpstr>02 D.2.1 Pol</vt:lpstr>
      <vt:lpstr>02 D.2.1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D.1.4.1 Pol'!Názvy_tisku</vt:lpstr>
      <vt:lpstr>'02 D.1.4.2 Pol'!Názvy_tisku</vt:lpstr>
      <vt:lpstr>'02 D.2.1 P1'!Názvy_tisku</vt:lpstr>
      <vt:lpstr>'02 D.2.1 Pol'!Názvy_tisku</vt:lpstr>
      <vt:lpstr>oadresa</vt:lpstr>
      <vt:lpstr>Stavba!Objednatel</vt:lpstr>
      <vt:lpstr>Stavba!Objekt</vt:lpstr>
      <vt:lpstr>'02 01 Pol'!Oblast_tisku</vt:lpstr>
      <vt:lpstr>'02 D.1.4.1 Pol'!Oblast_tisku</vt:lpstr>
      <vt:lpstr>'02 D.1.4.2 Pol'!Oblast_tisku</vt:lpstr>
      <vt:lpstr>'02 D.2.1 P1'!Oblast_tisku</vt:lpstr>
      <vt:lpstr>'02 D.2.1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2019-03-19T12:27:02Z</cp:lastPrinted>
  <dcterms:created xsi:type="dcterms:W3CDTF">2009-04-08T07:15:50Z</dcterms:created>
  <dcterms:modified xsi:type="dcterms:W3CDTF">2024-04-16T12:00:54Z</dcterms:modified>
</cp:coreProperties>
</file>