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Jana\Zakázky\2022\Provozovny\Mendlova univerzita\Projektová dokumentace DPS\Výkaz výměr\"/>
    </mc:Choice>
  </mc:AlternateContent>
  <xr:revisionPtr revIDLastSave="0" documentId="8_{DF3DD2EC-CB61-4175-B1D6-395B87E5F5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2031 Pol" sheetId="12" r:id="rId4"/>
    <sheet name="02 22031-02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22031 Pol'!$1:$7</definedName>
    <definedName name="_xlnm.Print_Titles" localSheetId="4">'02 22031-02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22031 Pol'!$A$1:$Y$401</definedName>
    <definedName name="_xlnm.Print_Area" localSheetId="4">'02 22031-02 Pol'!$A$1:$Y$120</definedName>
    <definedName name="_xlnm.Print_Area" localSheetId="1">Stavba!$A$1:$J$81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0" i="1" l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G44" i="1"/>
  <c r="F44" i="1"/>
  <c r="G43" i="1"/>
  <c r="F43" i="1"/>
  <c r="G42" i="1"/>
  <c r="F42" i="1"/>
  <c r="G41" i="1"/>
  <c r="F41" i="1"/>
  <c r="G39" i="1"/>
  <c r="F39" i="1"/>
  <c r="G119" i="13"/>
  <c r="BA111" i="13"/>
  <c r="BA108" i="13"/>
  <c r="BA105" i="13"/>
  <c r="BA102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G11" i="13"/>
  <c r="I11" i="13"/>
  <c r="K11" i="13"/>
  <c r="M11" i="13"/>
  <c r="O11" i="13"/>
  <c r="Q11" i="13"/>
  <c r="V11" i="13"/>
  <c r="G13" i="13"/>
  <c r="I13" i="13"/>
  <c r="K13" i="13"/>
  <c r="M13" i="13"/>
  <c r="O13" i="13"/>
  <c r="Q13" i="13"/>
  <c r="V13" i="13"/>
  <c r="G15" i="13"/>
  <c r="I15" i="13"/>
  <c r="K15" i="13"/>
  <c r="M15" i="13"/>
  <c r="O15" i="13"/>
  <c r="Q15" i="13"/>
  <c r="V15" i="13"/>
  <c r="G17" i="13"/>
  <c r="M17" i="13" s="1"/>
  <c r="I17" i="13"/>
  <c r="K17" i="13"/>
  <c r="O17" i="13"/>
  <c r="Q17" i="13"/>
  <c r="V17" i="13"/>
  <c r="G19" i="13"/>
  <c r="I19" i="13"/>
  <c r="K19" i="13"/>
  <c r="M19" i="13"/>
  <c r="O19" i="13"/>
  <c r="Q19" i="13"/>
  <c r="V19" i="13"/>
  <c r="G21" i="13"/>
  <c r="I21" i="13"/>
  <c r="K21" i="13"/>
  <c r="M21" i="13"/>
  <c r="O21" i="13"/>
  <c r="Q21" i="13"/>
  <c r="V21" i="13"/>
  <c r="G23" i="13"/>
  <c r="I23" i="13"/>
  <c r="K23" i="13"/>
  <c r="M23" i="13"/>
  <c r="O23" i="13"/>
  <c r="Q23" i="13"/>
  <c r="V23" i="13"/>
  <c r="G25" i="13"/>
  <c r="M25" i="13" s="1"/>
  <c r="I25" i="13"/>
  <c r="K25" i="13"/>
  <c r="O25" i="13"/>
  <c r="Q25" i="13"/>
  <c r="V25" i="13"/>
  <c r="G27" i="13"/>
  <c r="I27" i="13"/>
  <c r="K27" i="13"/>
  <c r="M27" i="13"/>
  <c r="O27" i="13"/>
  <c r="Q27" i="13"/>
  <c r="V27" i="13"/>
  <c r="G29" i="13"/>
  <c r="I29" i="13"/>
  <c r="K29" i="13"/>
  <c r="M29" i="13"/>
  <c r="O29" i="13"/>
  <c r="Q29" i="13"/>
  <c r="V29" i="13"/>
  <c r="G31" i="13"/>
  <c r="I31" i="13"/>
  <c r="K31" i="13"/>
  <c r="M31" i="13"/>
  <c r="O31" i="13"/>
  <c r="Q31" i="13"/>
  <c r="V31" i="13"/>
  <c r="G33" i="13"/>
  <c r="M33" i="13" s="1"/>
  <c r="I33" i="13"/>
  <c r="K33" i="13"/>
  <c r="O33" i="13"/>
  <c r="Q33" i="13"/>
  <c r="V33" i="13"/>
  <c r="I35" i="13"/>
  <c r="Q35" i="13"/>
  <c r="G36" i="13"/>
  <c r="I36" i="13"/>
  <c r="K36" i="13"/>
  <c r="K35" i="13" s="1"/>
  <c r="M36" i="13"/>
  <c r="O36" i="13"/>
  <c r="Q36" i="13"/>
  <c r="V36" i="13"/>
  <c r="V35" i="13" s="1"/>
  <c r="G38" i="13"/>
  <c r="G35" i="13" s="1"/>
  <c r="I38" i="13"/>
  <c r="K38" i="13"/>
  <c r="M38" i="13"/>
  <c r="O38" i="13"/>
  <c r="O35" i="13" s="1"/>
  <c r="Q38" i="13"/>
  <c r="V38" i="13"/>
  <c r="G40" i="13"/>
  <c r="M40" i="13" s="1"/>
  <c r="I40" i="13"/>
  <c r="K40" i="13"/>
  <c r="O40" i="13"/>
  <c r="Q40" i="13"/>
  <c r="V40" i="13"/>
  <c r="G43" i="13"/>
  <c r="I43" i="13"/>
  <c r="K43" i="13"/>
  <c r="K42" i="13" s="1"/>
  <c r="M43" i="13"/>
  <c r="O43" i="13"/>
  <c r="Q43" i="13"/>
  <c r="V43" i="13"/>
  <c r="V42" i="13" s="1"/>
  <c r="G45" i="13"/>
  <c r="I45" i="13"/>
  <c r="K45" i="13"/>
  <c r="M45" i="13"/>
  <c r="O45" i="13"/>
  <c r="Q45" i="13"/>
  <c r="V45" i="13"/>
  <c r="G47" i="13"/>
  <c r="G42" i="13" s="1"/>
  <c r="I47" i="13"/>
  <c r="K47" i="13"/>
  <c r="O47" i="13"/>
  <c r="O42" i="13" s="1"/>
  <c r="Q47" i="13"/>
  <c r="V47" i="13"/>
  <c r="G49" i="13"/>
  <c r="M49" i="13" s="1"/>
  <c r="I49" i="13"/>
  <c r="I42" i="13" s="1"/>
  <c r="K49" i="13"/>
  <c r="O49" i="13"/>
  <c r="Q49" i="13"/>
  <c r="Q42" i="13" s="1"/>
  <c r="V49" i="13"/>
  <c r="G51" i="13"/>
  <c r="I51" i="13"/>
  <c r="K51" i="13"/>
  <c r="M51" i="13"/>
  <c r="O51" i="13"/>
  <c r="Q51" i="13"/>
  <c r="V51" i="13"/>
  <c r="G53" i="13"/>
  <c r="I53" i="13"/>
  <c r="K53" i="13"/>
  <c r="M53" i="13"/>
  <c r="O53" i="13"/>
  <c r="Q53" i="13"/>
  <c r="V53" i="13"/>
  <c r="G55" i="13"/>
  <c r="G56" i="13"/>
  <c r="M56" i="13" s="1"/>
  <c r="I56" i="13"/>
  <c r="I55" i="13" s="1"/>
  <c r="K56" i="13"/>
  <c r="K55" i="13" s="1"/>
  <c r="O56" i="13"/>
  <c r="Q56" i="13"/>
  <c r="Q55" i="13" s="1"/>
  <c r="V56" i="13"/>
  <c r="V55" i="13" s="1"/>
  <c r="G58" i="13"/>
  <c r="M58" i="13" s="1"/>
  <c r="I58" i="13"/>
  <c r="K58" i="13"/>
  <c r="O58" i="13"/>
  <c r="Q58" i="13"/>
  <c r="V58" i="13"/>
  <c r="G60" i="13"/>
  <c r="I60" i="13"/>
  <c r="K60" i="13"/>
  <c r="M60" i="13"/>
  <c r="O60" i="13"/>
  <c r="Q60" i="13"/>
  <c r="V60" i="13"/>
  <c r="G62" i="13"/>
  <c r="M62" i="13" s="1"/>
  <c r="I62" i="13"/>
  <c r="K62" i="13"/>
  <c r="O62" i="13"/>
  <c r="O55" i="13" s="1"/>
  <c r="Q62" i="13"/>
  <c r="V62" i="13"/>
  <c r="G64" i="13"/>
  <c r="M64" i="13" s="1"/>
  <c r="I64" i="13"/>
  <c r="K64" i="13"/>
  <c r="O64" i="13"/>
  <c r="Q64" i="13"/>
  <c r="V64" i="13"/>
  <c r="G66" i="13"/>
  <c r="M66" i="13" s="1"/>
  <c r="I66" i="13"/>
  <c r="K66" i="13"/>
  <c r="O66" i="13"/>
  <c r="Q66" i="13"/>
  <c r="V66" i="13"/>
  <c r="G68" i="13"/>
  <c r="I68" i="13"/>
  <c r="K68" i="13"/>
  <c r="M68" i="13"/>
  <c r="O68" i="13"/>
  <c r="Q68" i="13"/>
  <c r="V68" i="13"/>
  <c r="G70" i="13"/>
  <c r="M70" i="13" s="1"/>
  <c r="I70" i="13"/>
  <c r="K70" i="13"/>
  <c r="O70" i="13"/>
  <c r="Q70" i="13"/>
  <c r="V70" i="13"/>
  <c r="G72" i="13"/>
  <c r="M72" i="13" s="1"/>
  <c r="I72" i="13"/>
  <c r="K72" i="13"/>
  <c r="O72" i="13"/>
  <c r="Q72" i="13"/>
  <c r="V72" i="13"/>
  <c r="G74" i="13"/>
  <c r="M74" i="13" s="1"/>
  <c r="I74" i="13"/>
  <c r="K74" i="13"/>
  <c r="O74" i="13"/>
  <c r="Q74" i="13"/>
  <c r="V74" i="13"/>
  <c r="G76" i="13"/>
  <c r="I76" i="13"/>
  <c r="K76" i="13"/>
  <c r="M76" i="13"/>
  <c r="O76" i="13"/>
  <c r="Q76" i="13"/>
  <c r="V76" i="13"/>
  <c r="G78" i="13"/>
  <c r="M78" i="13" s="1"/>
  <c r="I78" i="13"/>
  <c r="K78" i="13"/>
  <c r="O78" i="13"/>
  <c r="Q78" i="13"/>
  <c r="V78" i="13"/>
  <c r="G80" i="13"/>
  <c r="M80" i="13" s="1"/>
  <c r="I80" i="13"/>
  <c r="K80" i="13"/>
  <c r="O80" i="13"/>
  <c r="Q80" i="13"/>
  <c r="V80" i="13"/>
  <c r="G82" i="13"/>
  <c r="M82" i="13" s="1"/>
  <c r="I82" i="13"/>
  <c r="K82" i="13"/>
  <c r="O82" i="13"/>
  <c r="Q82" i="13"/>
  <c r="V82" i="13"/>
  <c r="G84" i="13"/>
  <c r="I84" i="13"/>
  <c r="K84" i="13"/>
  <c r="M84" i="13"/>
  <c r="O84" i="13"/>
  <c r="Q84" i="13"/>
  <c r="V84" i="13"/>
  <c r="G86" i="13"/>
  <c r="M86" i="13" s="1"/>
  <c r="I86" i="13"/>
  <c r="K86" i="13"/>
  <c r="O86" i="13"/>
  <c r="Q86" i="13"/>
  <c r="V86" i="13"/>
  <c r="G88" i="13"/>
  <c r="I88" i="13"/>
  <c r="K88" i="13"/>
  <c r="M88" i="13"/>
  <c r="O88" i="13"/>
  <c r="Q88" i="13"/>
  <c r="V88" i="13"/>
  <c r="G90" i="13"/>
  <c r="M90" i="13" s="1"/>
  <c r="I90" i="13"/>
  <c r="K90" i="13"/>
  <c r="O90" i="13"/>
  <c r="Q90" i="13"/>
  <c r="V90" i="13"/>
  <c r="G92" i="13"/>
  <c r="I92" i="13"/>
  <c r="K92" i="13"/>
  <c r="M92" i="13"/>
  <c r="O92" i="13"/>
  <c r="Q92" i="13"/>
  <c r="V92" i="13"/>
  <c r="G94" i="13"/>
  <c r="M94" i="13" s="1"/>
  <c r="I94" i="13"/>
  <c r="K94" i="13"/>
  <c r="O94" i="13"/>
  <c r="Q94" i="13"/>
  <c r="V94" i="13"/>
  <c r="G96" i="13"/>
  <c r="I96" i="13"/>
  <c r="K96" i="13"/>
  <c r="M96" i="13"/>
  <c r="O96" i="13"/>
  <c r="Q96" i="13"/>
  <c r="V96" i="13"/>
  <c r="G98" i="13"/>
  <c r="M98" i="13" s="1"/>
  <c r="I98" i="13"/>
  <c r="K98" i="13"/>
  <c r="O98" i="13"/>
  <c r="Q98" i="13"/>
  <c r="V98" i="13"/>
  <c r="G101" i="13"/>
  <c r="G100" i="13" s="1"/>
  <c r="I101" i="13"/>
  <c r="I100" i="13" s="1"/>
  <c r="K101" i="13"/>
  <c r="K100" i="13" s="1"/>
  <c r="O101" i="13"/>
  <c r="O100" i="13" s="1"/>
  <c r="Q101" i="13"/>
  <c r="Q100" i="13" s="1"/>
  <c r="V101" i="13"/>
  <c r="V100" i="13" s="1"/>
  <c r="G104" i="13"/>
  <c r="I104" i="13"/>
  <c r="K104" i="13"/>
  <c r="M104" i="13"/>
  <c r="O104" i="13"/>
  <c r="Q104" i="13"/>
  <c r="V104" i="13"/>
  <c r="G107" i="13"/>
  <c r="I107" i="13"/>
  <c r="K107" i="13"/>
  <c r="M107" i="13"/>
  <c r="O107" i="13"/>
  <c r="Q107" i="13"/>
  <c r="V107" i="13"/>
  <c r="G110" i="13"/>
  <c r="I110" i="13"/>
  <c r="K110" i="13"/>
  <c r="M110" i="13"/>
  <c r="O110" i="13"/>
  <c r="Q110" i="13"/>
  <c r="V110" i="13"/>
  <c r="G113" i="13"/>
  <c r="M113" i="13" s="1"/>
  <c r="I113" i="13"/>
  <c r="K113" i="13"/>
  <c r="O113" i="13"/>
  <c r="Q113" i="13"/>
  <c r="V113" i="13"/>
  <c r="I115" i="13"/>
  <c r="Q115" i="13"/>
  <c r="G116" i="13"/>
  <c r="M116" i="13" s="1"/>
  <c r="M115" i="13" s="1"/>
  <c r="I116" i="13"/>
  <c r="K116" i="13"/>
  <c r="K115" i="13" s="1"/>
  <c r="O116" i="13"/>
  <c r="O115" i="13" s="1"/>
  <c r="Q116" i="13"/>
  <c r="V116" i="13"/>
  <c r="V115" i="13" s="1"/>
  <c r="AE119" i="13"/>
  <c r="G400" i="12"/>
  <c r="BA395" i="12"/>
  <c r="BA392" i="12"/>
  <c r="BA389" i="12"/>
  <c r="BA386" i="12"/>
  <c r="BA290" i="12"/>
  <c r="BA245" i="12"/>
  <c r="BA53" i="12"/>
  <c r="BA27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3" i="12"/>
  <c r="K13" i="12"/>
  <c r="O13" i="12"/>
  <c r="V13" i="12"/>
  <c r="G14" i="12"/>
  <c r="I14" i="12"/>
  <c r="I13" i="12" s="1"/>
  <c r="K14" i="12"/>
  <c r="M14" i="12"/>
  <c r="M13" i="12" s="1"/>
  <c r="O14" i="12"/>
  <c r="Q14" i="12"/>
  <c r="Q13" i="12" s="1"/>
  <c r="V14" i="12"/>
  <c r="G17" i="12"/>
  <c r="O17" i="12"/>
  <c r="G18" i="12"/>
  <c r="I18" i="12"/>
  <c r="I17" i="12" s="1"/>
  <c r="K18" i="12"/>
  <c r="M18" i="12"/>
  <c r="O18" i="12"/>
  <c r="Q18" i="12"/>
  <c r="Q17" i="12" s="1"/>
  <c r="V18" i="12"/>
  <c r="G26" i="12"/>
  <c r="M26" i="12" s="1"/>
  <c r="I26" i="12"/>
  <c r="K26" i="12"/>
  <c r="K17" i="12" s="1"/>
  <c r="O26" i="12"/>
  <c r="Q26" i="12"/>
  <c r="V26" i="12"/>
  <c r="V17" i="12" s="1"/>
  <c r="G30" i="12"/>
  <c r="I30" i="12"/>
  <c r="K30" i="12"/>
  <c r="M30" i="12"/>
  <c r="O30" i="12"/>
  <c r="Q30" i="12"/>
  <c r="V30" i="12"/>
  <c r="G33" i="12"/>
  <c r="I33" i="12"/>
  <c r="I32" i="12" s="1"/>
  <c r="K33" i="12"/>
  <c r="M33" i="12"/>
  <c r="O33" i="12"/>
  <c r="Q33" i="12"/>
  <c r="Q32" i="12" s="1"/>
  <c r="V33" i="12"/>
  <c r="G36" i="12"/>
  <c r="M36" i="12" s="1"/>
  <c r="I36" i="12"/>
  <c r="K36" i="12"/>
  <c r="K32" i="12" s="1"/>
  <c r="O36" i="12"/>
  <c r="Q36" i="12"/>
  <c r="V36" i="12"/>
  <c r="V32" i="12" s="1"/>
  <c r="G45" i="12"/>
  <c r="I45" i="12"/>
  <c r="K45" i="12"/>
  <c r="M45" i="12"/>
  <c r="O45" i="12"/>
  <c r="Q45" i="12"/>
  <c r="V45" i="12"/>
  <c r="G49" i="12"/>
  <c r="G32" i="12" s="1"/>
  <c r="I49" i="12"/>
  <c r="K49" i="12"/>
  <c r="O49" i="12"/>
  <c r="O32" i="12" s="1"/>
  <c r="Q49" i="12"/>
  <c r="V49" i="12"/>
  <c r="I51" i="12"/>
  <c r="Q51" i="12"/>
  <c r="G52" i="12"/>
  <c r="M52" i="12" s="1"/>
  <c r="M51" i="12" s="1"/>
  <c r="I52" i="12"/>
  <c r="K52" i="12"/>
  <c r="K51" i="12" s="1"/>
  <c r="O52" i="12"/>
  <c r="O51" i="12" s="1"/>
  <c r="Q52" i="12"/>
  <c r="V52" i="12"/>
  <c r="V51" i="12" s="1"/>
  <c r="G55" i="12"/>
  <c r="I55" i="12"/>
  <c r="K55" i="12"/>
  <c r="M55" i="12"/>
  <c r="O55" i="12"/>
  <c r="Q55" i="12"/>
  <c r="V55" i="12"/>
  <c r="G58" i="12"/>
  <c r="I58" i="12"/>
  <c r="I57" i="12" s="1"/>
  <c r="K58" i="12"/>
  <c r="M58" i="12"/>
  <c r="O58" i="12"/>
  <c r="Q58" i="12"/>
  <c r="Q57" i="12" s="1"/>
  <c r="V58" i="12"/>
  <c r="G63" i="12"/>
  <c r="M63" i="12" s="1"/>
  <c r="I63" i="12"/>
  <c r="K63" i="12"/>
  <c r="K57" i="12" s="1"/>
  <c r="O63" i="12"/>
  <c r="Q63" i="12"/>
  <c r="V63" i="12"/>
  <c r="V57" i="12" s="1"/>
  <c r="G67" i="12"/>
  <c r="I67" i="12"/>
  <c r="K67" i="12"/>
  <c r="M67" i="12"/>
  <c r="O67" i="12"/>
  <c r="Q67" i="12"/>
  <c r="V67" i="12"/>
  <c r="G69" i="12"/>
  <c r="G57" i="12" s="1"/>
  <c r="I69" i="12"/>
  <c r="K69" i="12"/>
  <c r="O69" i="12"/>
  <c r="O57" i="12" s="1"/>
  <c r="Q69" i="12"/>
  <c r="V69" i="12"/>
  <c r="G72" i="12"/>
  <c r="I72" i="12"/>
  <c r="K72" i="12"/>
  <c r="M72" i="12"/>
  <c r="O72" i="12"/>
  <c r="Q72" i="12"/>
  <c r="V72" i="12"/>
  <c r="G75" i="12"/>
  <c r="M75" i="12" s="1"/>
  <c r="I75" i="12"/>
  <c r="K75" i="12"/>
  <c r="O75" i="12"/>
  <c r="Q75" i="12"/>
  <c r="V75" i="12"/>
  <c r="G80" i="12"/>
  <c r="G79" i="12" s="1"/>
  <c r="I80" i="12"/>
  <c r="K80" i="12"/>
  <c r="K79" i="12" s="1"/>
  <c r="O80" i="12"/>
  <c r="O79" i="12" s="1"/>
  <c r="Q80" i="12"/>
  <c r="V80" i="12"/>
  <c r="V79" i="12" s="1"/>
  <c r="G82" i="12"/>
  <c r="I82" i="12"/>
  <c r="I79" i="12" s="1"/>
  <c r="K82" i="12"/>
  <c r="M82" i="12"/>
  <c r="O82" i="12"/>
  <c r="Q82" i="12"/>
  <c r="Q79" i="12" s="1"/>
  <c r="V82" i="12"/>
  <c r="G84" i="12"/>
  <c r="M84" i="12" s="1"/>
  <c r="I84" i="12"/>
  <c r="K84" i="12"/>
  <c r="O84" i="12"/>
  <c r="Q84" i="12"/>
  <c r="V84" i="12"/>
  <c r="G86" i="12"/>
  <c r="I86" i="12"/>
  <c r="K86" i="12"/>
  <c r="M86" i="12"/>
  <c r="O86" i="12"/>
  <c r="Q86" i="12"/>
  <c r="V86" i="12"/>
  <c r="G89" i="12"/>
  <c r="I89" i="12"/>
  <c r="I88" i="12" s="1"/>
  <c r="K89" i="12"/>
  <c r="M89" i="12"/>
  <c r="O89" i="12"/>
  <c r="Q89" i="12"/>
  <c r="Q88" i="12" s="1"/>
  <c r="V89" i="12"/>
  <c r="G92" i="12"/>
  <c r="M92" i="12" s="1"/>
  <c r="I92" i="12"/>
  <c r="K92" i="12"/>
  <c r="K88" i="12" s="1"/>
  <c r="O92" i="12"/>
  <c r="Q92" i="12"/>
  <c r="V92" i="12"/>
  <c r="V88" i="12" s="1"/>
  <c r="G94" i="12"/>
  <c r="I94" i="12"/>
  <c r="K94" i="12"/>
  <c r="M94" i="12"/>
  <c r="O94" i="12"/>
  <c r="Q94" i="12"/>
  <c r="V94" i="12"/>
  <c r="G96" i="12"/>
  <c r="G88" i="12" s="1"/>
  <c r="I96" i="12"/>
  <c r="K96" i="12"/>
  <c r="O96" i="12"/>
  <c r="O88" i="12" s="1"/>
  <c r="Q96" i="12"/>
  <c r="V96" i="12"/>
  <c r="G103" i="12"/>
  <c r="I103" i="12"/>
  <c r="K103" i="12"/>
  <c r="M103" i="12"/>
  <c r="O103" i="12"/>
  <c r="Q103" i="12"/>
  <c r="V103" i="12"/>
  <c r="G111" i="12"/>
  <c r="M111" i="12" s="1"/>
  <c r="I111" i="12"/>
  <c r="K111" i="12"/>
  <c r="O111" i="12"/>
  <c r="Q111" i="12"/>
  <c r="V111" i="12"/>
  <c r="I113" i="12"/>
  <c r="Q113" i="12"/>
  <c r="G114" i="12"/>
  <c r="G113" i="12" s="1"/>
  <c r="I114" i="12"/>
  <c r="K114" i="12"/>
  <c r="K113" i="12" s="1"/>
  <c r="O114" i="12"/>
  <c r="O113" i="12" s="1"/>
  <c r="Q114" i="12"/>
  <c r="V114" i="12"/>
  <c r="V113" i="12" s="1"/>
  <c r="I117" i="12"/>
  <c r="Q117" i="12"/>
  <c r="G118" i="12"/>
  <c r="M118" i="12" s="1"/>
  <c r="I118" i="12"/>
  <c r="K118" i="12"/>
  <c r="K117" i="12" s="1"/>
  <c r="O118" i="12"/>
  <c r="O117" i="12" s="1"/>
  <c r="Q118" i="12"/>
  <c r="V118" i="12"/>
  <c r="V117" i="12" s="1"/>
  <c r="G121" i="12"/>
  <c r="I121" i="12"/>
  <c r="K121" i="12"/>
  <c r="M121" i="12"/>
  <c r="O121" i="12"/>
  <c r="Q121" i="12"/>
  <c r="V121" i="12"/>
  <c r="G124" i="12"/>
  <c r="M124" i="12" s="1"/>
  <c r="I124" i="12"/>
  <c r="K124" i="12"/>
  <c r="O124" i="12"/>
  <c r="Q124" i="12"/>
  <c r="V124" i="12"/>
  <c r="G128" i="12"/>
  <c r="M128" i="12" s="1"/>
  <c r="I128" i="12"/>
  <c r="K128" i="12"/>
  <c r="K127" i="12" s="1"/>
  <c r="O128" i="12"/>
  <c r="O127" i="12" s="1"/>
  <c r="Q128" i="12"/>
  <c r="V128" i="12"/>
  <c r="V127" i="12" s="1"/>
  <c r="G131" i="12"/>
  <c r="I131" i="12"/>
  <c r="K131" i="12"/>
  <c r="M131" i="12"/>
  <c r="O131" i="12"/>
  <c r="Q131" i="12"/>
  <c r="V131" i="12"/>
  <c r="G135" i="12"/>
  <c r="M135" i="12" s="1"/>
  <c r="I135" i="12"/>
  <c r="K135" i="12"/>
  <c r="O135" i="12"/>
  <c r="Q135" i="12"/>
  <c r="V135" i="12"/>
  <c r="G138" i="12"/>
  <c r="I138" i="12"/>
  <c r="I127" i="12" s="1"/>
  <c r="K138" i="12"/>
  <c r="M138" i="12"/>
  <c r="O138" i="12"/>
  <c r="Q138" i="12"/>
  <c r="Q127" i="12" s="1"/>
  <c r="V138" i="12"/>
  <c r="G141" i="12"/>
  <c r="M141" i="12" s="1"/>
  <c r="I141" i="12"/>
  <c r="K141" i="12"/>
  <c r="O141" i="12"/>
  <c r="Q141" i="12"/>
  <c r="V141" i="12"/>
  <c r="G144" i="12"/>
  <c r="I144" i="12"/>
  <c r="K144" i="12"/>
  <c r="M144" i="12"/>
  <c r="O144" i="12"/>
  <c r="Q144" i="12"/>
  <c r="V144" i="12"/>
  <c r="G148" i="12"/>
  <c r="I148" i="12"/>
  <c r="I147" i="12" s="1"/>
  <c r="K148" i="12"/>
  <c r="M148" i="12"/>
  <c r="O148" i="12"/>
  <c r="Q148" i="12"/>
  <c r="Q147" i="12" s="1"/>
  <c r="V148" i="12"/>
  <c r="G150" i="12"/>
  <c r="M150" i="12" s="1"/>
  <c r="I150" i="12"/>
  <c r="K150" i="12"/>
  <c r="K147" i="12" s="1"/>
  <c r="O150" i="12"/>
  <c r="Q150" i="12"/>
  <c r="V150" i="12"/>
  <c r="V147" i="12" s="1"/>
  <c r="G152" i="12"/>
  <c r="I152" i="12"/>
  <c r="K152" i="12"/>
  <c r="M152" i="12"/>
  <c r="O152" i="12"/>
  <c r="Q152" i="12"/>
  <c r="V152" i="12"/>
  <c r="G154" i="12"/>
  <c r="G147" i="12" s="1"/>
  <c r="I154" i="12"/>
  <c r="K154" i="12"/>
  <c r="O154" i="12"/>
  <c r="O147" i="12" s="1"/>
  <c r="Q154" i="12"/>
  <c r="V154" i="12"/>
  <c r="G160" i="12"/>
  <c r="I160" i="12"/>
  <c r="K160" i="12"/>
  <c r="M160" i="12"/>
  <c r="O160" i="12"/>
  <c r="Q160" i="12"/>
  <c r="V160" i="12"/>
  <c r="G166" i="12"/>
  <c r="M166" i="12" s="1"/>
  <c r="I166" i="12"/>
  <c r="K166" i="12"/>
  <c r="O166" i="12"/>
  <c r="Q166" i="12"/>
  <c r="V166" i="12"/>
  <c r="G171" i="12"/>
  <c r="I171" i="12"/>
  <c r="K171" i="12"/>
  <c r="M171" i="12"/>
  <c r="O171" i="12"/>
  <c r="Q171" i="12"/>
  <c r="V171" i="12"/>
  <c r="G173" i="12"/>
  <c r="M173" i="12" s="1"/>
  <c r="I173" i="12"/>
  <c r="K173" i="12"/>
  <c r="O173" i="12"/>
  <c r="Q173" i="12"/>
  <c r="V173" i="12"/>
  <c r="G175" i="12"/>
  <c r="I175" i="12"/>
  <c r="K175" i="12"/>
  <c r="M175" i="12"/>
  <c r="O175" i="12"/>
  <c r="Q175" i="12"/>
  <c r="V175" i="12"/>
  <c r="G181" i="12"/>
  <c r="M181" i="12" s="1"/>
  <c r="I181" i="12"/>
  <c r="K181" i="12"/>
  <c r="O181" i="12"/>
  <c r="Q181" i="12"/>
  <c r="V181" i="12"/>
  <c r="G183" i="12"/>
  <c r="I183" i="12"/>
  <c r="K183" i="12"/>
  <c r="M183" i="12"/>
  <c r="O183" i="12"/>
  <c r="Q183" i="12"/>
  <c r="V183" i="12"/>
  <c r="G189" i="12"/>
  <c r="M189" i="12" s="1"/>
  <c r="I189" i="12"/>
  <c r="K189" i="12"/>
  <c r="O189" i="12"/>
  <c r="Q189" i="12"/>
  <c r="V189" i="12"/>
  <c r="I192" i="12"/>
  <c r="Q192" i="12"/>
  <c r="G193" i="12"/>
  <c r="M193" i="12" s="1"/>
  <c r="M192" i="12" s="1"/>
  <c r="I193" i="12"/>
  <c r="K193" i="12"/>
  <c r="K192" i="12" s="1"/>
  <c r="O193" i="12"/>
  <c r="O192" i="12" s="1"/>
  <c r="Q193" i="12"/>
  <c r="V193" i="12"/>
  <c r="V192" i="12" s="1"/>
  <c r="G197" i="12"/>
  <c r="I197" i="12"/>
  <c r="K197" i="12"/>
  <c r="M197" i="12"/>
  <c r="O197" i="12"/>
  <c r="Q197" i="12"/>
  <c r="V197" i="12"/>
  <c r="G201" i="12"/>
  <c r="I201" i="12"/>
  <c r="I200" i="12" s="1"/>
  <c r="K201" i="12"/>
  <c r="M201" i="12"/>
  <c r="O201" i="12"/>
  <c r="Q201" i="12"/>
  <c r="Q200" i="12" s="1"/>
  <c r="V201" i="12"/>
  <c r="G207" i="12"/>
  <c r="M207" i="12" s="1"/>
  <c r="I207" i="12"/>
  <c r="K207" i="12"/>
  <c r="K200" i="12" s="1"/>
  <c r="O207" i="12"/>
  <c r="Q207" i="12"/>
  <c r="V207" i="12"/>
  <c r="V200" i="12" s="1"/>
  <c r="G210" i="12"/>
  <c r="I210" i="12"/>
  <c r="K210" i="12"/>
  <c r="M210" i="12"/>
  <c r="O210" i="12"/>
  <c r="Q210" i="12"/>
  <c r="V210" i="12"/>
  <c r="G212" i="12"/>
  <c r="G200" i="12" s="1"/>
  <c r="I212" i="12"/>
  <c r="K212" i="12"/>
  <c r="O212" i="12"/>
  <c r="O200" i="12" s="1"/>
  <c r="Q212" i="12"/>
  <c r="V212" i="12"/>
  <c r="G215" i="12"/>
  <c r="I215" i="12"/>
  <c r="K215" i="12"/>
  <c r="M215" i="12"/>
  <c r="O215" i="12"/>
  <c r="Q215" i="12"/>
  <c r="V215" i="12"/>
  <c r="G221" i="12"/>
  <c r="M221" i="12" s="1"/>
  <c r="I221" i="12"/>
  <c r="K221" i="12"/>
  <c r="O221" i="12"/>
  <c r="Q221" i="12"/>
  <c r="V221" i="12"/>
  <c r="G224" i="12"/>
  <c r="I224" i="12"/>
  <c r="K224" i="12"/>
  <c r="M224" i="12"/>
  <c r="O224" i="12"/>
  <c r="Q224" i="12"/>
  <c r="V224" i="12"/>
  <c r="G226" i="12"/>
  <c r="M226" i="12" s="1"/>
  <c r="I226" i="12"/>
  <c r="K226" i="12"/>
  <c r="O226" i="12"/>
  <c r="Q226" i="12"/>
  <c r="V226" i="12"/>
  <c r="G230" i="12"/>
  <c r="M230" i="12" s="1"/>
  <c r="I230" i="12"/>
  <c r="K230" i="12"/>
  <c r="K229" i="12" s="1"/>
  <c r="O230" i="12"/>
  <c r="O229" i="12" s="1"/>
  <c r="Q230" i="12"/>
  <c r="V230" i="12"/>
  <c r="V229" i="12" s="1"/>
  <c r="G236" i="12"/>
  <c r="I236" i="12"/>
  <c r="K236" i="12"/>
  <c r="M236" i="12"/>
  <c r="O236" i="12"/>
  <c r="Q236" i="12"/>
  <c r="V236" i="12"/>
  <c r="G240" i="12"/>
  <c r="M240" i="12" s="1"/>
  <c r="I240" i="12"/>
  <c r="K240" i="12"/>
  <c r="O240" i="12"/>
  <c r="Q240" i="12"/>
  <c r="V240" i="12"/>
  <c r="G242" i="12"/>
  <c r="I242" i="12"/>
  <c r="I229" i="12" s="1"/>
  <c r="K242" i="12"/>
  <c r="M242" i="12"/>
  <c r="O242" i="12"/>
  <c r="Q242" i="12"/>
  <c r="Q229" i="12" s="1"/>
  <c r="V242" i="12"/>
  <c r="G244" i="12"/>
  <c r="M244" i="12" s="1"/>
  <c r="I244" i="12"/>
  <c r="K244" i="12"/>
  <c r="O244" i="12"/>
  <c r="Q244" i="12"/>
  <c r="V244" i="12"/>
  <c r="G247" i="12"/>
  <c r="I247" i="12"/>
  <c r="K247" i="12"/>
  <c r="M247" i="12"/>
  <c r="O247" i="12"/>
  <c r="Q247" i="12"/>
  <c r="V247" i="12"/>
  <c r="G250" i="12"/>
  <c r="M250" i="12" s="1"/>
  <c r="I250" i="12"/>
  <c r="K250" i="12"/>
  <c r="O250" i="12"/>
  <c r="Q250" i="12"/>
  <c r="V250" i="12"/>
  <c r="G256" i="12"/>
  <c r="I256" i="12"/>
  <c r="K256" i="12"/>
  <c r="M256" i="12"/>
  <c r="O256" i="12"/>
  <c r="Q256" i="12"/>
  <c r="V256" i="12"/>
  <c r="G260" i="12"/>
  <c r="M260" i="12" s="1"/>
  <c r="I260" i="12"/>
  <c r="K260" i="12"/>
  <c r="O260" i="12"/>
  <c r="Q260" i="12"/>
  <c r="V260" i="12"/>
  <c r="G264" i="12"/>
  <c r="I264" i="12"/>
  <c r="K264" i="12"/>
  <c r="M264" i="12"/>
  <c r="O264" i="12"/>
  <c r="Q264" i="12"/>
  <c r="V264" i="12"/>
  <c r="G268" i="12"/>
  <c r="M268" i="12" s="1"/>
  <c r="I268" i="12"/>
  <c r="K268" i="12"/>
  <c r="O268" i="12"/>
  <c r="Q268" i="12"/>
  <c r="V268" i="12"/>
  <c r="G275" i="12"/>
  <c r="I275" i="12"/>
  <c r="K275" i="12"/>
  <c r="M275" i="12"/>
  <c r="O275" i="12"/>
  <c r="Q275" i="12"/>
  <c r="V275" i="12"/>
  <c r="G279" i="12"/>
  <c r="M279" i="12" s="1"/>
  <c r="I279" i="12"/>
  <c r="K279" i="12"/>
  <c r="O279" i="12"/>
  <c r="Q279" i="12"/>
  <c r="V279" i="12"/>
  <c r="G284" i="12"/>
  <c r="I284" i="12"/>
  <c r="K284" i="12"/>
  <c r="M284" i="12"/>
  <c r="O284" i="12"/>
  <c r="Q284" i="12"/>
  <c r="V284" i="12"/>
  <c r="G287" i="12"/>
  <c r="M287" i="12" s="1"/>
  <c r="I287" i="12"/>
  <c r="K287" i="12"/>
  <c r="O287" i="12"/>
  <c r="Q287" i="12"/>
  <c r="V287" i="12"/>
  <c r="G289" i="12"/>
  <c r="I289" i="12"/>
  <c r="K289" i="12"/>
  <c r="M289" i="12"/>
  <c r="O289" i="12"/>
  <c r="Q289" i="12"/>
  <c r="V289" i="12"/>
  <c r="G293" i="12"/>
  <c r="M293" i="12" s="1"/>
  <c r="I293" i="12"/>
  <c r="K293" i="12"/>
  <c r="O293" i="12"/>
  <c r="Q293" i="12"/>
  <c r="V293" i="12"/>
  <c r="G297" i="12"/>
  <c r="I297" i="12"/>
  <c r="K297" i="12"/>
  <c r="M297" i="12"/>
  <c r="O297" i="12"/>
  <c r="Q297" i="12"/>
  <c r="V297" i="12"/>
  <c r="G299" i="12"/>
  <c r="M299" i="12" s="1"/>
  <c r="I299" i="12"/>
  <c r="K299" i="12"/>
  <c r="O299" i="12"/>
  <c r="Q299" i="12"/>
  <c r="V299" i="12"/>
  <c r="G307" i="12"/>
  <c r="I307" i="12"/>
  <c r="K307" i="12"/>
  <c r="M307" i="12"/>
  <c r="O307" i="12"/>
  <c r="Q307" i="12"/>
  <c r="V307" i="12"/>
  <c r="G310" i="12"/>
  <c r="M310" i="12" s="1"/>
  <c r="I310" i="12"/>
  <c r="K310" i="12"/>
  <c r="O310" i="12"/>
  <c r="Q310" i="12"/>
  <c r="V310" i="12"/>
  <c r="G313" i="12"/>
  <c r="I313" i="12"/>
  <c r="K313" i="12"/>
  <c r="M313" i="12"/>
  <c r="O313" i="12"/>
  <c r="Q313" i="12"/>
  <c r="V313" i="12"/>
  <c r="G315" i="12"/>
  <c r="M315" i="12" s="1"/>
  <c r="I315" i="12"/>
  <c r="K315" i="12"/>
  <c r="O315" i="12"/>
  <c r="Q315" i="12"/>
  <c r="V315" i="12"/>
  <c r="G319" i="12"/>
  <c r="M319" i="12" s="1"/>
  <c r="I319" i="12"/>
  <c r="K319" i="12"/>
  <c r="K318" i="12" s="1"/>
  <c r="O319" i="12"/>
  <c r="O318" i="12" s="1"/>
  <c r="Q319" i="12"/>
  <c r="V319" i="12"/>
  <c r="V318" i="12" s="1"/>
  <c r="G322" i="12"/>
  <c r="I322" i="12"/>
  <c r="K322" i="12"/>
  <c r="M322" i="12"/>
  <c r="O322" i="12"/>
  <c r="Q322" i="12"/>
  <c r="V322" i="12"/>
  <c r="G324" i="12"/>
  <c r="M324" i="12" s="1"/>
  <c r="I324" i="12"/>
  <c r="K324" i="12"/>
  <c r="O324" i="12"/>
  <c r="Q324" i="12"/>
  <c r="V324" i="12"/>
  <c r="G326" i="12"/>
  <c r="I326" i="12"/>
  <c r="I318" i="12" s="1"/>
  <c r="K326" i="12"/>
  <c r="M326" i="12"/>
  <c r="O326" i="12"/>
  <c r="Q326" i="12"/>
  <c r="Q318" i="12" s="1"/>
  <c r="V326" i="12"/>
  <c r="G329" i="12"/>
  <c r="M329" i="12" s="1"/>
  <c r="I329" i="12"/>
  <c r="K329" i="12"/>
  <c r="O329" i="12"/>
  <c r="Q329" i="12"/>
  <c r="V329" i="12"/>
  <c r="G333" i="12"/>
  <c r="G332" i="12" s="1"/>
  <c r="I333" i="12"/>
  <c r="K333" i="12"/>
  <c r="K332" i="12" s="1"/>
  <c r="O333" i="12"/>
  <c r="O332" i="12" s="1"/>
  <c r="Q333" i="12"/>
  <c r="V333" i="12"/>
  <c r="V332" i="12" s="1"/>
  <c r="G337" i="12"/>
  <c r="I337" i="12"/>
  <c r="I332" i="12" s="1"/>
  <c r="K337" i="12"/>
  <c r="M337" i="12"/>
  <c r="O337" i="12"/>
  <c r="Q337" i="12"/>
  <c r="Q332" i="12" s="1"/>
  <c r="V337" i="12"/>
  <c r="G343" i="12"/>
  <c r="M343" i="12" s="1"/>
  <c r="I343" i="12"/>
  <c r="K343" i="12"/>
  <c r="O343" i="12"/>
  <c r="Q343" i="12"/>
  <c r="V343" i="12"/>
  <c r="G346" i="12"/>
  <c r="I346" i="12"/>
  <c r="K346" i="12"/>
  <c r="M346" i="12"/>
  <c r="O346" i="12"/>
  <c r="Q346" i="12"/>
  <c r="V346" i="12"/>
  <c r="G350" i="12"/>
  <c r="M350" i="12" s="1"/>
  <c r="I350" i="12"/>
  <c r="K350" i="12"/>
  <c r="O350" i="12"/>
  <c r="Q350" i="12"/>
  <c r="V350" i="12"/>
  <c r="I359" i="12"/>
  <c r="Q359" i="12"/>
  <c r="G360" i="12"/>
  <c r="M360" i="12" s="1"/>
  <c r="M359" i="12" s="1"/>
  <c r="I360" i="12"/>
  <c r="K360" i="12"/>
  <c r="K359" i="12" s="1"/>
  <c r="O360" i="12"/>
  <c r="O359" i="12" s="1"/>
  <c r="Q360" i="12"/>
  <c r="V360" i="12"/>
  <c r="V359" i="12" s="1"/>
  <c r="G368" i="12"/>
  <c r="I368" i="12"/>
  <c r="K368" i="12"/>
  <c r="M368" i="12"/>
  <c r="O368" i="12"/>
  <c r="Q368" i="12"/>
  <c r="V368" i="12"/>
  <c r="G370" i="12"/>
  <c r="G371" i="12"/>
  <c r="M371" i="12" s="1"/>
  <c r="I371" i="12"/>
  <c r="I370" i="12" s="1"/>
  <c r="K371" i="12"/>
  <c r="O371" i="12"/>
  <c r="Q371" i="12"/>
  <c r="Q370" i="12" s="1"/>
  <c r="V371" i="12"/>
  <c r="G373" i="12"/>
  <c r="M373" i="12" s="1"/>
  <c r="I373" i="12"/>
  <c r="K373" i="12"/>
  <c r="K370" i="12" s="1"/>
  <c r="O373" i="12"/>
  <c r="Q373" i="12"/>
  <c r="V373" i="12"/>
  <c r="V370" i="12" s="1"/>
  <c r="G376" i="12"/>
  <c r="I376" i="12"/>
  <c r="K376" i="12"/>
  <c r="M376" i="12"/>
  <c r="O376" i="12"/>
  <c r="Q376" i="12"/>
  <c r="V376" i="12"/>
  <c r="G378" i="12"/>
  <c r="M378" i="12" s="1"/>
  <c r="I378" i="12"/>
  <c r="K378" i="12"/>
  <c r="O378" i="12"/>
  <c r="O370" i="12" s="1"/>
  <c r="Q378" i="12"/>
  <c r="V378" i="12"/>
  <c r="G380" i="12"/>
  <c r="I380" i="12"/>
  <c r="K380" i="12"/>
  <c r="M380" i="12"/>
  <c r="O380" i="12"/>
  <c r="Q380" i="12"/>
  <c r="V380" i="12"/>
  <c r="G382" i="12"/>
  <c r="M382" i="12" s="1"/>
  <c r="I382" i="12"/>
  <c r="K382" i="12"/>
  <c r="O382" i="12"/>
  <c r="Q382" i="12"/>
  <c r="V382" i="12"/>
  <c r="G385" i="12"/>
  <c r="G384" i="12" s="1"/>
  <c r="I385" i="12"/>
  <c r="I384" i="12" s="1"/>
  <c r="K385" i="12"/>
  <c r="K384" i="12" s="1"/>
  <c r="O385" i="12"/>
  <c r="O384" i="12" s="1"/>
  <c r="Q385" i="12"/>
  <c r="Q384" i="12" s="1"/>
  <c r="V385" i="12"/>
  <c r="V384" i="12" s="1"/>
  <c r="G388" i="12"/>
  <c r="I388" i="12"/>
  <c r="K388" i="12"/>
  <c r="M388" i="12"/>
  <c r="O388" i="12"/>
  <c r="Q388" i="12"/>
  <c r="V388" i="12"/>
  <c r="G391" i="12"/>
  <c r="I391" i="12"/>
  <c r="K391" i="12"/>
  <c r="M391" i="12"/>
  <c r="O391" i="12"/>
  <c r="Q391" i="12"/>
  <c r="V391" i="12"/>
  <c r="G394" i="12"/>
  <c r="I394" i="12"/>
  <c r="K394" i="12"/>
  <c r="M394" i="12"/>
  <c r="O394" i="12"/>
  <c r="Q394" i="12"/>
  <c r="V394" i="12"/>
  <c r="G397" i="12"/>
  <c r="M397" i="12" s="1"/>
  <c r="I397" i="12"/>
  <c r="K397" i="12"/>
  <c r="O397" i="12"/>
  <c r="Q397" i="12"/>
  <c r="V397" i="12"/>
  <c r="AE400" i="12"/>
  <c r="AF400" i="12"/>
  <c r="I20" i="1"/>
  <c r="I19" i="1"/>
  <c r="I18" i="1"/>
  <c r="I17" i="1"/>
  <c r="I16" i="1"/>
  <c r="I81" i="1"/>
  <c r="J80" i="1" s="1"/>
  <c r="F45" i="1"/>
  <c r="G23" i="1" s="1"/>
  <c r="G45" i="1"/>
  <c r="G25" i="1" s="1"/>
  <c r="A25" i="1" s="1"/>
  <c r="H44" i="1"/>
  <c r="I44" i="1" s="1"/>
  <c r="H43" i="1"/>
  <c r="I43" i="1" s="1"/>
  <c r="H42" i="1"/>
  <c r="I42" i="1" s="1"/>
  <c r="H41" i="1"/>
  <c r="I41" i="1" s="1"/>
  <c r="H40" i="1"/>
  <c r="H39" i="1"/>
  <c r="H45" i="1" s="1"/>
  <c r="J28" i="1"/>
  <c r="J26" i="1"/>
  <c r="G38" i="1"/>
  <c r="F38" i="1"/>
  <c r="J23" i="1"/>
  <c r="J24" i="1"/>
  <c r="J25" i="1"/>
  <c r="J27" i="1"/>
  <c r="E24" i="1"/>
  <c r="E26" i="1"/>
  <c r="J61" i="1" l="1"/>
  <c r="J65" i="1"/>
  <c r="J71" i="1"/>
  <c r="J67" i="1"/>
  <c r="J59" i="1"/>
  <c r="J63" i="1"/>
  <c r="J69" i="1"/>
  <c r="J73" i="1"/>
  <c r="J75" i="1"/>
  <c r="J78" i="1"/>
  <c r="J57" i="1"/>
  <c r="J60" i="1"/>
  <c r="J62" i="1"/>
  <c r="J64" i="1"/>
  <c r="J66" i="1"/>
  <c r="J68" i="1"/>
  <c r="J70" i="1"/>
  <c r="J72" i="1"/>
  <c r="J74" i="1"/>
  <c r="J76" i="1"/>
  <c r="J58" i="1"/>
  <c r="J77" i="1"/>
  <c r="J79" i="1"/>
  <c r="G26" i="1"/>
  <c r="A26" i="1"/>
  <c r="A23" i="1"/>
  <c r="G28" i="1"/>
  <c r="M55" i="13"/>
  <c r="M35" i="13"/>
  <c r="G115" i="13"/>
  <c r="M101" i="13"/>
  <c r="M100" i="13" s="1"/>
  <c r="M47" i="13"/>
  <c r="M42" i="13" s="1"/>
  <c r="M9" i="13"/>
  <c r="M8" i="13" s="1"/>
  <c r="AF119" i="13"/>
  <c r="M229" i="12"/>
  <c r="M127" i="12"/>
  <c r="M370" i="12"/>
  <c r="M318" i="12"/>
  <c r="M117" i="12"/>
  <c r="M17" i="12"/>
  <c r="M385" i="12"/>
  <c r="M384" i="12" s="1"/>
  <c r="G359" i="12"/>
  <c r="M333" i="12"/>
  <c r="M332" i="12" s="1"/>
  <c r="G318" i="12"/>
  <c r="G229" i="12"/>
  <c r="M212" i="12"/>
  <c r="M200" i="12" s="1"/>
  <c r="G192" i="12"/>
  <c r="M154" i="12"/>
  <c r="M147" i="12" s="1"/>
  <c r="G127" i="12"/>
  <c r="G117" i="12"/>
  <c r="M114" i="12"/>
  <c r="M113" i="12" s="1"/>
  <c r="M96" i="12"/>
  <c r="M88" i="12" s="1"/>
  <c r="M80" i="12"/>
  <c r="M79" i="12" s="1"/>
  <c r="M69" i="12"/>
  <c r="M57" i="12" s="1"/>
  <c r="G51" i="12"/>
  <c r="M49" i="12"/>
  <c r="M32" i="12" s="1"/>
  <c r="I21" i="1"/>
  <c r="I39" i="1"/>
  <c r="I45" i="1" s="1"/>
  <c r="J81" i="1" l="1"/>
  <c r="A24" i="1"/>
  <c r="G24" i="1"/>
  <c r="A27" i="1" s="1"/>
  <c r="J43" i="1"/>
  <c r="J44" i="1"/>
  <c r="J41" i="1"/>
  <c r="J39" i="1"/>
  <c r="J45" i="1" s="1"/>
  <c r="J42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D886D175-ED50-488D-BA68-320BD225034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4AA2F5F-9EC9-4611-A710-AFF19C5CF1D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C53CB160-A3D9-4351-9448-278AF420369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D46E03E-A1CF-42FE-87F8-159CA40002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<sst xmlns="http://schemas.openxmlformats.org/spreadsheetml/2006/main" count="2179" uniqueCount="604">
  <si>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</si>
  <si>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</si>
  <si>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</si>
  <si>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</si>
  <si>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</si>
  <si>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</si>
  <si>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</si>
  <si>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</si>
  <si>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</si>
  <si>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</si>
  <si>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</si>
  <si>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</si>
  <si>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</si>
  <si>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</si>
  <si>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</si>
  <si>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</si>
  <si>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</si>
  <si>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</si>
  <si>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</si>
  <si>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</si>
  <si>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</si>
  <si>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</si>
  <si>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</si>
  <si>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</si>
  <si>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</si>
  <si>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</si>
  <si>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</si>
  <si>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</si>
  <si>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</si>
  <si>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</si>
  <si>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</si>
  <si>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</si>
  <si>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</si>
  <si>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</si>
  <si>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</si>
  <si>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</si>
  <si>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</si>
  <si>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</si>
  <si>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</si>
  <si>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</si>
  <si>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</si>
  <si>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</si>
  <si>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</si>
  <si>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22031</t>
  </si>
  <si>
    <t>Oprava střechy LB09 v Lednici</t>
  </si>
  <si>
    <t>Stavba</t>
  </si>
  <si>
    <t>Stavební objekt</t>
  </si>
  <si>
    <t>01</t>
  </si>
  <si>
    <t>Oprava střechy</t>
  </si>
  <si>
    <t>Oprava střechy LB09 Lednice</t>
  </si>
  <si>
    <t>02</t>
  </si>
  <si>
    <t>Hromosvod</t>
  </si>
  <si>
    <t>22031-02</t>
  </si>
  <si>
    <t>Celkem za stavbu</t>
  </si>
  <si>
    <t>CZK</t>
  </si>
  <si>
    <t>#POPS</t>
  </si>
  <si>
    <t>Popis stavby: 22031 - Oprava střechy LB09 v Lednici</t>
  </si>
  <si>
    <t>#POPO</t>
  </si>
  <si>
    <t>Popis objektu: 01 - Oprava střechy</t>
  </si>
  <si>
    <t>#POPR</t>
  </si>
  <si>
    <t>Popis rozpočtu: 22031 - Oprava střechy LB09 Lednice</t>
  </si>
  <si>
    <t>Popis objektu: 02 - Hromosvod</t>
  </si>
  <si>
    <t>Popis rozpočtu: 22031-02 - Hromosvod</t>
  </si>
  <si>
    <t>Rekapitulace dílů</t>
  </si>
  <si>
    <t>Typ dílu</t>
  </si>
  <si>
    <t>3</t>
  </si>
  <si>
    <t>Svislé a kompletní konstrukce</t>
  </si>
  <si>
    <t>311</t>
  </si>
  <si>
    <t>Sádrokartonové konstrukce</t>
  </si>
  <si>
    <t>61</t>
  </si>
  <si>
    <t>Úpravy povrchů vnitřní</t>
  </si>
  <si>
    <t>62</t>
  </si>
  <si>
    <t>Úpravy povrchů vnější</t>
  </si>
  <si>
    <t>64</t>
  </si>
  <si>
    <t>Výplně otvorů</t>
  </si>
  <si>
    <t>900</t>
  </si>
  <si>
    <t>HZS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</si>
  <si>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</si>
  <si>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</si>
  <si>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</si>
  <si>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</si>
  <si>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</si>
  <si>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</si>
  <si>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</si>
  <si>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</si>
  <si>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C21M</t>
  </si>
  <si>
    <t>Elektromontáže</t>
  </si>
  <si>
    <t>C21M-M</t>
  </si>
  <si>
    <t>Materiály</t>
  </si>
  <si>
    <t>C46M</t>
  </si>
  <si>
    <t>Zemní práce</t>
  </si>
  <si>
    <t>711</t>
  </si>
  <si>
    <t>Izolace proti vodě</t>
  </si>
  <si>
    <t>713</t>
  </si>
  <si>
    <t>Izolace tepelné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</si>
  <si>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</si>
  <si>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</si>
  <si>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</si>
  <si>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</si>
  <si>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</si>
  <si>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</si>
  <si>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</si>
  <si>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</si>
  <si>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</si>
  <si>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</si>
  <si>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</si>
  <si>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</si>
  <si>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</si>
  <si>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</si>
  <si>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</si>
  <si>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</si>
  <si>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</si>
  <si>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</si>
  <si>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</si>
  <si>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</si>
  <si>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</si>
  <si>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</si>
  <si>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</si>
  <si>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</si>
  <si>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</si>
  <si>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</si>
  <si>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</si>
  <si>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</si>
  <si>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</si>
  <si>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</si>
  <si>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</si>
  <si>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</si>
  <si>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</si>
  <si>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</si>
  <si>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</si>
  <si>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</si>
  <si>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</si>
  <si>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</si>
  <si>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</si>
  <si>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</si>
  <si>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</si>
  <si>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</si>
  <si>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</si>
  <si>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</si>
  <si>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</si>
  <si>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</si>
  <si>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</si>
  <si>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</si>
  <si>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310237241RT1</t>
  </si>
  <si>
    <t>Zazdívka otvorů o ploše přes 0,09 m2 do 0,25 m2 ve zdivu nadzákladovém cihlami pálenými o tloušťce zdi do 300 mm</t>
  </si>
  <si>
    <t>kus</t>
  </si>
  <si>
    <t>801-4</t>
  </si>
  <si>
    <t>RTS 22/ II</t>
  </si>
  <si>
    <t>Práce</t>
  </si>
  <si>
    <t>Běžná</t>
  </si>
  <si>
    <t>POL1_</t>
  </si>
  <si>
    <t>včetně pomocného pracovního lešení</t>
  </si>
  <si>
    <t>SPI</t>
  </si>
  <si>
    <t>DOZDÍVKY OKOLO VYMĚNĚNÝCH KOMÍNOVÝCH DVÍŘEK : 17</t>
  </si>
  <si>
    <t>VV</t>
  </si>
  <si>
    <t>SPU</t>
  </si>
  <si>
    <t>342264051RT1</t>
  </si>
  <si>
    <t>Podhledy na kovové konstrukci opláštěné deskami sádrokartonovými nosná konstrukce z profilů CD s přímým uchycením 1x deska, tloušťky 12,5 mm, standard, bez izolace</t>
  </si>
  <si>
    <t>m2</t>
  </si>
  <si>
    <t>801-1</t>
  </si>
  <si>
    <t>nad schodištěm 2.NP m.č. 201 : 9</t>
  </si>
  <si>
    <t>612421421R00</t>
  </si>
  <si>
    <t>Oprava vnitřních vápenných omítek stěn v množství opravované plochy přes 30 do 50 %, hladkých</t>
  </si>
  <si>
    <t>Včetně pomocného pracovního lešení o výšce podlahy do 1900 mm a pro zatížení do 1,5 kPa.</t>
  </si>
  <si>
    <t>POP</t>
  </si>
  <si>
    <t>komínová tělesa pod střechou : 4,9*(0,8*2+0,5*2+1*2+0,5*2)</t>
  </si>
  <si>
    <t>4,7*(0,65*2+0,45*2)</t>
  </si>
  <si>
    <t>1,65*(1,45*2+0,5*2)</t>
  </si>
  <si>
    <t>stěny s komíny : 2,2*3,2+1,5*0,8*1</t>
  </si>
  <si>
    <t>3,8*(1,65+0,5*2)+2,2*(1,25*2+0,5*2)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</si>
  <si>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</si>
  <si>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</si>
  <si>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</si>
  <si>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okolo dveří PO : 0,5*2*2+0,5*1</t>
  </si>
  <si>
    <t>622904121R00</t>
  </si>
  <si>
    <t xml:space="preserve">Očištění fasád ruční čištění ocelovým kartáčem,  </t>
  </si>
  <si>
    <t>602016195R00</t>
  </si>
  <si>
    <t>Omítka stěn z hotových směsí Doplňkové práce pro omítky stěn z hotových směsí hloubková penetrace stěn silikátová</t>
  </si>
  <si>
    <t>po jednotlivých vrstvách</t>
  </si>
  <si>
    <t>622421733R00</t>
  </si>
  <si>
    <t>Oprava vnějších omítek vápenných štukových stupeň členitosti 3, v množství opravované plochy přes 20 do 30 %, z omítkových směsí památkářských, bez nátěru, včetně nákladů na umělecké dekorace zhotovené přímo na fasádě i dekorace vytvořené mimo stavbu a aplikované na fasádu</t>
  </si>
  <si>
    <t>bez otlučení vadných míst</t>
  </si>
  <si>
    <t>komínová tělesa : 0,75*(0,8*2+0,5*2+1*2+0,5*2)</t>
  </si>
  <si>
    <t>1,5*(0,65*2+0,45*2)</t>
  </si>
  <si>
    <t>1,2*(1,65*2+0,5*2)+1,95*(1,25*2+0,5*2)</t>
  </si>
  <si>
    <t>římsa : 0,8*(27,53+2,020+4,9*2+1,6+1,22*2)+0,8*14,21</t>
  </si>
  <si>
    <t>0,8*(27,53+1,42+0,81*2)+0,8*9,04</t>
  </si>
  <si>
    <t>622471318RV7</t>
  </si>
  <si>
    <t xml:space="preserve">Nátěry a nástřiky vnějších stěn a pilířů základním a krycím nátěrem (nebo přestřikem povrchu) hmota silikonová, složitost 3 ÷ 4,  </t>
  </si>
  <si>
    <t>POL1_1</t>
  </si>
  <si>
    <t>Penetrace + 2 x krycí nátěr.</t>
  </si>
  <si>
    <t>642945121R00</t>
  </si>
  <si>
    <t>Osazení ocelových zárubní protipožárních jednokřídlových, zazděním, nebo zalitím betonovou zálivkou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</si>
  <si>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</si>
  <si>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>5533301126R</t>
  </si>
  <si>
    <t>zárubeň kovová s těsněním; pro pórobetonové tvárnice; ústí 100 mm; š průchodu 800 mm; h průchodu 1 970 mm; L, P; závěsy stavitelné; požární odolnost</t>
  </si>
  <si>
    <t>SPCM</t>
  </si>
  <si>
    <t>Specifikace</t>
  </si>
  <si>
    <t>POL3_</t>
  </si>
  <si>
    <t>941941041R00</t>
  </si>
  <si>
    <t>Montáž lešení lehkého pracovního řadového s podlahami šířky od 1,00 do 1,20 m, výšky do 10 m</t>
  </si>
  <si>
    <t>800-3</t>
  </si>
  <si>
    <t>včetně kotvení</t>
  </si>
  <si>
    <t>lešení okolo objektu : 7,75*(27,53+2,020+4,9*2+1,6+1,22*2)+7,75*(14,21+1,2*4)</t>
  </si>
  <si>
    <t>7,75*(27,53+1,42+0,81*2)+7,75*(9,04+1,2*4)</t>
  </si>
  <si>
    <t>941941291R00</t>
  </si>
  <si>
    <t>Montáž lešení lehkého pracovního řadového s podlahami příplatek za každý další i započatý měsíc použití lešení šířky od 1,00 do 1,20 m a výšky do 10 m</t>
  </si>
  <si>
    <t>827,7775*2</t>
  </si>
  <si>
    <t>941941841R00</t>
  </si>
  <si>
    <t>Demontáž lešení lehkého řadového s podlahami šířky přes 1 do 1,2 m, výšky do 10 m</t>
  </si>
  <si>
    <t>941955001R00</t>
  </si>
  <si>
    <t>Lešení lehké pracovní pomocné pomocné, o výšce lešeňové podlahy do 1,2 m</t>
  </si>
  <si>
    <t>stěny na půdě u vstupu na schodiště : 1,2*(6+3)</t>
  </si>
  <si>
    <t>941955002R00</t>
  </si>
  <si>
    <t>Lešení lehké pracovní pomocné pomocné, o výšce lešeňové podlahy přes 1,2 do 1,9 m</t>
  </si>
  <si>
    <t>podhled nad schodištěm m.č.201 : 10</t>
  </si>
  <si>
    <t>941955004R00</t>
  </si>
  <si>
    <t>Lešení lehké pracovní pomocné pomocné, o výšce lešeňové podlahy přes 2,5 do 3,5 m</t>
  </si>
  <si>
    <t>pro opravu stěn komínových těles : 1,2*(2*2+0,6*2)*3+1,2*(2,3*2+0,5)+1,2*(2*2+0,5*2)</t>
  </si>
  <si>
    <t>1,2*(1,85+2+0,5*2)*2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</si>
  <si>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</si>
  <si>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</si>
  <si>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953921121R00</t>
  </si>
  <si>
    <t>Dvířka komínová plechová 380 x 220 x 23 mm</t>
  </si>
  <si>
    <t>953941312R00</t>
  </si>
  <si>
    <t>Osazení předmětů na hmoždinky osazení hasicího přístroje</t>
  </si>
  <si>
    <t>449841R1</t>
  </si>
  <si>
    <t>Přístroj hasicí práškový 21A</t>
  </si>
  <si>
    <t>Vlastní</t>
  </si>
  <si>
    <t>Indiv</t>
  </si>
  <si>
    <t>968071125R00</t>
  </si>
  <si>
    <t>Vyvěšení nebo zavěšení kovových křídel dveří, plochy do 2 m2</t>
  </si>
  <si>
    <t>801-3</t>
  </si>
  <si>
    <t>s případným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</si>
  <si>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</si>
  <si>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</si>
  <si>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976072321R00</t>
  </si>
  <si>
    <t>Vybourání kovových doplňkových konstrukcí komínových a topných dvířek, ventlilací apod.  plochy přes 0,3 m2, ze zdiva cihelného nebo kamenného</t>
  </si>
  <si>
    <t>978013161R00</t>
  </si>
  <si>
    <t>Otlučení omítek vápenných nebo vápenocementových vnitřních s vyškrabáním spár, s očištěním zdiva stěn, v rozsahu do 50 %</t>
  </si>
  <si>
    <t>978015241R00</t>
  </si>
  <si>
    <t>Otlučení omítek vápenných nebo vápenocementových vnějších s vyškrabáním spár, s očištěním zdiva 1. až 4. stupni složitosti, v rozsahu do 30 %</t>
  </si>
  <si>
    <t>97886-1</t>
  </si>
  <si>
    <t>Demontáž ocelové konstrukce a anténího systému</t>
  </si>
  <si>
    <t xml:space="preserve">ks    </t>
  </si>
  <si>
    <t>999281108R00</t>
  </si>
  <si>
    <t xml:space="preserve">Přesun hmot pro opravy a údržbu objektů pro opravy a údržbu dosavadních objektů včetně vnějších plášťů výšky do 12 m,  </t>
  </si>
  <si>
    <t>t</t>
  </si>
  <si>
    <t>Přesun hmot</t>
  </si>
  <si>
    <t>POL7_</t>
  </si>
  <si>
    <t>oborů 801, 803, 811 a 812</t>
  </si>
  <si>
    <t>711131101RT1</t>
  </si>
  <si>
    <t>Provedení izolace proti zemní vlhkosti pásy na sucho vodorovná, 1 vrstva, bez dodávky izolačních pásů</t>
  </si>
  <si>
    <t>800-711</t>
  </si>
  <si>
    <t>POL1_7</t>
  </si>
  <si>
    <t>provizorní zajištění plochy půdy proti zatékání při výměně krytiny : 298</t>
  </si>
  <si>
    <t>62811151R</t>
  </si>
  <si>
    <t xml:space="preserve">pás asfaltový pro speciální použití barva černá; natavitelný, mechanicky kotvený; nosná vložka strojní hadrová lepenka; horní strana impregnace; spodní strana impregnace </t>
  </si>
  <si>
    <t>298*1,15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</si>
  <si>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</si>
  <si>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</si>
  <si>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</si>
  <si>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713111121RT2</t>
  </si>
  <si>
    <t>Montáž tepelné izolace stropů rovných, spodem, uchycení drátem, dvouvrstvá</t>
  </si>
  <si>
    <t>800-713</t>
  </si>
  <si>
    <t>713111211RK2</t>
  </si>
  <si>
    <t>Montáž tepelné izolace stropů parotěsná zábrana krovů spodem s přelepením spojů, včetně dodávky fólie</t>
  </si>
  <si>
    <t>včetně dodávky fólie a spojovacích prostředků.</t>
  </si>
  <si>
    <t>nad schodištěm 2.NP m.č. 201 : 15</t>
  </si>
  <si>
    <t>713121111RT1</t>
  </si>
  <si>
    <t>Montáž tepelné izolace podlah  jednovrstvá, bez dodávky materiálu</t>
  </si>
  <si>
    <t>zateplení plochy půdy : 298</t>
  </si>
  <si>
    <t>63152310R</t>
  </si>
  <si>
    <t>rohož, pas izolační univerzální; skelná vlna; tl. 100,0 mm; součinitel tepelné vodivosti 0,034 W/mK; R = 2,900 m2K/W</t>
  </si>
  <si>
    <t>2 vrstvy : 2*9*1,05</t>
  </si>
  <si>
    <t>63152315R</t>
  </si>
  <si>
    <t>rohož, pas izolační univerzální; skelná vlna; tl. 200,0 mm; součinitel tepelné vodivosti 0,034 W/mK; R = 5,850 m2K/W</t>
  </si>
  <si>
    <t>298*1,05</t>
  </si>
  <si>
    <t>998713102R00</t>
  </si>
  <si>
    <t>Přesun hmot pro izolace tepelné v objektech výšky do 12 m</t>
  </si>
  <si>
    <t>50 m vodorovně</t>
  </si>
  <si>
    <t>762084211R00</t>
  </si>
  <si>
    <t>Zvláštní výkony příplatek k ceně za práce na střechách pro bednění a laťování krovů, výšky přes 4 do 12 m</t>
  </si>
  <si>
    <t>800-762</t>
  </si>
  <si>
    <t>762331932R00</t>
  </si>
  <si>
    <t>Vázané konstrukce krovů vyřezání střešní vazby průřezové plochy řeziva přes 224 do 288 cm2, délky vyřezané části krovu přes 3 do 5 m</t>
  </si>
  <si>
    <t>m</t>
  </si>
  <si>
    <t>762332933RT3</t>
  </si>
  <si>
    <t>Vázané konstrukce krovů doplnění části střešní vazby z hranolků, hranolů včetně dodávky řeziva průřezové plochy přes 224 do 288 cm2, včetně dodávky hranolů 140 x 180 mm</t>
  </si>
  <si>
    <t>762341210RT3</t>
  </si>
  <si>
    <t>Montáž bednění střech rovných o sklonu do 60° z prken hrubých na sraz tloušťky do 32 mm včetně vyřezání otvorů , včetně dodávky prken tloušťky 22 mm</t>
  </si>
  <si>
    <t>plochy nad schodiště 201, : 4,5*1,2*2+3,5*1,2</t>
  </si>
  <si>
    <t>římsa : 0,5*(27,53+2,020+4,9*2+1,6+1,22*2)+0,5*14,21</t>
  </si>
  <si>
    <t>0,5*(27,53+1,42+0,81*2)+0,5*9,04</t>
  </si>
  <si>
    <t>nad WC : 2*1,1+1,2*1,1</t>
  </si>
  <si>
    <t>762342203RT4</t>
  </si>
  <si>
    <t>Montáž laťování střech o sklonu do 60° při vzdálenost latí přes 220 do 360 mm, včetně dodávky latí 40/60 mm</t>
  </si>
  <si>
    <t>stříšky nad vstupy : 1,5*1,3+2,1*1,5</t>
  </si>
  <si>
    <t>nad WC : 2,05*1,5</t>
  </si>
  <si>
    <t>hlavní plocha střechy : 9,1*5,7*0,5+5,2*6,3*2+2*5,8+5,3*5,8+(7,8+13,9)*5,8*0,5-11*4,7*0,5</t>
  </si>
  <si>
    <t>13,2*6,9*2+(14,25+7,1)*5*0,5+7,3*5*0,5*2+10</t>
  </si>
  <si>
    <t>762342206RT4</t>
  </si>
  <si>
    <t>Montáž kontralatí na vruty, s dodávkou těsnicí pásky pod kontralatě, a dodávkou latí 40 x 60 mm</t>
  </si>
  <si>
    <t>762341811R00</t>
  </si>
  <si>
    <t>Demontáž bednění a laťování bednění střech rovných, obloukových, o sklonu do 60 stupňů včetně všech nadstřešních konstrukcí z prken hrubých</t>
  </si>
  <si>
    <t>762342811R00</t>
  </si>
  <si>
    <t>Demontáž bednění a laťování laťování střech o sklonu do 60 stupňů včetně všech nadstřešních konstrukcí rozteč latí do 22 cm</t>
  </si>
  <si>
    <t>762712120R00</t>
  </si>
  <si>
    <t>Prostorové vázané konstrukce z řeziva montáž hraněného , průřezové plochy přes 120 do 224 cm2</t>
  </si>
  <si>
    <t>včetně vyvrtání děr, osazení svorníků a dotažení rektifikačních článků.</t>
  </si>
  <si>
    <t xml:space="preserve">rošt lávky : </t>
  </si>
  <si>
    <t>podélné hranoly 100/100 : 60</t>
  </si>
  <si>
    <t xml:space="preserve"> montážní hranoly 100/100  á 800mm : 28</t>
  </si>
  <si>
    <t>762-1</t>
  </si>
  <si>
    <t>Dodávka a montáž schodů pro vyrovnání nerovností dřevěné š.800mm stupně 3x200/250mm, s dřevěnou bočnicí</t>
  </si>
  <si>
    <t>605152002R</t>
  </si>
  <si>
    <t>hranolek SM; tl = 100,0 mm; š = 100 mm; l = 5 000 až 6 000 mm</t>
  </si>
  <si>
    <t>m3</t>
  </si>
  <si>
    <t>podélné hranoly 100/100 : 60*0,1*0,1*1,08</t>
  </si>
  <si>
    <t xml:space="preserve"> montážní hranoly 100/100  á 800mm : 28*0,1*0,1*1,08</t>
  </si>
  <si>
    <t>998762102R00</t>
  </si>
  <si>
    <t>Přesun hmot pro konstrukce tesařské v objektech výšky do 12 m</t>
  </si>
  <si>
    <t>763613212RT6</t>
  </si>
  <si>
    <t>Montáž záklop stropů, z desek tl. 22 mm, na P+D, přibitím, včetně dodávky desky dřevoštěpkové, Deska z plochých třísek (OSB) typ: 3;  konstrukce: nosná;  třída použití: 2;  tl. = 22,0 mm;  povrch: nebroušený;  hrana: P + D;  E 1;  RtF: D;  - ...</t>
  </si>
  <si>
    <t>800-763</t>
  </si>
  <si>
    <t>vč. dodávky a montáže spojovacího materiálu</t>
  </si>
  <si>
    <t>plocha lávky : 15,375*0,8+5,8*0,8+4*0,8+3,2*0,8+1,1*0,8</t>
  </si>
  <si>
    <t>998763101R00</t>
  </si>
  <si>
    <t>Přesun hmot dřevostaveb v objektech výšky do 6 m</t>
  </si>
  <si>
    <t>764252403R00</t>
  </si>
  <si>
    <t>Žlaby z titanzinkového plechu dodávka a montáž žlabů včetně háků, čel, rohů, rovných hrdel a dilatací  podokapních půlkulatých, rš 330 mm</t>
  </si>
  <si>
    <t>800-764</t>
  </si>
  <si>
    <t>K/1 : 27,7+4,4+9,1+0,8+27,7+0,8+1,5+14,4+1,3+1,3+1,7</t>
  </si>
  <si>
    <t>K/2 : 2,2+1,3</t>
  </si>
  <si>
    <t>K/3 : 4,7+5,5*2</t>
  </si>
  <si>
    <t xml:space="preserve">stříšky nad vstupy nemají žlab : </t>
  </si>
  <si>
    <t>764259411R00</t>
  </si>
  <si>
    <t>Žlaby z titanzinkového plechu výroba a montáž doplňků žlabů  kotlík kónický, pro trouby do průměru 150 mm</t>
  </si>
  <si>
    <t>K/4 : 7</t>
  </si>
  <si>
    <t>764252492R00</t>
  </si>
  <si>
    <t>Žlaby z titanzinkového plechu montáž, včetně spojovacích prostředků  žlabů a příslušenství  háků Ti-Zn půlkruhových</t>
  </si>
  <si>
    <t>764554402R00</t>
  </si>
  <si>
    <t>Odpadní trouby z titanzinkového plechu dodávka a montáž včetně zděří, manžet, odboček, kolen, odskoků, výpustí vody a přechodových kusů  kruhových, průměru 100 mm</t>
  </si>
  <si>
    <t>K/5 : 7*8+1,5</t>
  </si>
  <si>
    <t>764351840R00</t>
  </si>
  <si>
    <t>Demontáž žlabů podokapních čtyřhranných obloukových ze segmentů, rš 330 mm, sklonu do 30°</t>
  </si>
  <si>
    <t>764454801R00</t>
  </si>
  <si>
    <t>Demontáž odpadních trub nebo součástí trub kruhových , o průměru 75 a 100 mm</t>
  </si>
  <si>
    <t>553523033R</t>
  </si>
  <si>
    <t>hák žlabový pro půlkruhový žlab - čelní montáž; pozink lakovaný; rš žlabu 330 mm</t>
  </si>
  <si>
    <t>998764102R00</t>
  </si>
  <si>
    <t>Přesun hmot pro konstrukce klempířské v objektech výšky do 12 m</t>
  </si>
  <si>
    <t>765312810R00</t>
  </si>
  <si>
    <t>Demontáž pálené krytiny z tašek drážkových, na sucho, do suti</t>
  </si>
  <si>
    <t>800-765</t>
  </si>
  <si>
    <t>765318861R00</t>
  </si>
  <si>
    <t>Demontáž pálené krytiny hřebenů a nároží  z hřebenáčů, se zvětralou maltou, do suti</t>
  </si>
  <si>
    <t>rovný hřeben : 19,5+7,6+1,7*2+1,3</t>
  </si>
  <si>
    <t>nárožní hřebeny : 6,8*2+6,9*2+6,5*2+6*4+2,5*2+1,6*2+2</t>
  </si>
  <si>
    <t>765312891R00</t>
  </si>
  <si>
    <t>Demontáž pálené krytiny příplatek k ceně za sklon přes 45 do 60° pro demontáž krytiny z tašek drážkových nebo typu Holand, do suti</t>
  </si>
  <si>
    <t>765318891R00</t>
  </si>
  <si>
    <t>Demontáž pálené krytiny příplatek k ceně za sklon přes 45 do 60° pro demontáž hřebenů a nároží, do suti</t>
  </si>
  <si>
    <t>765313121RS2</t>
  </si>
  <si>
    <t xml:space="preserve">Krytina pálená střech složitých z tašek drážkových,  , povrchová úprava engoba,  </t>
  </si>
  <si>
    <t>Dodávka a montáž krytiny z tašek základních, větracích, protisněhových a poloviční včetně spojovacích prostředků.</t>
  </si>
  <si>
    <t>765312374R00</t>
  </si>
  <si>
    <t xml:space="preserve">Krytina pálená doplňky ke krytině drážkové, střešní lávka rošt 80 x 25 cm,  </t>
  </si>
  <si>
    <t>Dodávka a montáž střešní lávky (2 ks držáků univerzálních, 2 ks držáku roštu a rošt).</t>
  </si>
  <si>
    <t>765312397R00</t>
  </si>
  <si>
    <t xml:space="preserve">Krytina pálená doplňky ke krytině drážkové, plech okapní profilovaný Al šířky 170 mm,  </t>
  </si>
  <si>
    <t>Dodávka a montáž okapního profilovaného plechu.</t>
  </si>
  <si>
    <t>nad římsou : (27,53+2,020+4,9*2+1,6+1,22*2)+14,21</t>
  </si>
  <si>
    <t>(27,53+1,42+0,81*2)+9,04</t>
  </si>
  <si>
    <t>stříšky nad vstupy : 1,9+2,2</t>
  </si>
  <si>
    <t>765313151R00</t>
  </si>
  <si>
    <t>Krytina pálená doplňky hliníkový, profilovaný, s těsněním, šířky 600 mm, včetně dodávky</t>
  </si>
  <si>
    <t>Dodávka a montáž pásu úžlabí, samolepícího těsnění úžlabí včetně spojovacích prostředků.</t>
  </si>
  <si>
    <t>7,9+8,1+7,5+6,9+6,5*2+2,9*2</t>
  </si>
  <si>
    <t>765313161RS2</t>
  </si>
  <si>
    <t>Krytina pálená doplňky ke krytině drážkové, ukončení plochy taškami okrajovými, povrchová úprava engoba</t>
  </si>
  <si>
    <t>Dodávka a montáž okrajových tašek a spojovacích prostředků.</t>
  </si>
  <si>
    <t>stříšky nad vstupem, jedna srana : 1,5+1,3</t>
  </si>
  <si>
    <t>765313171R00</t>
  </si>
  <si>
    <t xml:space="preserve">Krytina pálená doplňky ke krytině drážkové, vikýř 45 x 55 cm,  </t>
  </si>
  <si>
    <t>Dodávka a montáž vikýře včetně latí a spojovacích prostředků.</t>
  </si>
  <si>
    <t>ozn. O : 7</t>
  </si>
  <si>
    <t>765313181R00</t>
  </si>
  <si>
    <t xml:space="preserve">Krytina pálená doplňky ke krytině drážkové, přiřezání a uchycení tašek rovné,  </t>
  </si>
  <si>
    <t>Přiřezání a uchycení tašek včetně spojovacích prostředků.</t>
  </si>
  <si>
    <t>765313184RS2</t>
  </si>
  <si>
    <t>Krytina pálená doplňky ke krytině drážkové, taška prostupová s nástavcem pro odvětrání, povrchová úprava engoba</t>
  </si>
  <si>
    <t>Dodávka a montáž prostupové tašky a nástavce odvětrání kanalizace.</t>
  </si>
  <si>
    <t>ozn. VK : 3</t>
  </si>
  <si>
    <t>765313186R00</t>
  </si>
  <si>
    <t xml:space="preserve">Krytina pálená doplňky ke krytině drážkové, mřížka větrací 100 cm univerzální,  </t>
  </si>
  <si>
    <t>Dodávka a montáž ochranné větrací mřížky.</t>
  </si>
  <si>
    <t>765313188R00</t>
  </si>
  <si>
    <t xml:space="preserve">Krytina pálená doplňky ke krytině drážkové, větrací pás okapní 500/10 cm plastový,  </t>
  </si>
  <si>
    <t>Dodávka a montáž ochranného okapního pásu.</t>
  </si>
  <si>
    <t>765313192R00</t>
  </si>
  <si>
    <t xml:space="preserve">Krytina pálená doplňky ke krytině drážkové, příplatek za sklon pro krytinu od 45°do 60°,  </t>
  </si>
  <si>
    <t>765313134RS2</t>
  </si>
  <si>
    <t>Hřeben ke krytině drážkové, z hřebenáčů engobovaných, s větracím pásem z hliníku</t>
  </si>
  <si>
    <t>Dodávka a montáž hřebene včetně hřebenové latě, větracího pásu, ukončení hřebenáče a spojovacích prostředků.</t>
  </si>
  <si>
    <t>765313142RS2</t>
  </si>
  <si>
    <t>Nároží ke krytině drážkové, z hřebenáčů engobovaných, s větracím pásem olovo/cín</t>
  </si>
  <si>
    <t>Dodávka a montáž nároží včetně nárožní latě, větracího pásu a spojovacích prostředků.</t>
  </si>
  <si>
    <t>765901103R00</t>
  </si>
  <si>
    <t xml:space="preserve">Fólie parotěsné, difúzní a vodotěsné Fólie podstřešní difuzní na krokve,  </t>
  </si>
  <si>
    <t>765312352-10</t>
  </si>
  <si>
    <t>Pás těsnící systémový ke komínu a zdi, červený 5000x300mm</t>
  </si>
  <si>
    <t>Montáž pásu úžlabí a těsnicích pásů ke krytině, včetně dodávky.</t>
  </si>
  <si>
    <t>komínová tělesa : (0,8*2+0,5*2+1*2+0,5*2)</t>
  </si>
  <si>
    <t>(0,65*2+0,45*2)</t>
  </si>
  <si>
    <t>(1,45*2+0,5*2)</t>
  </si>
  <si>
    <t>(1,65*2+0,5*2)+(1,25*2+0,5*2)</t>
  </si>
  <si>
    <t>stříšky : 1,5+1,3+2,1+1,6</t>
  </si>
  <si>
    <t>765312372R-1</t>
  </si>
  <si>
    <t>Hák protisněhový  14</t>
  </si>
  <si>
    <t>Dodávka a montáž protisněhového háku.</t>
  </si>
  <si>
    <t>765312373-00</t>
  </si>
  <si>
    <t>Bezpečnostní hák - zabezepečení proti pádu osob</t>
  </si>
  <si>
    <t>765312374-00</t>
  </si>
  <si>
    <t>Připojovací hadice FLEX DN 125/100 - 75 mm</t>
  </si>
  <si>
    <t>998765102R00</t>
  </si>
  <si>
    <t>Přesun hmot pro krytiny tvrdé v objektech výšky do 12 m</t>
  </si>
  <si>
    <t>766661413R00</t>
  </si>
  <si>
    <t>Montáž dveřních křídel kompletizovaných otevíravých , protipožárních bez kukátka, do ocelové nebo fošnové zárubně, jednokřídlových, šířky do 800 mm</t>
  </si>
  <si>
    <t>800-766</t>
  </si>
  <si>
    <t>Dveře s protipožární odolností do 30 minut.</t>
  </si>
  <si>
    <t>766670021R00</t>
  </si>
  <si>
    <t xml:space="preserve">Montáž kliky a štítku </t>
  </si>
  <si>
    <t>54914591R</t>
  </si>
  <si>
    <t>kování stavební - prvek: kliky se štíty pro klíč; provedení Cr; pro dveře</t>
  </si>
  <si>
    <t>611653603R</t>
  </si>
  <si>
    <t>dveře speciální protipožární; vnitřní; vnější; š = 800 mm; h = 1 970,0 mm; profilované; EI 30/EW 45; DP3; otevíravé; počet křídel 1; plné; povrch. úprava lakování</t>
  </si>
  <si>
    <t xml:space="preserve"> EW 30 DP3 : 1</t>
  </si>
  <si>
    <t>998766102R00</t>
  </si>
  <si>
    <t>Přesun hmot pro konstrukce truhlářské v objektech výšky do 12 m</t>
  </si>
  <si>
    <t>783201831R00</t>
  </si>
  <si>
    <t>Odstranění nátěrů z kovových doplňk.konstrukcí chemickými odstranovači</t>
  </si>
  <si>
    <t>800-783</t>
  </si>
  <si>
    <t>S - světlík - vikýř : 2</t>
  </si>
  <si>
    <t>03 -korouhvičky : 3*1</t>
  </si>
  <si>
    <t>783222110RT1</t>
  </si>
  <si>
    <t xml:space="preserve">Nátěry kov.stavebních doplňk.konstrukcí syntetické 2x email,  </t>
  </si>
  <si>
    <t>včetně pomocného lešení.</t>
  </si>
  <si>
    <t>zárubeň PO : 0,8*2*2</t>
  </si>
  <si>
    <t>783601814R00</t>
  </si>
  <si>
    <t>Odstranění starých nátěrů z truhlářských výrobků oškrabáním s obroušením, dveří tří a více výplňových</t>
  </si>
  <si>
    <t>očištění konstrukcí tesařských - stříšky : 2,1*1,5*3+1,6*1,5*3</t>
  </si>
  <si>
    <t>783624300R00</t>
  </si>
  <si>
    <t>Nátěry truhlářských výrobků syntetické na vzduchu schnoucí, dvojnásobné + 1x email + 2x tmel</t>
  </si>
  <si>
    <t>včetně montáže, dodávkya demontáže lešení.</t>
  </si>
  <si>
    <t>viditelné prvky tesařských prvků stříšek : 16,65</t>
  </si>
  <si>
    <t>783782209R00</t>
  </si>
  <si>
    <t>Nátěry tesařských konstrukcí ochranné fungicidní+ biocidní (proti plísním, houbám a hmyzu), dvojnásobné</t>
  </si>
  <si>
    <t>RTS 17/ I</t>
  </si>
  <si>
    <t>protihnilobné, protiplísňové proti ohni a škůdcům</t>
  </si>
  <si>
    <t xml:space="preserve"> lávka nové prvky roštu : (15,375*0,8+5,8*0,8+4*0,8+3,2*0,8+1,1*0,8)*2,2</t>
  </si>
  <si>
    <t>plochy nad schodiště 201, : (4,5*1,2*2+3,5*1,2)*2</t>
  </si>
  <si>
    <t>římsa : (0,5*(27,53+2,020+4,9*2+1,6+1,22*2)+0,5*14,21)*2</t>
  </si>
  <si>
    <t>(0,5*(27,53+1,42+0,81*2)+0,5*9,04)*2</t>
  </si>
  <si>
    <t>nad WC : (2*1,1+1,2*1,1)*2</t>
  </si>
  <si>
    <t>ošetření stávajících hranolů krovu : 461,085*1,5</t>
  </si>
  <si>
    <t>784191101R00</t>
  </si>
  <si>
    <t>Příprava povrchu Penetrace (napouštění) podkladu disperzní, jednonásobná</t>
  </si>
  <si>
    <t>800-784</t>
  </si>
  <si>
    <t>schodiště : 10</t>
  </si>
  <si>
    <t>784195112R00</t>
  </si>
  <si>
    <t>Malby z malířských směsí hlinkových,  , bělost 77 %, dvojnásobné</t>
  </si>
  <si>
    <t>979011311RT1</t>
  </si>
  <si>
    <t>Svislá doprava suti a vybouraných hmot shozem s naložením suti do shozu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</si>
  <si>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</si>
  <si>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</si>
  <si>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</si>
  <si>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</si>
  <si>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</si>
  <si>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</si>
  <si>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</si>
  <si>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</si>
  <si>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</si>
  <si>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</si>
  <si>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</si>
  <si>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</si>
  <si>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skládku za uložení, směs betonu, cihel a dřeva,  , skupina 17 09 04 z Katalogu odpadů</t>
  </si>
  <si>
    <t>005121010R</t>
  </si>
  <si>
    <t>Vybudování zařízení staveniště</t>
  </si>
  <si>
    <t>Soubor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</si>
  <si>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</si>
  <si>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</si>
  <si>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</si>
  <si>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</si>
  <si>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</si>
  <si>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</si>
  <si>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</si>
  <si>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</si>
  <si>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</si>
  <si>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00524 R</t>
  </si>
  <si>
    <t>Předání a převzetí díla</t>
  </si>
  <si>
    <t>POL99_0</t>
  </si>
  <si>
    <t>Náklady zhotovitele, které vzniknou v souvislosti s povinnostmi zhotovitele při předání a převzetí díla.</t>
  </si>
  <si>
    <t>VRN3</t>
  </si>
  <si>
    <t>Mimostaveništní doprava  1,2%</t>
  </si>
  <si>
    <t>SUM</t>
  </si>
  <si>
    <t>END</t>
  </si>
  <si>
    <t>210120311R00</t>
  </si>
  <si>
    <t>Montáž bleskojistky nn a vn včetně zapojení, do 10 kV, 2,5 kA</t>
  </si>
  <si>
    <t>ks</t>
  </si>
  <si>
    <t>M21</t>
  </si>
  <si>
    <t>210220022R00</t>
  </si>
  <si>
    <t xml:space="preserve">Montáž uzemňovacího vedení v zemi, včetně svorek, propojení a izolace spojů, z drátů ocelových pozinkovaných  (FeZn), průměru do 10 mm,  </t>
  </si>
  <si>
    <t>210220101R00</t>
  </si>
  <si>
    <t xml:space="preserve">Montáž svodového vodiče  FeZn průměr do 10 mm, Al průměr do 10 mm, Cu průměr do 8 mm, a podpěr,  </t>
  </si>
  <si>
    <t>210220212R00</t>
  </si>
  <si>
    <t xml:space="preserve">Montáž jímací tyče na střešní hřeben do zdi, do 3 m délky tyče,  </t>
  </si>
  <si>
    <t>210220301R00</t>
  </si>
  <si>
    <t>Montáž svorky hromosvodové do dvou šroubů</t>
  </si>
  <si>
    <t>2102203011</t>
  </si>
  <si>
    <t>svorky hromosvodové do 2 šroubu  zkušební  NEREZ + označení svodu</t>
  </si>
  <si>
    <t>POL3_0</t>
  </si>
  <si>
    <t>2102203021</t>
  </si>
  <si>
    <t>hlavní  ochranná svorka  / přípojnice v krytu / MET</t>
  </si>
  <si>
    <t>210220311R00</t>
  </si>
  <si>
    <t>Montáž svorky hromosvodové na potrubí  průměru 260-700 mm, včetně zhotovení</t>
  </si>
  <si>
    <t>210220321R00</t>
  </si>
  <si>
    <t>Montáž svorky hromosvodové "Bernard" na potrubí, včetně Cu pásku (bez vodiče a připoj. vod.)</t>
  </si>
  <si>
    <t>210220361R00</t>
  </si>
  <si>
    <t xml:space="preserve">Montáž tyčového zemniče zaražením do země, včetně připojení vedení, délka zemniče 2 m,  </t>
  </si>
  <si>
    <t>210220401R00</t>
  </si>
  <si>
    <t xml:space="preserve">Označení svodu štítky plastovým, nebo smaltovaným,  </t>
  </si>
  <si>
    <t>210220573</t>
  </si>
  <si>
    <t>gumoasfalt - nátěr - izolace svodu  od SZ  k  uzemnění : včetně materiálu</t>
  </si>
  <si>
    <t>210800549R00</t>
  </si>
  <si>
    <t xml:space="preserve">Montáž vodiče H07V-U (CY), 16 mm2, uloženého pevně,  </t>
  </si>
  <si>
    <t>460010024R00</t>
  </si>
  <si>
    <t>Vytýčení kabelové trasy v zastavěném prostoru</t>
  </si>
  <si>
    <t>km</t>
  </si>
  <si>
    <t>460200161R00</t>
  </si>
  <si>
    <t>Výkop kabelové rýhy 35/80 cm  hor.1</t>
  </si>
  <si>
    <t>460560163R00</t>
  </si>
  <si>
    <t>Zához rýhy 35/80 cm, hornina třídy 3</t>
  </si>
  <si>
    <t>210100200</t>
  </si>
  <si>
    <t>vytyčení  podzemního vedení inženýrské sítě</t>
  </si>
  <si>
    <t>hod.</t>
  </si>
  <si>
    <t>210100210R00</t>
  </si>
  <si>
    <t>Ukončení šňůry v gumové hadici, do průřezu 4x4 mm2</t>
  </si>
  <si>
    <t>210100300</t>
  </si>
  <si>
    <t>úprava  rozváděče ,zapojení jistícího prvku</t>
  </si>
  <si>
    <t>210900150</t>
  </si>
  <si>
    <t>Revize elektro výchozí</t>
  </si>
  <si>
    <t>210900155</t>
  </si>
  <si>
    <t>skutečný stav - pasport elektroinstalace</t>
  </si>
  <si>
    <t>210900156</t>
  </si>
  <si>
    <t>práce s plošinou - do výšky 14m</t>
  </si>
  <si>
    <t>10.046.539</t>
  </si>
  <si>
    <t>Svorka SJ02b, maeriál FeZn</t>
  </si>
  <si>
    <t>10.048.827</t>
  </si>
  <si>
    <t>Kabel H07V-U 16zž(CY)</t>
  </si>
  <si>
    <t xml:space="preserve">m     </t>
  </si>
  <si>
    <t>10.061.286</t>
  </si>
  <si>
    <t>Svorka SOc N na okapové žlaby, materiál nerez</t>
  </si>
  <si>
    <t>10.074.905</t>
  </si>
  <si>
    <t>Svorkovnice EPS 1 ekvipotenciální s krytem</t>
  </si>
  <si>
    <t>10.076.458</t>
  </si>
  <si>
    <t>Svorka ZSA 16 zemnící</t>
  </si>
  <si>
    <t>10.577.458</t>
  </si>
  <si>
    <t>Drát uzemňovací, průměr 10, materiál FeZn</t>
  </si>
  <si>
    <t>kg</t>
  </si>
  <si>
    <t>10.880.294</t>
  </si>
  <si>
    <t>Svorka ST 4 N na potrubí, materiál nerez</t>
  </si>
  <si>
    <t>11.347.831</t>
  </si>
  <si>
    <t>Držák DJSb N jímače a trubky, materiál nerez</t>
  </si>
  <si>
    <t>2746</t>
  </si>
  <si>
    <t>Tyč zemnící ZT2,0</t>
  </si>
  <si>
    <t>34989286</t>
  </si>
  <si>
    <t>Štítek označení svodu zem tyč</t>
  </si>
  <si>
    <t>34990694</t>
  </si>
  <si>
    <t>Svorka k jímací tyči SJ1B N, nerez</t>
  </si>
  <si>
    <t>34999157</t>
  </si>
  <si>
    <t>Svorka zkušební SZC N, nerez</t>
  </si>
  <si>
    <t>35998206</t>
  </si>
  <si>
    <t>Páska zemnící ZSA 16 nerez 0,5m</t>
  </si>
  <si>
    <t>40990704</t>
  </si>
  <si>
    <t>Svorka univerzální SU N, nerez</t>
  </si>
  <si>
    <t>41991543</t>
  </si>
  <si>
    <t>Podpěra vedení PV11B N nerez pod tašky</t>
  </si>
  <si>
    <t>52995442</t>
  </si>
  <si>
    <t>Drát zemnící 8 ALMGSI měkký, balení 20kg (0,135kg/m) (T/4)</t>
  </si>
  <si>
    <t>600601</t>
  </si>
  <si>
    <t>Štítek označení svodu uzemnění</t>
  </si>
  <si>
    <t>812792270</t>
  </si>
  <si>
    <t>Tyč jímací JR2,0 18/10T ALMGSI trubka</t>
  </si>
  <si>
    <t>81581932</t>
  </si>
  <si>
    <t>Podpěra vedení PV15U-E nerez na hřebenáče univerzální stavitelná velká</t>
  </si>
  <si>
    <t>81999506</t>
  </si>
  <si>
    <t>Štítek označení svodu zem.páska</t>
  </si>
  <si>
    <t>82195526</t>
  </si>
  <si>
    <t>Tabulka bezpečnostní BT P A5 plast Z996</t>
  </si>
  <si>
    <t>891588</t>
  </si>
  <si>
    <t>Podpěra vedení PV1P-55 do zdi plast (náhrada OBO 5207 487)</t>
  </si>
  <si>
    <t>SAL01035</t>
  </si>
  <si>
    <t>Svodič FLP-12,5 V/3 přepěťový, I+II.st.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</si>
</sst>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8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JQLMGGU2puZKWn+c2NDNdWbqEoaA1sdCPRed4x3hLn1JiOotJasaxq3MqdirfmR/xtU1D8TDjWRff3+9ERIojw==" saltValue="pOZcsfVkvk6bTvOrn2OEM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4"/>
  <sheetViews>
    <sheetView showGridLines="0" topLeftCell="B1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SUMIF(F57:F80,A16,I57:I80)+SUMIF(F57:F80,"PSU",I57:I80)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SUMIF(F57:F80,A17,I57:I80)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SUMIF(F57:F80,A18,I57:I80)</f>
        <v>0</v>
      </c>
      <c r="J18" s="85"/>
    </row>
    <row r="19" spans="1:10" ht="23.25" customHeight="1" x14ac:dyDescent="0.2">
      <c r="A19" s="194" t="s">
        <v>112</v>
      </c>
      <c r="B19" s="38" t="s">
        <v>27</v>
      </c>
      <c r="C19" s="62"/>
      <c r="D19" s="63"/>
      <c r="E19" s="83"/>
      <c r="F19" s="84"/>
      <c r="G19" s="83"/>
      <c r="H19" s="84"/>
      <c r="I19" s="83">
        <f>SUMIF(F57:F80,A19,I57:I80)</f>
        <v>0</v>
      </c>
      <c r="J19" s="85"/>
    </row>
    <row r="20" spans="1:10" ht="23.25" customHeight="1" x14ac:dyDescent="0.2">
      <c r="A20" s="194" t="s">
        <v>113</v>
      </c>
      <c r="B20" s="38" t="s">
        <v>28</v>
      </c>
      <c r="C20" s="62"/>
      <c r="D20" s="63"/>
      <c r="E20" s="83"/>
      <c r="F20" s="84"/>
      <c r="G20" s="83"/>
      <c r="H20" s="84"/>
      <c r="I20" s="83">
        <f>SUMIF(F57:F80,A20,I57:I80)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'01 22031 Pol'!AE400+'02 22031-02 Pol'!AE119</f>
        <v>0</v>
      </c>
      <c r="G39" s="147">
        <f>'01 22031 Pol'!AF400+'02 22031-02 Pol'!AF119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46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47</v>
      </c>
      <c r="C41" s="151" t="s">
        <v>48</v>
      </c>
      <c r="D41" s="151"/>
      <c r="E41" s="151"/>
      <c r="F41" s="152">
        <f>'01 22031 Pol'!AE400</f>
        <v>0</v>
      </c>
      <c r="G41" s="153">
        <f>'01 22031 Pol'!AF400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43</v>
      </c>
      <c r="C42" s="145" t="s">
        <v>49</v>
      </c>
      <c r="D42" s="145"/>
      <c r="E42" s="145"/>
      <c r="F42" s="156">
        <f>'01 22031 Pol'!AE400</f>
        <v>0</v>
      </c>
      <c r="G42" s="148">
        <f>'01 22031 Pol'!AF400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2</v>
      </c>
      <c r="B43" s="150" t="s">
        <v>50</v>
      </c>
      <c r="C43" s="151" t="s">
        <v>51</v>
      </c>
      <c r="D43" s="151"/>
      <c r="E43" s="151"/>
      <c r="F43" s="152">
        <f>'02 22031-02 Pol'!AE119</f>
        <v>0</v>
      </c>
      <c r="G43" s="153">
        <f>'02 22031-02 Pol'!AF119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52</v>
      </c>
      <c r="C44" s="145" t="s">
        <v>51</v>
      </c>
      <c r="D44" s="145"/>
      <c r="E44" s="145"/>
      <c r="F44" s="156">
        <f>'02 22031-02 Pol'!AE119</f>
        <v>0</v>
      </c>
      <c r="G44" s="148">
        <f>'02 22031-02 Pol'!AF119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/>
      <c r="B45" s="157" t="s">
        <v>53</v>
      </c>
      <c r="C45" s="158"/>
      <c r="D45" s="158"/>
      <c r="E45" s="159"/>
      <c r="F45" s="160">
        <f>SUMIF(A39:A44,"=1",F39:F44)</f>
        <v>0</v>
      </c>
      <c r="G45" s="161">
        <f>SUMIF(A39:A44,"=1",G39:G44)</f>
        <v>0</v>
      </c>
      <c r="H45" s="161">
        <f>SUMIF(A39:A44,"=1",H39:H44)</f>
        <v>0</v>
      </c>
      <c r="I45" s="161">
        <f>SUMIF(A39:A44,"=1",I39:I44)</f>
        <v>0</v>
      </c>
      <c r="J45" s="162">
        <f>SUMIF(A39:A44,"=1",J39:J44)</f>
        <v>0</v>
      </c>
    </row>
    <row r="47" spans="1:10" x14ac:dyDescent="0.2">
      <c r="A47" t="s">
        <v>55</v>
      </c>
      <c r="B47" t="s">
        <v>56</v>
      </c>
    </row>
    <row r="48" spans="1:10" x14ac:dyDescent="0.2">
      <c r="A48" t="s">
        <v>57</v>
      </c>
      <c r="B48" t="s">
        <v>58</v>
      </c>
    </row>
    <row r="49" spans="1:10" x14ac:dyDescent="0.2">
      <c r="A49" t="s">
        <v>59</v>
      </c>
      <c r="B49" t="s">
        <v>60</v>
      </c>
    </row>
    <row r="50" spans="1:10" x14ac:dyDescent="0.2">
      <c r="A50" t="s">
        <v>57</v>
      </c>
      <c r="B50" t="s">
        <v>61</v>
      </c>
    </row>
    <row r="51" spans="1:10" x14ac:dyDescent="0.2">
      <c r="A51" t="s">
        <v>59</v>
      </c>
      <c r="B51" t="s">
        <v>62</v>
      </c>
    </row>
    <row r="54" spans="1:10" ht="15.75" x14ac:dyDescent="0.25">
      <c r="B54" s="173" t="s">
        <v>63</v>
      </c>
    </row>
    <row r="56" spans="1:10" ht="25.5" customHeight="1" x14ac:dyDescent="0.2">
      <c r="A56" s="175"/>
      <c r="B56" s="178" t="s">
        <v>17</v>
      </c>
      <c r="C56" s="178" t="s">
        <v>5</v>
      </c>
      <c r="D56" s="179"/>
      <c r="E56" s="179"/>
      <c r="F56" s="180" t="s">
        <v>64</v>
      </c>
      <c r="G56" s="180"/>
      <c r="H56" s="180"/>
      <c r="I56" s="180" t="s">
        <v>29</v>
      </c>
      <c r="J56" s="180" t="s">
        <v>0</v>
      </c>
    </row>
    <row r="57" spans="1:10" ht="36.75" customHeight="1" x14ac:dyDescent="0.2">
      <c r="A57" s="176"/>
      <c r="B57" s="181" t="s">
        <v>65</v>
      </c>
      <c r="C57" s="182" t="s">
        <v>66</v>
      </c>
      <c r="D57" s="183"/>
      <c r="E57" s="183"/>
      <c r="F57" s="190" t="s">
        <v>24</v>
      </c>
      <c r="G57" s="191"/>
      <c r="H57" s="191"/>
      <c r="I57" s="191">
        <f>'01 22031 Pol'!G8</f>
        <v>0</v>
      </c>
      <c r="J57" s="187" t="str">
        <f>IF(I81=0,"",I57/I81*100)</f>
        <v/>
      </c>
    </row>
    <row r="58" spans="1:10" ht="36.75" customHeight="1" x14ac:dyDescent="0.2">
      <c r="A58" s="176"/>
      <c r="B58" s="181" t="s">
        <v>67</v>
      </c>
      <c r="C58" s="182" t="s">
        <v>68</v>
      </c>
      <c r="D58" s="183"/>
      <c r="E58" s="183"/>
      <c r="F58" s="190" t="s">
        <v>24</v>
      </c>
      <c r="G58" s="191"/>
      <c r="H58" s="191"/>
      <c r="I58" s="191">
        <f>'01 22031 Pol'!G13</f>
        <v>0</v>
      </c>
      <c r="J58" s="187" t="str">
        <f>IF(I81=0,"",I58/I81*100)</f>
        <v/>
      </c>
    </row>
    <row r="59" spans="1:10" ht="36.75" customHeight="1" x14ac:dyDescent="0.2">
      <c r="A59" s="176"/>
      <c r="B59" s="181" t="s">
        <v>69</v>
      </c>
      <c r="C59" s="182" t="s">
        <v>70</v>
      </c>
      <c r="D59" s="183"/>
      <c r="E59" s="183"/>
      <c r="F59" s="190" t="s">
        <v>24</v>
      </c>
      <c r="G59" s="191"/>
      <c r="H59" s="191"/>
      <c r="I59" s="191">
        <f>'01 22031 Pol'!G17</f>
        <v>0</v>
      </c>
      <c r="J59" s="187" t="str">
        <f>IF(I81=0,"",I59/I81*100)</f>
        <v/>
      </c>
    </row>
    <row r="60" spans="1:10" ht="36.75" customHeight="1" x14ac:dyDescent="0.2">
      <c r="A60" s="176"/>
      <c r="B60" s="181" t="s">
        <v>71</v>
      </c>
      <c r="C60" s="182" t="s">
        <v>72</v>
      </c>
      <c r="D60" s="183"/>
      <c r="E60" s="183"/>
      <c r="F60" s="190" t="s">
        <v>24</v>
      </c>
      <c r="G60" s="191"/>
      <c r="H60" s="191"/>
      <c r="I60" s="191">
        <f>'01 22031 Pol'!G32</f>
        <v>0</v>
      </c>
      <c r="J60" s="187" t="str">
        <f>IF(I81=0,"",I60/I81*100)</f>
        <v/>
      </c>
    </row>
    <row r="61" spans="1:10" ht="36.75" customHeight="1" x14ac:dyDescent="0.2">
      <c r="A61" s="176"/>
      <c r="B61" s="181" t="s">
        <v>73</v>
      </c>
      <c r="C61" s="182" t="s">
        <v>74</v>
      </c>
      <c r="D61" s="183"/>
      <c r="E61" s="183"/>
      <c r="F61" s="190" t="s">
        <v>24</v>
      </c>
      <c r="G61" s="191"/>
      <c r="H61" s="191"/>
      <c r="I61" s="191">
        <f>'01 22031 Pol'!G51</f>
        <v>0</v>
      </c>
      <c r="J61" s="187" t="str">
        <f>IF(I81=0,"",I61/I81*100)</f>
        <v/>
      </c>
    </row>
    <row r="62" spans="1:10" ht="36.75" customHeight="1" x14ac:dyDescent="0.2">
      <c r="A62" s="176"/>
      <c r="B62" s="181" t="s">
        <v>75</v>
      </c>
      <c r="C62" s="182" t="s">
        <v>76</v>
      </c>
      <c r="D62" s="183"/>
      <c r="E62" s="183"/>
      <c r="F62" s="190" t="s">
        <v>24</v>
      </c>
      <c r="G62" s="191"/>
      <c r="H62" s="191"/>
      <c r="I62" s="191">
        <f>'02 22031-02 Pol'!G42</f>
        <v>0</v>
      </c>
      <c r="J62" s="187" t="str">
        <f>IF(I81=0,"",I62/I81*100)</f>
        <v/>
      </c>
    </row>
    <row r="63" spans="1:10" ht="36.75" customHeight="1" x14ac:dyDescent="0.2">
      <c r="A63" s="176"/>
      <c r="B63" s="181" t="s">
        <v>77</v>
      </c>
      <c r="C63" s="182" t="s">
        <v>78</v>
      </c>
      <c r="D63" s="183"/>
      <c r="E63" s="183"/>
      <c r="F63" s="190" t="s">
        <v>24</v>
      </c>
      <c r="G63" s="191"/>
      <c r="H63" s="191"/>
      <c r="I63" s="191">
        <f>'01 22031 Pol'!G57</f>
        <v>0</v>
      </c>
      <c r="J63" s="187" t="str">
        <f>IF(I81=0,"",I63/I81*100)</f>
        <v/>
      </c>
    </row>
    <row r="64" spans="1:10" ht="36.75" customHeight="1" x14ac:dyDescent="0.2">
      <c r="A64" s="176"/>
      <c r="B64" s="181" t="s">
        <v>79</v>
      </c>
      <c r="C64" s="182" t="s">
        <v>80</v>
      </c>
      <c r="D64" s="183"/>
      <c r="E64" s="183"/>
      <c r="F64" s="190" t="s">
        <v>24</v>
      </c>
      <c r="G64" s="191"/>
      <c r="H64" s="191"/>
      <c r="I64" s="191">
        <f>'01 22031 Pol'!G79</f>
        <v>0</v>
      </c>
      <c r="J64" s="187" t="str">
        <f>IF(I81=0,"",I64/I81*100)</f>
        <v/>
      </c>
    </row>
    <row r="65" spans="1:10" ht="36.75" customHeight="1" x14ac:dyDescent="0.2">
      <c r="A65" s="176"/>
      <c r="B65" s="181" t="s">
        <v>81</v>
      </c>
      <c r="C65" s="182" t="s">
        <v>82</v>
      </c>
      <c r="D65" s="183"/>
      <c r="E65" s="183"/>
      <c r="F65" s="190" t="s">
        <v>24</v>
      </c>
      <c r="G65" s="191"/>
      <c r="H65" s="191"/>
      <c r="I65" s="191">
        <f>'01 22031 Pol'!G88</f>
        <v>0</v>
      </c>
      <c r="J65" s="187" t="str">
        <f>IF(I81=0,"",I65/I81*100)</f>
        <v/>
      </c>
    </row>
    <row r="66" spans="1:10" ht="36.75" customHeight="1" x14ac:dyDescent="0.2">
      <c r="A66" s="176"/>
      <c r="B66" s="181" t="s">
        <v>83</v>
      </c>
      <c r="C66" s="182" t="s">
        <v>84</v>
      </c>
      <c r="D66" s="183"/>
      <c r="E66" s="183"/>
      <c r="F66" s="190" t="s">
        <v>24</v>
      </c>
      <c r="G66" s="191"/>
      <c r="H66" s="191"/>
      <c r="I66" s="191">
        <f>'01 22031 Pol'!G113</f>
        <v>0</v>
      </c>
      <c r="J66" s="187" t="str">
        <f>IF(I81=0,"",I66/I81*100)</f>
        <v/>
      </c>
    </row>
    <row r="67" spans="1:10" ht="36.75" customHeight="1" x14ac:dyDescent="0.2">
      <c r="A67" s="176"/>
      <c r="B67" s="181" t="s">
        <v>85</v>
      </c>
      <c r="C67" s="182" t="s">
        <v>86</v>
      </c>
      <c r="D67" s="183"/>
      <c r="E67" s="183"/>
      <c r="F67" s="190" t="s">
        <v>24</v>
      </c>
      <c r="G67" s="191"/>
      <c r="H67" s="191"/>
      <c r="I67" s="191">
        <f>'02 22031-02 Pol'!G8</f>
        <v>0</v>
      </c>
      <c r="J67" s="187" t="str">
        <f>IF(I81=0,"",I67/I81*100)</f>
        <v/>
      </c>
    </row>
    <row r="68" spans="1:10" ht="36.75" customHeight="1" x14ac:dyDescent="0.2">
      <c r="A68" s="176"/>
      <c r="B68" s="181" t="s">
        <v>87</v>
      </c>
      <c r="C68" s="182" t="s">
        <v>88</v>
      </c>
      <c r="D68" s="183"/>
      <c r="E68" s="183"/>
      <c r="F68" s="190" t="s">
        <v>24</v>
      </c>
      <c r="G68" s="191"/>
      <c r="H68" s="191"/>
      <c r="I68" s="191">
        <f>'02 22031-02 Pol'!G55+'02 22031-02 Pol'!G115</f>
        <v>0</v>
      </c>
      <c r="J68" s="187" t="str">
        <f>IF(I81=0,"",I68/I81*100)</f>
        <v/>
      </c>
    </row>
    <row r="69" spans="1:10" ht="36.75" customHeight="1" x14ac:dyDescent="0.2">
      <c r="A69" s="176"/>
      <c r="B69" s="181" t="s">
        <v>89</v>
      </c>
      <c r="C69" s="182" t="s">
        <v>90</v>
      </c>
      <c r="D69" s="183"/>
      <c r="E69" s="183"/>
      <c r="F69" s="190" t="s">
        <v>24</v>
      </c>
      <c r="G69" s="191"/>
      <c r="H69" s="191"/>
      <c r="I69" s="191">
        <f>'02 22031-02 Pol'!G35</f>
        <v>0</v>
      </c>
      <c r="J69" s="187" t="str">
        <f>IF(I81=0,"",I69/I81*100)</f>
        <v/>
      </c>
    </row>
    <row r="70" spans="1:10" ht="36.75" customHeight="1" x14ac:dyDescent="0.2">
      <c r="A70" s="176"/>
      <c r="B70" s="181" t="s">
        <v>91</v>
      </c>
      <c r="C70" s="182" t="s">
        <v>92</v>
      </c>
      <c r="D70" s="183"/>
      <c r="E70" s="183"/>
      <c r="F70" s="190" t="s">
        <v>25</v>
      </c>
      <c r="G70" s="191"/>
      <c r="H70" s="191"/>
      <c r="I70" s="191">
        <f>'01 22031 Pol'!G117</f>
        <v>0</v>
      </c>
      <c r="J70" s="187" t="str">
        <f>IF(I81=0,"",I70/I81*100)</f>
        <v/>
      </c>
    </row>
    <row r="71" spans="1:10" ht="36.75" customHeight="1" x14ac:dyDescent="0.2">
      <c r="A71" s="176"/>
      <c r="B71" s="181" t="s">
        <v>93</v>
      </c>
      <c r="C71" s="182" t="s">
        <v>94</v>
      </c>
      <c r="D71" s="183"/>
      <c r="E71" s="183"/>
      <c r="F71" s="190" t="s">
        <v>25</v>
      </c>
      <c r="G71" s="191"/>
      <c r="H71" s="191"/>
      <c r="I71" s="191">
        <f>'01 22031 Pol'!G127</f>
        <v>0</v>
      </c>
      <c r="J71" s="187" t="str">
        <f>IF(I81=0,"",I71/I81*100)</f>
        <v/>
      </c>
    </row>
    <row r="72" spans="1:10" ht="36.75" customHeight="1" x14ac:dyDescent="0.2">
      <c r="A72" s="176"/>
      <c r="B72" s="181" t="s">
        <v>95</v>
      </c>
      <c r="C72" s="182" t="s">
        <v>96</v>
      </c>
      <c r="D72" s="183"/>
      <c r="E72" s="183"/>
      <c r="F72" s="190" t="s">
        <v>25</v>
      </c>
      <c r="G72" s="191"/>
      <c r="H72" s="191"/>
      <c r="I72" s="191">
        <f>'01 22031 Pol'!G147</f>
        <v>0</v>
      </c>
      <c r="J72" s="187" t="str">
        <f>IF(I81=0,"",I72/I81*100)</f>
        <v/>
      </c>
    </row>
    <row r="73" spans="1:10" ht="36.75" customHeight="1" x14ac:dyDescent="0.2">
      <c r="A73" s="176"/>
      <c r="B73" s="181" t="s">
        <v>97</v>
      </c>
      <c r="C73" s="182" t="s">
        <v>98</v>
      </c>
      <c r="D73" s="183"/>
      <c r="E73" s="183"/>
      <c r="F73" s="190" t="s">
        <v>25</v>
      </c>
      <c r="G73" s="191"/>
      <c r="H73" s="191"/>
      <c r="I73" s="191">
        <f>'01 22031 Pol'!G192</f>
        <v>0</v>
      </c>
      <c r="J73" s="187" t="str">
        <f>IF(I81=0,"",I73/I81*100)</f>
        <v/>
      </c>
    </row>
    <row r="74" spans="1:10" ht="36.75" customHeight="1" x14ac:dyDescent="0.2">
      <c r="A74" s="176"/>
      <c r="B74" s="181" t="s">
        <v>99</v>
      </c>
      <c r="C74" s="182" t="s">
        <v>100</v>
      </c>
      <c r="D74" s="183"/>
      <c r="E74" s="183"/>
      <c r="F74" s="190" t="s">
        <v>25</v>
      </c>
      <c r="G74" s="191"/>
      <c r="H74" s="191"/>
      <c r="I74" s="191">
        <f>'01 22031 Pol'!G200</f>
        <v>0</v>
      </c>
      <c r="J74" s="187" t="str">
        <f>IF(I81=0,"",I74/I81*100)</f>
        <v/>
      </c>
    </row>
    <row r="75" spans="1:10" ht="36.75" customHeight="1" x14ac:dyDescent="0.2">
      <c r="A75" s="176"/>
      <c r="B75" s="181" t="s">
        <v>101</v>
      </c>
      <c r="C75" s="182" t="s">
        <v>102</v>
      </c>
      <c r="D75" s="183"/>
      <c r="E75" s="183"/>
      <c r="F75" s="190" t="s">
        <v>25</v>
      </c>
      <c r="G75" s="191"/>
      <c r="H75" s="191"/>
      <c r="I75" s="191">
        <f>'01 22031 Pol'!G229</f>
        <v>0</v>
      </c>
      <c r="J75" s="187" t="str">
        <f>IF(I81=0,"",I75/I81*100)</f>
        <v/>
      </c>
    </row>
    <row r="76" spans="1:10" ht="36.75" customHeight="1" x14ac:dyDescent="0.2">
      <c r="A76" s="176"/>
      <c r="B76" s="181" t="s">
        <v>103</v>
      </c>
      <c r="C76" s="182" t="s">
        <v>104</v>
      </c>
      <c r="D76" s="183"/>
      <c r="E76" s="183"/>
      <c r="F76" s="190" t="s">
        <v>25</v>
      </c>
      <c r="G76" s="191"/>
      <c r="H76" s="191"/>
      <c r="I76" s="191">
        <f>'01 22031 Pol'!G318</f>
        <v>0</v>
      </c>
      <c r="J76" s="187" t="str">
        <f>IF(I81=0,"",I76/I81*100)</f>
        <v/>
      </c>
    </row>
    <row r="77" spans="1:10" ht="36.75" customHeight="1" x14ac:dyDescent="0.2">
      <c r="A77" s="176"/>
      <c r="B77" s="181" t="s">
        <v>105</v>
      </c>
      <c r="C77" s="182" t="s">
        <v>106</v>
      </c>
      <c r="D77" s="183"/>
      <c r="E77" s="183"/>
      <c r="F77" s="190" t="s">
        <v>25</v>
      </c>
      <c r="G77" s="191"/>
      <c r="H77" s="191"/>
      <c r="I77" s="191">
        <f>'01 22031 Pol'!G332</f>
        <v>0</v>
      </c>
      <c r="J77" s="187" t="str">
        <f>IF(I81=0,"",I77/I81*100)</f>
        <v/>
      </c>
    </row>
    <row r="78" spans="1:10" ht="36.75" customHeight="1" x14ac:dyDescent="0.2">
      <c r="A78" s="176"/>
      <c r="B78" s="181" t="s">
        <v>107</v>
      </c>
      <c r="C78" s="182" t="s">
        <v>108</v>
      </c>
      <c r="D78" s="183"/>
      <c r="E78" s="183"/>
      <c r="F78" s="190" t="s">
        <v>25</v>
      </c>
      <c r="G78" s="191"/>
      <c r="H78" s="191"/>
      <c r="I78" s="191">
        <f>'01 22031 Pol'!G359</f>
        <v>0</v>
      </c>
      <c r="J78" s="187" t="str">
        <f>IF(I81=0,"",I78/I81*100)</f>
        <v/>
      </c>
    </row>
    <row r="79" spans="1:10" ht="36.75" customHeight="1" x14ac:dyDescent="0.2">
      <c r="A79" s="176"/>
      <c r="B79" s="181" t="s">
        <v>109</v>
      </c>
      <c r="C79" s="182" t="s">
        <v>110</v>
      </c>
      <c r="D79" s="183"/>
      <c r="E79" s="183"/>
      <c r="F79" s="190" t="s">
        <v>111</v>
      </c>
      <c r="G79" s="191"/>
      <c r="H79" s="191"/>
      <c r="I79" s="191">
        <f>'01 22031 Pol'!G370</f>
        <v>0</v>
      </c>
      <c r="J79" s="187" t="str">
        <f>IF(I81=0,"",I79/I81*100)</f>
        <v/>
      </c>
    </row>
    <row r="80" spans="1:10" ht="36.75" customHeight="1" x14ac:dyDescent="0.2">
      <c r="A80" s="176"/>
      <c r="B80" s="181" t="s">
        <v>112</v>
      </c>
      <c r="C80" s="182" t="s">
        <v>27</v>
      </c>
      <c r="D80" s="183"/>
      <c r="E80" s="183"/>
      <c r="F80" s="190" t="s">
        <v>112</v>
      </c>
      <c r="G80" s="191"/>
      <c r="H80" s="191"/>
      <c r="I80" s="191">
        <f>'01 22031 Pol'!G384+'02 22031-02 Pol'!G100</f>
        <v>0</v>
      </c>
      <c r="J80" s="187" t="str">
        <f>IF(I81=0,"",I80/I81*100)</f>
        <v/>
      </c>
    </row>
    <row r="81" spans="1:10" ht="25.5" customHeight="1" x14ac:dyDescent="0.2">
      <c r="A81" s="177"/>
      <c r="B81" s="184" t="s">
        <v>1</v>
      </c>
      <c r="C81" s="185"/>
      <c r="D81" s="186"/>
      <c r="E81" s="186"/>
      <c r="F81" s="192"/>
      <c r="G81" s="193"/>
      <c r="H81" s="193"/>
      <c r="I81" s="193">
        <f>SUM(I57:I80)</f>
        <v>0</v>
      </c>
      <c r="J81" s="188">
        <f>SUM(J57:J80)</f>
        <v>0</v>
      </c>
    </row>
    <row r="82" spans="1:10" x14ac:dyDescent="0.2">
      <c r="F82" s="133"/>
      <c r="G82" s="133"/>
      <c r="H82" s="133"/>
      <c r="I82" s="133"/>
      <c r="J82" s="189"/>
    </row>
    <row r="83" spans="1:10" x14ac:dyDescent="0.2">
      <c r="F83" s="133"/>
      <c r="G83" s="133"/>
      <c r="H83" s="133"/>
      <c r="I83" s="133"/>
      <c r="J83" s="189"/>
    </row>
    <row r="84" spans="1:10" x14ac:dyDescent="0.2">
      <c r="F84" s="133"/>
      <c r="G84" s="133"/>
      <c r="H84" s="133"/>
      <c r="I84" s="133"/>
      <c r="J84" s="189"/>
    </row>
  </sheetData>
  <sheetProtection algorithmName="SHA-512" hashValue="4CzhbS/Qn2njrzLlTNLOTpJtRuoejZKkcrnj16k7mt0OfopoF64BX50/wesh6IPliplRU3GA2PLOjknoVoVMzQ==" saltValue="P6EdRsChGK5eEt/mXLDZg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C80:E80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UoOhrbdfVtUWwTQqKQfxnAapCGoUqHkh35VJjqwd3/nZ53J0cG7lVAZ9uWHvDuxWfBT2YhczSC5ej4zpI5qpQQ==" saltValue="ywFdp9qdeUOzkchgQ9zJh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B7A0-70A5-4A58-8046-1E430BB80EC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114</v>
      </c>
      <c r="B1" s="195"/>
      <c r="C1" s="195"/>
      <c r="D1" s="195"/>
      <c r="E1" s="195"/>
      <c r="F1" s="195"/>
      <c r="G1" s="195"/>
      <c r="AG1" t="s">
        <v>115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116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116</v>
      </c>
      <c r="AG3" t="s">
        <v>117</v>
      </c>
    </row>
    <row r="4" spans="1:60" ht="24.95" customHeight="1" x14ac:dyDescent="0.2">
      <c r="A4" s="200" t="s">
        <v>9</v>
      </c>
      <c r="B4" s="201" t="s">
        <v>43</v>
      </c>
      <c r="C4" s="202" t="s">
        <v>49</v>
      </c>
      <c r="D4" s="203"/>
      <c r="E4" s="203"/>
      <c r="F4" s="203"/>
      <c r="G4" s="204"/>
      <c r="AG4" t="s">
        <v>118</v>
      </c>
    </row>
    <row r="5" spans="1:60" x14ac:dyDescent="0.2">
      <c r="D5" s="10"/>
    </row>
    <row r="6" spans="1:60" ht="38.25" x14ac:dyDescent="0.2">
      <c r="A6" s="206" t="s">
        <v>119</v>
      </c>
      <c r="B6" s="208" t="s">
        <v>120</v>
      </c>
      <c r="C6" s="208" t="s">
        <v>121</v>
      </c>
      <c r="D6" s="207" t="s">
        <v>122</v>
      </c>
      <c r="E6" s="206" t="s">
        <v>123</v>
      </c>
      <c r="F6" s="205" t="s">
        <v>124</v>
      </c>
      <c r="G6" s="206" t="s">
        <v>29</v>
      </c>
      <c r="H6" s="209" t="s">
        <v>30</v>
      </c>
      <c r="I6" s="209" t="s">
        <v>125</v>
      </c>
      <c r="J6" s="209" t="s">
        <v>31</v>
      </c>
      <c r="K6" s="209" t="s">
        <v>126</v>
      </c>
      <c r="L6" s="209" t="s">
        <v>127</v>
      </c>
      <c r="M6" s="209" t="s">
        <v>128</v>
      </c>
      <c r="N6" s="209" t="s">
        <v>129</v>
      </c>
      <c r="O6" s="209" t="s">
        <v>130</v>
      </c>
      <c r="P6" s="209" t="s">
        <v>131</v>
      </c>
      <c r="Q6" s="209" t="s">
        <v>132</v>
      </c>
      <c r="R6" s="209" t="s">
        <v>133</v>
      </c>
      <c r="S6" s="209" t="s">
        <v>134</v>
      </c>
      <c r="T6" s="209" t="s">
        <v>135</v>
      </c>
      <c r="U6" s="209" t="s">
        <v>136</v>
      </c>
      <c r="V6" s="209" t="s">
        <v>137</v>
      </c>
      <c r="W6" s="209" t="s">
        <v>138</v>
      </c>
      <c r="X6" s="209" t="s">
        <v>139</v>
      </c>
      <c r="Y6" s="209" t="s">
        <v>140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141</v>
      </c>
      <c r="B8" s="225" t="s">
        <v>65</v>
      </c>
      <c r="C8" s="244" t="s">
        <v>66</v>
      </c>
      <c r="D8" s="226"/>
      <c r="E8" s="227"/>
      <c r="F8" s="228"/>
      <c r="G8" s="228">
        <f>SUMIF(AG9:AG12,"&lt;&gt;NOR",G9:G12)</f>
        <v>0</v>
      </c>
      <c r="H8" s="228"/>
      <c r="I8" s="228">
        <f>SUM(I9:I12)</f>
        <v>0</v>
      </c>
      <c r="J8" s="228"/>
      <c r="K8" s="228">
        <f>SUM(K9:K12)</f>
        <v>0</v>
      </c>
      <c r="L8" s="228"/>
      <c r="M8" s="228">
        <f>SUM(M9:M12)</f>
        <v>0</v>
      </c>
      <c r="N8" s="227"/>
      <c r="O8" s="227">
        <f>SUM(O9:O12)</f>
        <v>1.89</v>
      </c>
      <c r="P8" s="227"/>
      <c r="Q8" s="227">
        <f>SUM(Q9:Q12)</f>
        <v>0</v>
      </c>
      <c r="R8" s="228"/>
      <c r="S8" s="228"/>
      <c r="T8" s="229"/>
      <c r="U8" s="223"/>
      <c r="V8" s="223">
        <f>SUM(V9:V12)</f>
        <v>9.49</v>
      </c>
      <c r="W8" s="223"/>
      <c r="X8" s="223"/>
      <c r="Y8" s="223"/>
      <c r="AG8" t="s">
        <v>142</v>
      </c>
    </row>
    <row r="9" spans="1:60" ht="22.5" outlineLevel="1" x14ac:dyDescent="0.2">
      <c r="A9" s="231">
        <v>1</v>
      </c>
      <c r="B9" s="232" t="s">
        <v>143</v>
      </c>
      <c r="C9" s="245" t="s">
        <v>144</v>
      </c>
      <c r="D9" s="233" t="s">
        <v>145</v>
      </c>
      <c r="E9" s="234">
        <v>17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0.11122</v>
      </c>
      <c r="O9" s="234">
        <f>ROUND(E9*N9,2)</f>
        <v>1.89</v>
      </c>
      <c r="P9" s="234">
        <v>0</v>
      </c>
      <c r="Q9" s="234">
        <f>ROUND(E9*P9,2)</f>
        <v>0</v>
      </c>
      <c r="R9" s="236" t="s">
        <v>146</v>
      </c>
      <c r="S9" s="236" t="s">
        <v>147</v>
      </c>
      <c r="T9" s="237" t="s">
        <v>147</v>
      </c>
      <c r="U9" s="220">
        <v>0.55820000000000003</v>
      </c>
      <c r="V9" s="220">
        <f>ROUND(E9*U9,2)</f>
        <v>9.49</v>
      </c>
      <c r="W9" s="220"/>
      <c r="X9" s="220" t="s">
        <v>148</v>
      </c>
      <c r="Y9" s="220" t="s">
        <v>149</v>
      </c>
      <c r="Z9" s="210"/>
      <c r="AA9" s="210"/>
      <c r="AB9" s="210"/>
      <c r="AC9" s="210"/>
      <c r="AD9" s="210"/>
      <c r="AE9" s="210"/>
      <c r="AF9" s="210"/>
      <c r="AG9" s="210" t="s">
        <v>150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46" t="s">
        <v>151</v>
      </c>
      <c r="D10" s="238"/>
      <c r="E10" s="238"/>
      <c r="F10" s="238"/>
      <c r="G10" s="238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152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47" t="s">
        <v>153</v>
      </c>
      <c r="D11" s="221"/>
      <c r="E11" s="222">
        <v>17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154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48"/>
      <c r="D12" s="239"/>
      <c r="E12" s="239"/>
      <c r="F12" s="239"/>
      <c r="G12" s="239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155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24" t="s">
        <v>141</v>
      </c>
      <c r="B13" s="225" t="s">
        <v>67</v>
      </c>
      <c r="C13" s="244" t="s">
        <v>68</v>
      </c>
      <c r="D13" s="226"/>
      <c r="E13" s="227"/>
      <c r="F13" s="228"/>
      <c r="G13" s="228">
        <f>SUMIF(AG14:AG16,"&lt;&gt;NOR",G14:G16)</f>
        <v>0</v>
      </c>
      <c r="H13" s="228"/>
      <c r="I13" s="228">
        <f>SUM(I14:I16)</f>
        <v>0</v>
      </c>
      <c r="J13" s="228"/>
      <c r="K13" s="228">
        <f>SUM(K14:K16)</f>
        <v>0</v>
      </c>
      <c r="L13" s="228"/>
      <c r="M13" s="228">
        <f>SUM(M14:M16)</f>
        <v>0</v>
      </c>
      <c r="N13" s="227"/>
      <c r="O13" s="227">
        <f>SUM(O14:O16)</f>
        <v>0.11</v>
      </c>
      <c r="P13" s="227"/>
      <c r="Q13" s="227">
        <f>SUM(Q14:Q16)</f>
        <v>0</v>
      </c>
      <c r="R13" s="228"/>
      <c r="S13" s="228"/>
      <c r="T13" s="229"/>
      <c r="U13" s="223"/>
      <c r="V13" s="223">
        <f>SUM(V14:V16)</f>
        <v>9.1</v>
      </c>
      <c r="W13" s="223"/>
      <c r="X13" s="223"/>
      <c r="Y13" s="223"/>
      <c r="AG13" t="s">
        <v>142</v>
      </c>
    </row>
    <row r="14" spans="1:60" ht="22.5" outlineLevel="1" x14ac:dyDescent="0.2">
      <c r="A14" s="231">
        <v>2</v>
      </c>
      <c r="B14" s="232" t="s">
        <v>156</v>
      </c>
      <c r="C14" s="245" t="s">
        <v>157</v>
      </c>
      <c r="D14" s="233" t="s">
        <v>158</v>
      </c>
      <c r="E14" s="234">
        <v>9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4">
        <v>1.2149999999999999E-2</v>
      </c>
      <c r="O14" s="234">
        <f>ROUND(E14*N14,2)</f>
        <v>0.11</v>
      </c>
      <c r="P14" s="234">
        <v>0</v>
      </c>
      <c r="Q14" s="234">
        <f>ROUND(E14*P14,2)</f>
        <v>0</v>
      </c>
      <c r="R14" s="236" t="s">
        <v>159</v>
      </c>
      <c r="S14" s="236" t="s">
        <v>147</v>
      </c>
      <c r="T14" s="237" t="s">
        <v>147</v>
      </c>
      <c r="U14" s="220">
        <v>1.0109999999999999</v>
      </c>
      <c r="V14" s="220">
        <f>ROUND(E14*U14,2)</f>
        <v>9.1</v>
      </c>
      <c r="W14" s="220"/>
      <c r="X14" s="220" t="s">
        <v>148</v>
      </c>
      <c r="Y14" s="220" t="s">
        <v>149</v>
      </c>
      <c r="Z14" s="210"/>
      <c r="AA14" s="210"/>
      <c r="AB14" s="210"/>
      <c r="AC14" s="210"/>
      <c r="AD14" s="210"/>
      <c r="AE14" s="210"/>
      <c r="AF14" s="210"/>
      <c r="AG14" s="210" t="s">
        <v>150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47" t="s">
        <v>160</v>
      </c>
      <c r="D15" s="221"/>
      <c r="E15" s="222">
        <v>9</v>
      </c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154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48"/>
      <c r="D16" s="239"/>
      <c r="E16" s="239"/>
      <c r="F16" s="239"/>
      <c r="G16" s="239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155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24" t="s">
        <v>141</v>
      </c>
      <c r="B17" s="225" t="s">
        <v>69</v>
      </c>
      <c r="C17" s="244" t="s">
        <v>70</v>
      </c>
      <c r="D17" s="226"/>
      <c r="E17" s="227"/>
      <c r="F17" s="228"/>
      <c r="G17" s="228">
        <f>SUMIF(AG18:AG31,"&lt;&gt;NOR",G18:G31)</f>
        <v>0</v>
      </c>
      <c r="H17" s="228"/>
      <c r="I17" s="228">
        <f>SUM(I18:I31)</f>
        <v>0</v>
      </c>
      <c r="J17" s="228"/>
      <c r="K17" s="228">
        <f>SUM(K18:K31)</f>
        <v>0</v>
      </c>
      <c r="L17" s="228"/>
      <c r="M17" s="228">
        <f>SUM(M18:M31)</f>
        <v>0</v>
      </c>
      <c r="N17" s="227"/>
      <c r="O17" s="227">
        <f>SUM(O18:O31)</f>
        <v>1.82</v>
      </c>
      <c r="P17" s="227"/>
      <c r="Q17" s="227">
        <f>SUM(Q18:Q31)</f>
        <v>0</v>
      </c>
      <c r="R17" s="228"/>
      <c r="S17" s="228"/>
      <c r="T17" s="229"/>
      <c r="U17" s="223"/>
      <c r="V17" s="223">
        <f>SUM(V18:V31)</f>
        <v>63.19</v>
      </c>
      <c r="W17" s="223"/>
      <c r="X17" s="223"/>
      <c r="Y17" s="223"/>
      <c r="AG17" t="s">
        <v>142</v>
      </c>
    </row>
    <row r="18" spans="1:60" ht="22.5" outlineLevel="1" x14ac:dyDescent="0.2">
      <c r="A18" s="231">
        <v>3</v>
      </c>
      <c r="B18" s="232" t="s">
        <v>161</v>
      </c>
      <c r="C18" s="245" t="s">
        <v>162</v>
      </c>
      <c r="D18" s="233" t="s">
        <v>158</v>
      </c>
      <c r="E18" s="234">
        <v>70.224999999999994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4">
        <v>2.46E-2</v>
      </c>
      <c r="O18" s="234">
        <f>ROUND(E18*N18,2)</f>
        <v>1.73</v>
      </c>
      <c r="P18" s="234">
        <v>0</v>
      </c>
      <c r="Q18" s="234">
        <f>ROUND(E18*P18,2)</f>
        <v>0</v>
      </c>
      <c r="R18" s="236" t="s">
        <v>146</v>
      </c>
      <c r="S18" s="236" t="s">
        <v>147</v>
      </c>
      <c r="T18" s="237" t="s">
        <v>147</v>
      </c>
      <c r="U18" s="220">
        <v>0.42759999999999998</v>
      </c>
      <c r="V18" s="220">
        <f>ROUND(E18*U18,2)</f>
        <v>30.03</v>
      </c>
      <c r="W18" s="220"/>
      <c r="X18" s="220" t="s">
        <v>148</v>
      </c>
      <c r="Y18" s="220" t="s">
        <v>149</v>
      </c>
      <c r="Z18" s="210"/>
      <c r="AA18" s="210"/>
      <c r="AB18" s="210"/>
      <c r="AC18" s="210"/>
      <c r="AD18" s="210"/>
      <c r="AE18" s="210"/>
      <c r="AF18" s="210"/>
      <c r="AG18" s="210" t="s">
        <v>150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49" t="s">
        <v>163</v>
      </c>
      <c r="D19" s="240"/>
      <c r="E19" s="240"/>
      <c r="F19" s="240"/>
      <c r="G19" s="24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164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47" t="s">
        <v>165</v>
      </c>
      <c r="D20" s="221"/>
      <c r="E20" s="222">
        <v>27.44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154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47" t="s">
        <v>166</v>
      </c>
      <c r="D21" s="221"/>
      <c r="E21" s="222">
        <v>10.34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154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47" t="s">
        <v>167</v>
      </c>
      <c r="D22" s="221"/>
      <c r="E22" s="222">
        <v>6.4349999999999996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154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47" t="s">
        <v>168</v>
      </c>
      <c r="D23" s="221"/>
      <c r="E23" s="222">
        <v>8.24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154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47" t="s">
        <v>169</v>
      </c>
      <c r="D24" s="221"/>
      <c r="E24" s="222">
        <v>17.77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154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48"/>
      <c r="D25" s="239"/>
      <c r="E25" s="239"/>
      <c r="F25" s="239"/>
      <c r="G25" s="239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155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1">
        <v>4</v>
      </c>
      <c r="B26" s="232" t="s">
        <v>170</v>
      </c>
      <c r="C26" s="245" t="s">
        <v>171</v>
      </c>
      <c r="D26" s="233" t="s">
        <v>158</v>
      </c>
      <c r="E26" s="234">
        <v>2.5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4">
        <v>3.4909999999999997E-2</v>
      </c>
      <c r="O26" s="234">
        <f>ROUND(E26*N26,2)</f>
        <v>0.09</v>
      </c>
      <c r="P26" s="234">
        <v>0</v>
      </c>
      <c r="Q26" s="234">
        <f>ROUND(E26*P26,2)</f>
        <v>0</v>
      </c>
      <c r="R26" s="236" t="s">
        <v>146</v>
      </c>
      <c r="S26" s="236" t="s">
        <v>147</v>
      </c>
      <c r="T26" s="237" t="s">
        <v>147</v>
      </c>
      <c r="U26" s="220">
        <v>1.1841699999999999</v>
      </c>
      <c r="V26" s="220">
        <f>ROUND(E26*U26,2)</f>
        <v>2.96</v>
      </c>
      <c r="W26" s="220"/>
      <c r="X26" s="220" t="s">
        <v>148</v>
      </c>
      <c r="Y26" s="220" t="s">
        <v>149</v>
      </c>
      <c r="Z26" s="210"/>
      <c r="AA26" s="210"/>
      <c r="AB26" s="210"/>
      <c r="AC26" s="210"/>
      <c r="AD26" s="210"/>
      <c r="AE26" s="210"/>
      <c r="AF26" s="210"/>
      <c r="AG26" s="210" t="s">
        <v>150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46" t="s">
        <v>172</v>
      </c>
      <c r="D27" s="238"/>
      <c r="E27" s="238"/>
      <c r="F27" s="238"/>
      <c r="G27" s="238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152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41" t="str">
        <f>C27</f>
        <v>okenního nebo dveřního, z pomocného pracovního lešení o výšce podlahy do 1900 mm a pro zatížení do 1,5 kPa,</v>
      </c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47" t="s">
        <v>173</v>
      </c>
      <c r="D28" s="221"/>
      <c r="E28" s="222">
        <v>2.5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154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48"/>
      <c r="D29" s="239"/>
      <c r="E29" s="239"/>
      <c r="F29" s="239"/>
      <c r="G29" s="239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155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1">
        <v>5</v>
      </c>
      <c r="B30" s="232" t="s">
        <v>174</v>
      </c>
      <c r="C30" s="245" t="s">
        <v>175</v>
      </c>
      <c r="D30" s="233" t="s">
        <v>158</v>
      </c>
      <c r="E30" s="234">
        <v>70.224999999999994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4">
        <v>0</v>
      </c>
      <c r="O30" s="234">
        <f>ROUND(E30*N30,2)</f>
        <v>0</v>
      </c>
      <c r="P30" s="234">
        <v>0</v>
      </c>
      <c r="Q30" s="234">
        <f>ROUND(E30*P30,2)</f>
        <v>0</v>
      </c>
      <c r="R30" s="236" t="s">
        <v>159</v>
      </c>
      <c r="S30" s="236" t="s">
        <v>147</v>
      </c>
      <c r="T30" s="237" t="s">
        <v>147</v>
      </c>
      <c r="U30" s="220">
        <v>0.43</v>
      </c>
      <c r="V30" s="220">
        <f>ROUND(E30*U30,2)</f>
        <v>30.2</v>
      </c>
      <c r="W30" s="220"/>
      <c r="X30" s="220" t="s">
        <v>148</v>
      </c>
      <c r="Y30" s="220" t="s">
        <v>149</v>
      </c>
      <c r="Z30" s="210"/>
      <c r="AA30" s="210"/>
      <c r="AB30" s="210"/>
      <c r="AC30" s="210"/>
      <c r="AD30" s="210"/>
      <c r="AE30" s="210"/>
      <c r="AF30" s="210"/>
      <c r="AG30" s="210" t="s">
        <v>150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0"/>
      <c r="D31" s="242"/>
      <c r="E31" s="242"/>
      <c r="F31" s="242"/>
      <c r="G31" s="242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155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224" t="s">
        <v>141</v>
      </c>
      <c r="B32" s="225" t="s">
        <v>71</v>
      </c>
      <c r="C32" s="244" t="s">
        <v>72</v>
      </c>
      <c r="D32" s="226"/>
      <c r="E32" s="227"/>
      <c r="F32" s="228"/>
      <c r="G32" s="228">
        <f>SUMIF(AG33:AG50,"&lt;&gt;NOR",G33:G50)</f>
        <v>0</v>
      </c>
      <c r="H32" s="228"/>
      <c r="I32" s="228">
        <f>SUM(I33:I50)</f>
        <v>0</v>
      </c>
      <c r="J32" s="228"/>
      <c r="K32" s="228">
        <f>SUM(K33:K50)</f>
        <v>0</v>
      </c>
      <c r="L32" s="228"/>
      <c r="M32" s="228">
        <f>SUM(M33:M50)</f>
        <v>0</v>
      </c>
      <c r="N32" s="227"/>
      <c r="O32" s="227">
        <f>SUM(O33:O50)</f>
        <v>1.1500000000000001</v>
      </c>
      <c r="P32" s="227"/>
      <c r="Q32" s="227">
        <f>SUM(Q33:Q50)</f>
        <v>0</v>
      </c>
      <c r="R32" s="228"/>
      <c r="S32" s="228"/>
      <c r="T32" s="229"/>
      <c r="U32" s="223"/>
      <c r="V32" s="223">
        <f>SUM(V33:V50)</f>
        <v>186.48000000000002</v>
      </c>
      <c r="W32" s="223"/>
      <c r="X32" s="223"/>
      <c r="Y32" s="223"/>
      <c r="AG32" t="s">
        <v>142</v>
      </c>
    </row>
    <row r="33" spans="1:60" ht="22.5" outlineLevel="1" x14ac:dyDescent="0.2">
      <c r="A33" s="231">
        <v>6</v>
      </c>
      <c r="B33" s="232" t="s">
        <v>176</v>
      </c>
      <c r="C33" s="245" t="s">
        <v>177</v>
      </c>
      <c r="D33" s="233" t="s">
        <v>158</v>
      </c>
      <c r="E33" s="234">
        <v>103.688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4">
        <v>3.2000000000000003E-4</v>
      </c>
      <c r="O33" s="234">
        <f>ROUND(E33*N33,2)</f>
        <v>0.03</v>
      </c>
      <c r="P33" s="234">
        <v>0</v>
      </c>
      <c r="Q33" s="234">
        <f>ROUND(E33*P33,2)</f>
        <v>0</v>
      </c>
      <c r="R33" s="236" t="s">
        <v>159</v>
      </c>
      <c r="S33" s="236" t="s">
        <v>147</v>
      </c>
      <c r="T33" s="237" t="s">
        <v>147</v>
      </c>
      <c r="U33" s="220">
        <v>7.0000000000000007E-2</v>
      </c>
      <c r="V33" s="220">
        <f>ROUND(E33*U33,2)</f>
        <v>7.26</v>
      </c>
      <c r="W33" s="220"/>
      <c r="X33" s="220" t="s">
        <v>148</v>
      </c>
      <c r="Y33" s="220" t="s">
        <v>149</v>
      </c>
      <c r="Z33" s="210"/>
      <c r="AA33" s="210"/>
      <c r="AB33" s="210"/>
      <c r="AC33" s="210"/>
      <c r="AD33" s="210"/>
      <c r="AE33" s="210"/>
      <c r="AF33" s="210"/>
      <c r="AG33" s="210" t="s">
        <v>150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46" t="s">
        <v>178</v>
      </c>
      <c r="D34" s="238"/>
      <c r="E34" s="238"/>
      <c r="F34" s="238"/>
      <c r="G34" s="238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152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48"/>
      <c r="D35" s="239"/>
      <c r="E35" s="239"/>
      <c r="F35" s="239"/>
      <c r="G35" s="239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155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45" outlineLevel="1" x14ac:dyDescent="0.2">
      <c r="A36" s="231">
        <v>7</v>
      </c>
      <c r="B36" s="232" t="s">
        <v>179</v>
      </c>
      <c r="C36" s="245" t="s">
        <v>180</v>
      </c>
      <c r="D36" s="233" t="s">
        <v>158</v>
      </c>
      <c r="E36" s="234">
        <v>103.688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4">
        <v>9.8399999999999998E-3</v>
      </c>
      <c r="O36" s="234">
        <f>ROUND(E36*N36,2)</f>
        <v>1.02</v>
      </c>
      <c r="P36" s="234">
        <v>0</v>
      </c>
      <c r="Q36" s="234">
        <f>ROUND(E36*P36,2)</f>
        <v>0</v>
      </c>
      <c r="R36" s="236" t="s">
        <v>146</v>
      </c>
      <c r="S36" s="236" t="s">
        <v>147</v>
      </c>
      <c r="T36" s="237" t="s">
        <v>147</v>
      </c>
      <c r="U36" s="220">
        <v>1.0334000000000001</v>
      </c>
      <c r="V36" s="220">
        <f>ROUND(E36*U36,2)</f>
        <v>107.15</v>
      </c>
      <c r="W36" s="220"/>
      <c r="X36" s="220" t="s">
        <v>148</v>
      </c>
      <c r="Y36" s="220" t="s">
        <v>149</v>
      </c>
      <c r="Z36" s="210"/>
      <c r="AA36" s="210"/>
      <c r="AB36" s="210"/>
      <c r="AC36" s="210"/>
      <c r="AD36" s="210"/>
      <c r="AE36" s="210"/>
      <c r="AF36" s="210"/>
      <c r="AG36" s="210" t="s">
        <v>150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46" t="s">
        <v>181</v>
      </c>
      <c r="D37" s="238"/>
      <c r="E37" s="238"/>
      <c r="F37" s="238"/>
      <c r="G37" s="238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152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47" t="s">
        <v>182</v>
      </c>
      <c r="D38" s="221"/>
      <c r="E38" s="222">
        <v>4.2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154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47" t="s">
        <v>183</v>
      </c>
      <c r="D39" s="221"/>
      <c r="E39" s="222">
        <v>3.3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154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47" t="s">
        <v>167</v>
      </c>
      <c r="D40" s="221"/>
      <c r="E40" s="222">
        <v>6.4349999999999996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154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47" t="s">
        <v>184</v>
      </c>
      <c r="D41" s="221"/>
      <c r="E41" s="222">
        <v>11.984999999999999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154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17"/>
      <c r="B42" s="218"/>
      <c r="C42" s="247" t="s">
        <v>185</v>
      </c>
      <c r="D42" s="221"/>
      <c r="E42" s="222">
        <v>46.08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154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47" t="s">
        <v>186</v>
      </c>
      <c r="D43" s="221"/>
      <c r="E43" s="222">
        <v>31.687999999999999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154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48"/>
      <c r="D44" s="239"/>
      <c r="E44" s="239"/>
      <c r="F44" s="239"/>
      <c r="G44" s="239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155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31">
        <v>8</v>
      </c>
      <c r="B45" s="232" t="s">
        <v>187</v>
      </c>
      <c r="C45" s="245" t="s">
        <v>188</v>
      </c>
      <c r="D45" s="233" t="s">
        <v>158</v>
      </c>
      <c r="E45" s="234">
        <v>103.688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4">
        <v>9.2000000000000003E-4</v>
      </c>
      <c r="O45" s="234">
        <f>ROUND(E45*N45,2)</f>
        <v>0.1</v>
      </c>
      <c r="P45" s="234">
        <v>0</v>
      </c>
      <c r="Q45" s="234">
        <f>ROUND(E45*P45,2)</f>
        <v>0</v>
      </c>
      <c r="R45" s="236" t="s">
        <v>159</v>
      </c>
      <c r="S45" s="236" t="s">
        <v>147</v>
      </c>
      <c r="T45" s="237" t="s">
        <v>147</v>
      </c>
      <c r="U45" s="220">
        <v>0.26500000000000001</v>
      </c>
      <c r="V45" s="220">
        <f>ROUND(E45*U45,2)</f>
        <v>27.48</v>
      </c>
      <c r="W45" s="220"/>
      <c r="X45" s="220" t="s">
        <v>148</v>
      </c>
      <c r="Y45" s="220" t="s">
        <v>149</v>
      </c>
      <c r="Z45" s="210"/>
      <c r="AA45" s="210"/>
      <c r="AB45" s="210"/>
      <c r="AC45" s="210"/>
      <c r="AD45" s="210"/>
      <c r="AE45" s="210"/>
      <c r="AF45" s="210"/>
      <c r="AG45" s="210" t="s">
        <v>189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46" t="s">
        <v>190</v>
      </c>
      <c r="D46" s="238"/>
      <c r="E46" s="238"/>
      <c r="F46" s="238"/>
      <c r="G46" s="238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152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1" t="s">
        <v>190</v>
      </c>
      <c r="D47" s="243"/>
      <c r="E47" s="243"/>
      <c r="F47" s="243"/>
      <c r="G47" s="243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164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48"/>
      <c r="D48" s="239"/>
      <c r="E48" s="239"/>
      <c r="F48" s="239"/>
      <c r="G48" s="239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155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1">
        <v>9</v>
      </c>
      <c r="B49" s="232" t="s">
        <v>174</v>
      </c>
      <c r="C49" s="245" t="s">
        <v>175</v>
      </c>
      <c r="D49" s="233" t="s">
        <v>158</v>
      </c>
      <c r="E49" s="234">
        <v>103.688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21</v>
      </c>
      <c r="M49" s="236">
        <f>G49*(1+L49/100)</f>
        <v>0</v>
      </c>
      <c r="N49" s="234">
        <v>0</v>
      </c>
      <c r="O49" s="234">
        <f>ROUND(E49*N49,2)</f>
        <v>0</v>
      </c>
      <c r="P49" s="234">
        <v>0</v>
      </c>
      <c r="Q49" s="234">
        <f>ROUND(E49*P49,2)</f>
        <v>0</v>
      </c>
      <c r="R49" s="236" t="s">
        <v>159</v>
      </c>
      <c r="S49" s="236" t="s">
        <v>147</v>
      </c>
      <c r="T49" s="237" t="s">
        <v>147</v>
      </c>
      <c r="U49" s="220">
        <v>0.43</v>
      </c>
      <c r="V49" s="220">
        <f>ROUND(E49*U49,2)</f>
        <v>44.59</v>
      </c>
      <c r="W49" s="220"/>
      <c r="X49" s="220" t="s">
        <v>148</v>
      </c>
      <c r="Y49" s="220" t="s">
        <v>149</v>
      </c>
      <c r="Z49" s="210"/>
      <c r="AA49" s="210"/>
      <c r="AB49" s="210"/>
      <c r="AC49" s="210"/>
      <c r="AD49" s="210"/>
      <c r="AE49" s="210"/>
      <c r="AF49" s="210"/>
      <c r="AG49" s="210" t="s">
        <v>150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0"/>
      <c r="D50" s="242"/>
      <c r="E50" s="242"/>
      <c r="F50" s="242"/>
      <c r="G50" s="242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155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">
      <c r="A51" s="224" t="s">
        <v>141</v>
      </c>
      <c r="B51" s="225" t="s">
        <v>73</v>
      </c>
      <c r="C51" s="244" t="s">
        <v>74</v>
      </c>
      <c r="D51" s="226"/>
      <c r="E51" s="227"/>
      <c r="F51" s="228"/>
      <c r="G51" s="228">
        <f>SUMIF(AG52:AG56,"&lt;&gt;NOR",G52:G56)</f>
        <v>0</v>
      </c>
      <c r="H51" s="228"/>
      <c r="I51" s="228">
        <f>SUM(I52:I56)</f>
        <v>0</v>
      </c>
      <c r="J51" s="228"/>
      <c r="K51" s="228">
        <f>SUM(K52:K56)</f>
        <v>0</v>
      </c>
      <c r="L51" s="228"/>
      <c r="M51" s="228">
        <f>SUM(M52:M56)</f>
        <v>0</v>
      </c>
      <c r="N51" s="227"/>
      <c r="O51" s="227">
        <f>SUM(O52:O56)</f>
        <v>0.05</v>
      </c>
      <c r="P51" s="227"/>
      <c r="Q51" s="227">
        <f>SUM(Q52:Q56)</f>
        <v>0</v>
      </c>
      <c r="R51" s="228"/>
      <c r="S51" s="228"/>
      <c r="T51" s="229"/>
      <c r="U51" s="223"/>
      <c r="V51" s="223">
        <f>SUM(V52:V56)</f>
        <v>3.26</v>
      </c>
      <c r="W51" s="223"/>
      <c r="X51" s="223"/>
      <c r="Y51" s="223"/>
      <c r="AG51" t="s">
        <v>142</v>
      </c>
    </row>
    <row r="52" spans="1:60" ht="22.5" outlineLevel="1" x14ac:dyDescent="0.2">
      <c r="A52" s="231">
        <v>10</v>
      </c>
      <c r="B52" s="232" t="s">
        <v>191</v>
      </c>
      <c r="C52" s="245" t="s">
        <v>192</v>
      </c>
      <c r="D52" s="233" t="s">
        <v>145</v>
      </c>
      <c r="E52" s="234">
        <v>1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4">
        <v>4.3200000000000002E-2</v>
      </c>
      <c r="O52" s="234">
        <f>ROUND(E52*N52,2)</f>
        <v>0.04</v>
      </c>
      <c r="P52" s="234">
        <v>0</v>
      </c>
      <c r="Q52" s="234">
        <f>ROUND(E52*P52,2)</f>
        <v>0</v>
      </c>
      <c r="R52" s="236" t="s">
        <v>159</v>
      </c>
      <c r="S52" s="236" t="s">
        <v>147</v>
      </c>
      <c r="T52" s="237" t="s">
        <v>147</v>
      </c>
      <c r="U52" s="220">
        <v>3.258</v>
      </c>
      <c r="V52" s="220">
        <f>ROUND(E52*U52,2)</f>
        <v>3.26</v>
      </c>
      <c r="W52" s="220"/>
      <c r="X52" s="220" t="s">
        <v>148</v>
      </c>
      <c r="Y52" s="220" t="s">
        <v>149</v>
      </c>
      <c r="Z52" s="210"/>
      <c r="AA52" s="210"/>
      <c r="AB52" s="210"/>
      <c r="AC52" s="210"/>
      <c r="AD52" s="210"/>
      <c r="AE52" s="210"/>
      <c r="AF52" s="210"/>
      <c r="AG52" s="210" t="s">
        <v>150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2" x14ac:dyDescent="0.2">
      <c r="A53" s="217"/>
      <c r="B53" s="218"/>
      <c r="C53" s="246" t="s">
        <v>193</v>
      </c>
      <c r="D53" s="238"/>
      <c r="E53" s="238"/>
      <c r="F53" s="238"/>
      <c r="G53" s="238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152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41" t="str">
        <f>C53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48"/>
      <c r="D54" s="239"/>
      <c r="E54" s="239"/>
      <c r="F54" s="239"/>
      <c r="G54" s="239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155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31">
        <v>11</v>
      </c>
      <c r="B55" s="232" t="s">
        <v>194</v>
      </c>
      <c r="C55" s="245" t="s">
        <v>195</v>
      </c>
      <c r="D55" s="233" t="s">
        <v>145</v>
      </c>
      <c r="E55" s="234">
        <v>1</v>
      </c>
      <c r="F55" s="235"/>
      <c r="G55" s="236">
        <f>ROUND(E55*F55,2)</f>
        <v>0</v>
      </c>
      <c r="H55" s="235"/>
      <c r="I55" s="236">
        <f>ROUND(E55*H55,2)</f>
        <v>0</v>
      </c>
      <c r="J55" s="235"/>
      <c r="K55" s="236">
        <f>ROUND(E55*J55,2)</f>
        <v>0</v>
      </c>
      <c r="L55" s="236">
        <v>21</v>
      </c>
      <c r="M55" s="236">
        <f>G55*(1+L55/100)</f>
        <v>0</v>
      </c>
      <c r="N55" s="234">
        <v>1.2999999999999999E-2</v>
      </c>
      <c r="O55" s="234">
        <f>ROUND(E55*N55,2)</f>
        <v>0.01</v>
      </c>
      <c r="P55" s="234">
        <v>0</v>
      </c>
      <c r="Q55" s="234">
        <f>ROUND(E55*P55,2)</f>
        <v>0</v>
      </c>
      <c r="R55" s="236" t="s">
        <v>196</v>
      </c>
      <c r="S55" s="236" t="s">
        <v>147</v>
      </c>
      <c r="T55" s="237" t="s">
        <v>147</v>
      </c>
      <c r="U55" s="220">
        <v>0</v>
      </c>
      <c r="V55" s="220">
        <f>ROUND(E55*U55,2)</f>
        <v>0</v>
      </c>
      <c r="W55" s="220"/>
      <c r="X55" s="220" t="s">
        <v>197</v>
      </c>
      <c r="Y55" s="220" t="s">
        <v>149</v>
      </c>
      <c r="Z55" s="210"/>
      <c r="AA55" s="210"/>
      <c r="AB55" s="210"/>
      <c r="AC55" s="210"/>
      <c r="AD55" s="210"/>
      <c r="AE55" s="210"/>
      <c r="AF55" s="210"/>
      <c r="AG55" s="210" t="s">
        <v>198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0"/>
      <c r="D56" s="242"/>
      <c r="E56" s="242"/>
      <c r="F56" s="242"/>
      <c r="G56" s="242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155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">
      <c r="A57" s="224" t="s">
        <v>141</v>
      </c>
      <c r="B57" s="225" t="s">
        <v>77</v>
      </c>
      <c r="C57" s="244" t="s">
        <v>78</v>
      </c>
      <c r="D57" s="226"/>
      <c r="E57" s="227"/>
      <c r="F57" s="228"/>
      <c r="G57" s="228">
        <f>SUMIF(AG58:AG78,"&lt;&gt;NOR",G58:G78)</f>
        <v>0</v>
      </c>
      <c r="H57" s="228"/>
      <c r="I57" s="228">
        <f>SUM(I58:I78)</f>
        <v>0</v>
      </c>
      <c r="J57" s="228"/>
      <c r="K57" s="228">
        <f>SUM(K58:K78)</f>
        <v>0</v>
      </c>
      <c r="L57" s="228"/>
      <c r="M57" s="228">
        <f>SUM(M58:M78)</f>
        <v>0</v>
      </c>
      <c r="N57" s="227"/>
      <c r="O57" s="227">
        <f>SUM(O58:O78)</f>
        <v>17.12</v>
      </c>
      <c r="P57" s="227"/>
      <c r="Q57" s="227">
        <f>SUM(Q58:Q78)</f>
        <v>0</v>
      </c>
      <c r="R57" s="228"/>
      <c r="S57" s="228"/>
      <c r="T57" s="229"/>
      <c r="U57" s="223"/>
      <c r="V57" s="223">
        <f>SUM(V58:V78)</f>
        <v>245.20999999999998</v>
      </c>
      <c r="W57" s="223"/>
      <c r="X57" s="223"/>
      <c r="Y57" s="223"/>
      <c r="AG57" t="s">
        <v>142</v>
      </c>
    </row>
    <row r="58" spans="1:60" ht="22.5" outlineLevel="1" x14ac:dyDescent="0.2">
      <c r="A58" s="231">
        <v>12</v>
      </c>
      <c r="B58" s="232" t="s">
        <v>199</v>
      </c>
      <c r="C58" s="245" t="s">
        <v>200</v>
      </c>
      <c r="D58" s="233" t="s">
        <v>158</v>
      </c>
      <c r="E58" s="234">
        <v>827.77750000000003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21</v>
      </c>
      <c r="M58" s="236">
        <f>G58*(1+L58/100)</f>
        <v>0</v>
      </c>
      <c r="N58" s="234">
        <v>1.8380000000000001E-2</v>
      </c>
      <c r="O58" s="234">
        <f>ROUND(E58*N58,2)</f>
        <v>15.21</v>
      </c>
      <c r="P58" s="234">
        <v>0</v>
      </c>
      <c r="Q58" s="234">
        <f>ROUND(E58*P58,2)</f>
        <v>0</v>
      </c>
      <c r="R58" s="236" t="s">
        <v>201</v>
      </c>
      <c r="S58" s="236" t="s">
        <v>147</v>
      </c>
      <c r="T58" s="237" t="s">
        <v>147</v>
      </c>
      <c r="U58" s="220">
        <v>0.14000000000000001</v>
      </c>
      <c r="V58" s="220">
        <f>ROUND(E58*U58,2)</f>
        <v>115.89</v>
      </c>
      <c r="W58" s="220"/>
      <c r="X58" s="220" t="s">
        <v>148</v>
      </c>
      <c r="Y58" s="220" t="s">
        <v>149</v>
      </c>
      <c r="Z58" s="210"/>
      <c r="AA58" s="210"/>
      <c r="AB58" s="210"/>
      <c r="AC58" s="210"/>
      <c r="AD58" s="210"/>
      <c r="AE58" s="210"/>
      <c r="AF58" s="210"/>
      <c r="AG58" s="210" t="s">
        <v>189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46" t="s">
        <v>202</v>
      </c>
      <c r="D59" s="238"/>
      <c r="E59" s="238"/>
      <c r="F59" s="238"/>
      <c r="G59" s="238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152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47" t="s">
        <v>203</v>
      </c>
      <c r="D60" s="221"/>
      <c r="E60" s="222">
        <v>483.6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154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47" t="s">
        <v>204</v>
      </c>
      <c r="D61" s="221"/>
      <c r="E61" s="222">
        <v>344.17750000000001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154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48"/>
      <c r="D62" s="239"/>
      <c r="E62" s="239"/>
      <c r="F62" s="239"/>
      <c r="G62" s="239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155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31">
        <v>13</v>
      </c>
      <c r="B63" s="232" t="s">
        <v>205</v>
      </c>
      <c r="C63" s="245" t="s">
        <v>206</v>
      </c>
      <c r="D63" s="233" t="s">
        <v>158</v>
      </c>
      <c r="E63" s="234">
        <v>1655.5550000000001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21</v>
      </c>
      <c r="M63" s="236">
        <f>G63*(1+L63/100)</f>
        <v>0</v>
      </c>
      <c r="N63" s="234">
        <v>9.7000000000000005E-4</v>
      </c>
      <c r="O63" s="234">
        <f>ROUND(E63*N63,2)</f>
        <v>1.61</v>
      </c>
      <c r="P63" s="234">
        <v>0</v>
      </c>
      <c r="Q63" s="234">
        <f>ROUND(E63*P63,2)</f>
        <v>0</v>
      </c>
      <c r="R63" s="236" t="s">
        <v>201</v>
      </c>
      <c r="S63" s="236" t="s">
        <v>147</v>
      </c>
      <c r="T63" s="237" t="s">
        <v>147</v>
      </c>
      <c r="U63" s="220">
        <v>6.0000000000000001E-3</v>
      </c>
      <c r="V63" s="220">
        <f>ROUND(E63*U63,2)</f>
        <v>9.93</v>
      </c>
      <c r="W63" s="220"/>
      <c r="X63" s="220" t="s">
        <v>148</v>
      </c>
      <c r="Y63" s="220" t="s">
        <v>149</v>
      </c>
      <c r="Z63" s="210"/>
      <c r="AA63" s="210"/>
      <c r="AB63" s="210"/>
      <c r="AC63" s="210"/>
      <c r="AD63" s="210"/>
      <c r="AE63" s="210"/>
      <c r="AF63" s="210"/>
      <c r="AG63" s="210" t="s">
        <v>189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46" t="s">
        <v>202</v>
      </c>
      <c r="D64" s="238"/>
      <c r="E64" s="238"/>
      <c r="F64" s="238"/>
      <c r="G64" s="238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152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47" t="s">
        <v>207</v>
      </c>
      <c r="D65" s="221"/>
      <c r="E65" s="222">
        <v>1655.5550000000001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154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48"/>
      <c r="D66" s="239"/>
      <c r="E66" s="239"/>
      <c r="F66" s="239"/>
      <c r="G66" s="239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155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1">
        <v>14</v>
      </c>
      <c r="B67" s="232" t="s">
        <v>208</v>
      </c>
      <c r="C67" s="245" t="s">
        <v>209</v>
      </c>
      <c r="D67" s="233" t="s">
        <v>158</v>
      </c>
      <c r="E67" s="234">
        <v>827.77750000000003</v>
      </c>
      <c r="F67" s="235"/>
      <c r="G67" s="236">
        <f>ROUND(E67*F67,2)</f>
        <v>0</v>
      </c>
      <c r="H67" s="235"/>
      <c r="I67" s="236">
        <f>ROUND(E67*H67,2)</f>
        <v>0</v>
      </c>
      <c r="J67" s="235"/>
      <c r="K67" s="236">
        <f>ROUND(E67*J67,2)</f>
        <v>0</v>
      </c>
      <c r="L67" s="236">
        <v>21</v>
      </c>
      <c r="M67" s="236">
        <f>G67*(1+L67/100)</f>
        <v>0</v>
      </c>
      <c r="N67" s="234">
        <v>0</v>
      </c>
      <c r="O67" s="234">
        <f>ROUND(E67*N67,2)</f>
        <v>0</v>
      </c>
      <c r="P67" s="234">
        <v>0</v>
      </c>
      <c r="Q67" s="234">
        <f>ROUND(E67*P67,2)</f>
        <v>0</v>
      </c>
      <c r="R67" s="236" t="s">
        <v>201</v>
      </c>
      <c r="S67" s="236" t="s">
        <v>147</v>
      </c>
      <c r="T67" s="237" t="s">
        <v>147</v>
      </c>
      <c r="U67" s="220">
        <v>0.126</v>
      </c>
      <c r="V67" s="220">
        <f>ROUND(E67*U67,2)</f>
        <v>104.3</v>
      </c>
      <c r="W67" s="220"/>
      <c r="X67" s="220" t="s">
        <v>148</v>
      </c>
      <c r="Y67" s="220" t="s">
        <v>149</v>
      </c>
      <c r="Z67" s="210"/>
      <c r="AA67" s="210"/>
      <c r="AB67" s="210"/>
      <c r="AC67" s="210"/>
      <c r="AD67" s="210"/>
      <c r="AE67" s="210"/>
      <c r="AF67" s="210"/>
      <c r="AG67" s="210" t="s">
        <v>189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50"/>
      <c r="D68" s="242"/>
      <c r="E68" s="242"/>
      <c r="F68" s="242"/>
      <c r="G68" s="242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155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1">
        <v>15</v>
      </c>
      <c r="B69" s="232" t="s">
        <v>210</v>
      </c>
      <c r="C69" s="245" t="s">
        <v>211</v>
      </c>
      <c r="D69" s="233" t="s">
        <v>158</v>
      </c>
      <c r="E69" s="234">
        <v>10.8</v>
      </c>
      <c r="F69" s="235"/>
      <c r="G69" s="236">
        <f>ROUND(E69*F69,2)</f>
        <v>0</v>
      </c>
      <c r="H69" s="235"/>
      <c r="I69" s="236">
        <f>ROUND(E69*H69,2)</f>
        <v>0</v>
      </c>
      <c r="J69" s="235"/>
      <c r="K69" s="236">
        <f>ROUND(E69*J69,2)</f>
        <v>0</v>
      </c>
      <c r="L69" s="236">
        <v>21</v>
      </c>
      <c r="M69" s="236">
        <f>G69*(1+L69/100)</f>
        <v>0</v>
      </c>
      <c r="N69" s="234">
        <v>1.2099999999999999E-3</v>
      </c>
      <c r="O69" s="234">
        <f>ROUND(E69*N69,2)</f>
        <v>0.01</v>
      </c>
      <c r="P69" s="234">
        <v>0</v>
      </c>
      <c r="Q69" s="234">
        <f>ROUND(E69*P69,2)</f>
        <v>0</v>
      </c>
      <c r="R69" s="236" t="s">
        <v>201</v>
      </c>
      <c r="S69" s="236" t="s">
        <v>147</v>
      </c>
      <c r="T69" s="237" t="s">
        <v>147</v>
      </c>
      <c r="U69" s="220">
        <v>0.17699999999999999</v>
      </c>
      <c r="V69" s="220">
        <f>ROUND(E69*U69,2)</f>
        <v>1.91</v>
      </c>
      <c r="W69" s="220"/>
      <c r="X69" s="220" t="s">
        <v>148</v>
      </c>
      <c r="Y69" s="220" t="s">
        <v>149</v>
      </c>
      <c r="Z69" s="210"/>
      <c r="AA69" s="210"/>
      <c r="AB69" s="210"/>
      <c r="AC69" s="210"/>
      <c r="AD69" s="210"/>
      <c r="AE69" s="210"/>
      <c r="AF69" s="210"/>
      <c r="AG69" s="210" t="s">
        <v>150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47" t="s">
        <v>212</v>
      </c>
      <c r="D70" s="221"/>
      <c r="E70" s="222">
        <v>10.8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154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48"/>
      <c r="D71" s="239"/>
      <c r="E71" s="239"/>
      <c r="F71" s="239"/>
      <c r="G71" s="239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155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1">
        <v>16</v>
      </c>
      <c r="B72" s="232" t="s">
        <v>213</v>
      </c>
      <c r="C72" s="245" t="s">
        <v>214</v>
      </c>
      <c r="D72" s="233" t="s">
        <v>158</v>
      </c>
      <c r="E72" s="234">
        <v>10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4">
        <v>1.58E-3</v>
      </c>
      <c r="O72" s="234">
        <f>ROUND(E72*N72,2)</f>
        <v>0.02</v>
      </c>
      <c r="P72" s="234">
        <v>0</v>
      </c>
      <c r="Q72" s="234">
        <f>ROUND(E72*P72,2)</f>
        <v>0</v>
      </c>
      <c r="R72" s="236" t="s">
        <v>201</v>
      </c>
      <c r="S72" s="236" t="s">
        <v>147</v>
      </c>
      <c r="T72" s="237" t="s">
        <v>147</v>
      </c>
      <c r="U72" s="220">
        <v>0.214</v>
      </c>
      <c r="V72" s="220">
        <f>ROUND(E72*U72,2)</f>
        <v>2.14</v>
      </c>
      <c r="W72" s="220"/>
      <c r="X72" s="220" t="s">
        <v>148</v>
      </c>
      <c r="Y72" s="220" t="s">
        <v>149</v>
      </c>
      <c r="Z72" s="210"/>
      <c r="AA72" s="210"/>
      <c r="AB72" s="210"/>
      <c r="AC72" s="210"/>
      <c r="AD72" s="210"/>
      <c r="AE72" s="210"/>
      <c r="AF72" s="210"/>
      <c r="AG72" s="210" t="s">
        <v>150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47" t="s">
        <v>215</v>
      </c>
      <c r="D73" s="221"/>
      <c r="E73" s="222">
        <v>10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154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48"/>
      <c r="D74" s="239"/>
      <c r="E74" s="239"/>
      <c r="F74" s="239"/>
      <c r="G74" s="239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155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1">
        <v>17</v>
      </c>
      <c r="B75" s="232" t="s">
        <v>216</v>
      </c>
      <c r="C75" s="245" t="s">
        <v>217</v>
      </c>
      <c r="D75" s="233" t="s">
        <v>158</v>
      </c>
      <c r="E75" s="234">
        <v>42.48</v>
      </c>
      <c r="F75" s="235"/>
      <c r="G75" s="236">
        <f>ROUND(E75*F75,2)</f>
        <v>0</v>
      </c>
      <c r="H75" s="235"/>
      <c r="I75" s="236">
        <f>ROUND(E75*H75,2)</f>
        <v>0</v>
      </c>
      <c r="J75" s="235"/>
      <c r="K75" s="236">
        <f>ROUND(E75*J75,2)</f>
        <v>0</v>
      </c>
      <c r="L75" s="236">
        <v>21</v>
      </c>
      <c r="M75" s="236">
        <f>G75*(1+L75/100)</f>
        <v>0</v>
      </c>
      <c r="N75" s="234">
        <v>6.3499999999999997E-3</v>
      </c>
      <c r="O75" s="234">
        <f>ROUND(E75*N75,2)</f>
        <v>0.27</v>
      </c>
      <c r="P75" s="234">
        <v>0</v>
      </c>
      <c r="Q75" s="234">
        <f>ROUND(E75*P75,2)</f>
        <v>0</v>
      </c>
      <c r="R75" s="236" t="s">
        <v>201</v>
      </c>
      <c r="S75" s="236" t="s">
        <v>147</v>
      </c>
      <c r="T75" s="237" t="s">
        <v>147</v>
      </c>
      <c r="U75" s="220">
        <v>0.26</v>
      </c>
      <c r="V75" s="220">
        <f>ROUND(E75*U75,2)</f>
        <v>11.04</v>
      </c>
      <c r="W75" s="220"/>
      <c r="X75" s="220" t="s">
        <v>148</v>
      </c>
      <c r="Y75" s="220" t="s">
        <v>149</v>
      </c>
      <c r="Z75" s="210"/>
      <c r="AA75" s="210"/>
      <c r="AB75" s="210"/>
      <c r="AC75" s="210"/>
      <c r="AD75" s="210"/>
      <c r="AE75" s="210"/>
      <c r="AF75" s="210"/>
      <c r="AG75" s="210" t="s">
        <v>150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47" t="s">
        <v>218</v>
      </c>
      <c r="D76" s="221"/>
      <c r="E76" s="222">
        <v>30.84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154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47" t="s">
        <v>219</v>
      </c>
      <c r="D77" s="221"/>
      <c r="E77" s="222">
        <v>11.64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154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48"/>
      <c r="D78" s="239"/>
      <c r="E78" s="239"/>
      <c r="F78" s="239"/>
      <c r="G78" s="239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155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">
      <c r="A79" s="224" t="s">
        <v>141</v>
      </c>
      <c r="B79" s="225" t="s">
        <v>79</v>
      </c>
      <c r="C79" s="244" t="s">
        <v>80</v>
      </c>
      <c r="D79" s="226"/>
      <c r="E79" s="227"/>
      <c r="F79" s="228"/>
      <c r="G79" s="228">
        <f>SUMIF(AG80:AG87,"&lt;&gt;NOR",G80:G87)</f>
        <v>0</v>
      </c>
      <c r="H79" s="228"/>
      <c r="I79" s="228">
        <f>SUM(I80:I87)</f>
        <v>0</v>
      </c>
      <c r="J79" s="228"/>
      <c r="K79" s="228">
        <f>SUM(K80:K87)</f>
        <v>0</v>
      </c>
      <c r="L79" s="228"/>
      <c r="M79" s="228">
        <f>SUM(M80:M87)</f>
        <v>0</v>
      </c>
      <c r="N79" s="227"/>
      <c r="O79" s="227">
        <f>SUM(O80:O87)</f>
        <v>0.35000000000000003</v>
      </c>
      <c r="P79" s="227"/>
      <c r="Q79" s="227">
        <f>SUM(Q80:Q87)</f>
        <v>0</v>
      </c>
      <c r="R79" s="228"/>
      <c r="S79" s="228"/>
      <c r="T79" s="229"/>
      <c r="U79" s="223"/>
      <c r="V79" s="223">
        <f>SUM(V80:V87)</f>
        <v>99.26</v>
      </c>
      <c r="W79" s="223"/>
      <c r="X79" s="223"/>
      <c r="Y79" s="223"/>
      <c r="AG79" t="s">
        <v>142</v>
      </c>
    </row>
    <row r="80" spans="1:60" ht="56.25" outlineLevel="1" x14ac:dyDescent="0.2">
      <c r="A80" s="231">
        <v>18</v>
      </c>
      <c r="B80" s="232" t="s">
        <v>220</v>
      </c>
      <c r="C80" s="245" t="s">
        <v>221</v>
      </c>
      <c r="D80" s="233" t="s">
        <v>158</v>
      </c>
      <c r="E80" s="234">
        <v>298</v>
      </c>
      <c r="F80" s="235"/>
      <c r="G80" s="236">
        <f>ROUND(E80*F80,2)</f>
        <v>0</v>
      </c>
      <c r="H80" s="235"/>
      <c r="I80" s="236">
        <f>ROUND(E80*H80,2)</f>
        <v>0</v>
      </c>
      <c r="J80" s="235"/>
      <c r="K80" s="236">
        <f>ROUND(E80*J80,2)</f>
        <v>0</v>
      </c>
      <c r="L80" s="236">
        <v>21</v>
      </c>
      <c r="M80" s="236">
        <f>G80*(1+L80/100)</f>
        <v>0</v>
      </c>
      <c r="N80" s="234">
        <v>4.0000000000000003E-5</v>
      </c>
      <c r="O80" s="234">
        <f>ROUND(E80*N80,2)</f>
        <v>0.01</v>
      </c>
      <c r="P80" s="234">
        <v>0</v>
      </c>
      <c r="Q80" s="234">
        <f>ROUND(E80*P80,2)</f>
        <v>0</v>
      </c>
      <c r="R80" s="236" t="s">
        <v>159</v>
      </c>
      <c r="S80" s="236" t="s">
        <v>147</v>
      </c>
      <c r="T80" s="237" t="s">
        <v>147</v>
      </c>
      <c r="U80" s="220">
        <v>0.308</v>
      </c>
      <c r="V80" s="220">
        <f>ROUND(E80*U80,2)</f>
        <v>91.78</v>
      </c>
      <c r="W80" s="220"/>
      <c r="X80" s="220" t="s">
        <v>148</v>
      </c>
      <c r="Y80" s="220" t="s">
        <v>149</v>
      </c>
      <c r="Z80" s="210"/>
      <c r="AA80" s="210"/>
      <c r="AB80" s="210"/>
      <c r="AC80" s="210"/>
      <c r="AD80" s="210"/>
      <c r="AE80" s="210"/>
      <c r="AF80" s="210"/>
      <c r="AG80" s="210" t="s">
        <v>150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50"/>
      <c r="D81" s="242"/>
      <c r="E81" s="242"/>
      <c r="F81" s="242"/>
      <c r="G81" s="242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155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31">
        <v>19</v>
      </c>
      <c r="B82" s="232" t="s">
        <v>222</v>
      </c>
      <c r="C82" s="245" t="s">
        <v>223</v>
      </c>
      <c r="D82" s="233" t="s">
        <v>145</v>
      </c>
      <c r="E82" s="234">
        <v>17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21</v>
      </c>
      <c r="M82" s="236">
        <f>G82*(1+L82/100)</f>
        <v>0</v>
      </c>
      <c r="N82" s="234">
        <v>1.9279999999999999E-2</v>
      </c>
      <c r="O82" s="234">
        <f>ROUND(E82*N82,2)</f>
        <v>0.33</v>
      </c>
      <c r="P82" s="234">
        <v>0</v>
      </c>
      <c r="Q82" s="234">
        <f>ROUND(E82*P82,2)</f>
        <v>0</v>
      </c>
      <c r="R82" s="236" t="s">
        <v>159</v>
      </c>
      <c r="S82" s="236" t="s">
        <v>147</v>
      </c>
      <c r="T82" s="237" t="s">
        <v>147</v>
      </c>
      <c r="U82" s="220">
        <v>0.4</v>
      </c>
      <c r="V82" s="220">
        <f>ROUND(E82*U82,2)</f>
        <v>6.8</v>
      </c>
      <c r="W82" s="220"/>
      <c r="X82" s="220" t="s">
        <v>148</v>
      </c>
      <c r="Y82" s="220" t="s">
        <v>149</v>
      </c>
      <c r="Z82" s="210"/>
      <c r="AA82" s="210"/>
      <c r="AB82" s="210"/>
      <c r="AC82" s="210"/>
      <c r="AD82" s="210"/>
      <c r="AE82" s="210"/>
      <c r="AF82" s="210"/>
      <c r="AG82" s="210" t="s">
        <v>150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0"/>
      <c r="D83" s="242"/>
      <c r="E83" s="242"/>
      <c r="F83" s="242"/>
      <c r="G83" s="242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155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31">
        <v>20</v>
      </c>
      <c r="B84" s="232" t="s">
        <v>224</v>
      </c>
      <c r="C84" s="245" t="s">
        <v>225</v>
      </c>
      <c r="D84" s="233" t="s">
        <v>145</v>
      </c>
      <c r="E84" s="234">
        <v>4</v>
      </c>
      <c r="F84" s="235"/>
      <c r="G84" s="236">
        <f>ROUND(E84*F84,2)</f>
        <v>0</v>
      </c>
      <c r="H84" s="235"/>
      <c r="I84" s="236">
        <f>ROUND(E84*H84,2)</f>
        <v>0</v>
      </c>
      <c r="J84" s="235"/>
      <c r="K84" s="236">
        <f>ROUND(E84*J84,2)</f>
        <v>0</v>
      </c>
      <c r="L84" s="236">
        <v>21</v>
      </c>
      <c r="M84" s="236">
        <f>G84*(1+L84/100)</f>
        <v>0</v>
      </c>
      <c r="N84" s="234">
        <v>1.0000000000000001E-5</v>
      </c>
      <c r="O84" s="234">
        <f>ROUND(E84*N84,2)</f>
        <v>0</v>
      </c>
      <c r="P84" s="234">
        <v>0</v>
      </c>
      <c r="Q84" s="234">
        <f>ROUND(E84*P84,2)</f>
        <v>0</v>
      </c>
      <c r="R84" s="236" t="s">
        <v>159</v>
      </c>
      <c r="S84" s="236" t="s">
        <v>147</v>
      </c>
      <c r="T84" s="237" t="s">
        <v>147</v>
      </c>
      <c r="U84" s="220">
        <v>0.17</v>
      </c>
      <c r="V84" s="220">
        <f>ROUND(E84*U84,2)</f>
        <v>0.68</v>
      </c>
      <c r="W84" s="220"/>
      <c r="X84" s="220" t="s">
        <v>148</v>
      </c>
      <c r="Y84" s="220" t="s">
        <v>149</v>
      </c>
      <c r="Z84" s="210"/>
      <c r="AA84" s="210"/>
      <c r="AB84" s="210"/>
      <c r="AC84" s="210"/>
      <c r="AD84" s="210"/>
      <c r="AE84" s="210"/>
      <c r="AF84" s="210"/>
      <c r="AG84" s="210" t="s">
        <v>150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50"/>
      <c r="D85" s="242"/>
      <c r="E85" s="242"/>
      <c r="F85" s="242"/>
      <c r="G85" s="242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155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1">
        <v>21</v>
      </c>
      <c r="B86" s="232" t="s">
        <v>226</v>
      </c>
      <c r="C86" s="245" t="s">
        <v>227</v>
      </c>
      <c r="D86" s="233" t="s">
        <v>145</v>
      </c>
      <c r="E86" s="234">
        <v>4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21</v>
      </c>
      <c r="M86" s="236">
        <f>G86*(1+L86/100)</f>
        <v>0</v>
      </c>
      <c r="N86" s="234">
        <v>3.2000000000000002E-3</v>
      </c>
      <c r="O86" s="234">
        <f>ROUND(E86*N86,2)</f>
        <v>0.01</v>
      </c>
      <c r="P86" s="234">
        <v>0</v>
      </c>
      <c r="Q86" s="234">
        <f>ROUND(E86*P86,2)</f>
        <v>0</v>
      </c>
      <c r="R86" s="236"/>
      <c r="S86" s="236" t="s">
        <v>228</v>
      </c>
      <c r="T86" s="237" t="s">
        <v>229</v>
      </c>
      <c r="U86" s="220">
        <v>0</v>
      </c>
      <c r="V86" s="220">
        <f>ROUND(E86*U86,2)</f>
        <v>0</v>
      </c>
      <c r="W86" s="220"/>
      <c r="X86" s="220" t="s">
        <v>197</v>
      </c>
      <c r="Y86" s="220" t="s">
        <v>149</v>
      </c>
      <c r="Z86" s="210"/>
      <c r="AA86" s="210"/>
      <c r="AB86" s="210"/>
      <c r="AC86" s="210"/>
      <c r="AD86" s="210"/>
      <c r="AE86" s="210"/>
      <c r="AF86" s="210"/>
      <c r="AG86" s="210" t="s">
        <v>198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50"/>
      <c r="D87" s="242"/>
      <c r="E87" s="242"/>
      <c r="F87" s="242"/>
      <c r="G87" s="242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155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x14ac:dyDescent="0.2">
      <c r="A88" s="224" t="s">
        <v>141</v>
      </c>
      <c r="B88" s="225" t="s">
        <v>81</v>
      </c>
      <c r="C88" s="244" t="s">
        <v>82</v>
      </c>
      <c r="D88" s="226"/>
      <c r="E88" s="227"/>
      <c r="F88" s="228"/>
      <c r="G88" s="228">
        <f>SUMIF(AG89:AG112,"&lt;&gt;NOR",G89:G112)</f>
        <v>0</v>
      </c>
      <c r="H88" s="228"/>
      <c r="I88" s="228">
        <f>SUM(I89:I112)</f>
        <v>0</v>
      </c>
      <c r="J88" s="228"/>
      <c r="K88" s="228">
        <f>SUM(K89:K112)</f>
        <v>0</v>
      </c>
      <c r="L88" s="228"/>
      <c r="M88" s="228">
        <f>SUM(M89:M112)</f>
        <v>0</v>
      </c>
      <c r="N88" s="227"/>
      <c r="O88" s="227">
        <f>SUM(O89:O112)</f>
        <v>0</v>
      </c>
      <c r="P88" s="227"/>
      <c r="Q88" s="227">
        <f>SUM(Q89:Q112)</f>
        <v>3.53</v>
      </c>
      <c r="R88" s="228"/>
      <c r="S88" s="228"/>
      <c r="T88" s="229"/>
      <c r="U88" s="223"/>
      <c r="V88" s="223">
        <f>SUM(V89:V112)</f>
        <v>19.61</v>
      </c>
      <c r="W88" s="223"/>
      <c r="X88" s="223"/>
      <c r="Y88" s="223"/>
      <c r="AG88" t="s">
        <v>142</v>
      </c>
    </row>
    <row r="89" spans="1:60" outlineLevel="1" x14ac:dyDescent="0.2">
      <c r="A89" s="231">
        <v>22</v>
      </c>
      <c r="B89" s="232" t="s">
        <v>230</v>
      </c>
      <c r="C89" s="245" t="s">
        <v>231</v>
      </c>
      <c r="D89" s="233" t="s">
        <v>145</v>
      </c>
      <c r="E89" s="234">
        <v>1</v>
      </c>
      <c r="F89" s="235"/>
      <c r="G89" s="236">
        <f>ROUND(E89*F89,2)</f>
        <v>0</v>
      </c>
      <c r="H89" s="235"/>
      <c r="I89" s="236">
        <f>ROUND(E89*H89,2)</f>
        <v>0</v>
      </c>
      <c r="J89" s="235"/>
      <c r="K89" s="236">
        <f>ROUND(E89*J89,2)</f>
        <v>0</v>
      </c>
      <c r="L89" s="236">
        <v>21</v>
      </c>
      <c r="M89" s="236">
        <f>G89*(1+L89/100)</f>
        <v>0</v>
      </c>
      <c r="N89" s="234">
        <v>0</v>
      </c>
      <c r="O89" s="234">
        <f>ROUND(E89*N89,2)</f>
        <v>0</v>
      </c>
      <c r="P89" s="234">
        <v>0</v>
      </c>
      <c r="Q89" s="234">
        <f>ROUND(E89*P89,2)</f>
        <v>0</v>
      </c>
      <c r="R89" s="236" t="s">
        <v>232</v>
      </c>
      <c r="S89" s="236" t="s">
        <v>147</v>
      </c>
      <c r="T89" s="237" t="s">
        <v>147</v>
      </c>
      <c r="U89" s="220">
        <v>0.08</v>
      </c>
      <c r="V89" s="220">
        <f>ROUND(E89*U89,2)</f>
        <v>0.08</v>
      </c>
      <c r="W89" s="220"/>
      <c r="X89" s="220" t="s">
        <v>148</v>
      </c>
      <c r="Y89" s="220" t="s">
        <v>149</v>
      </c>
      <c r="Z89" s="210"/>
      <c r="AA89" s="210"/>
      <c r="AB89" s="210"/>
      <c r="AC89" s="210"/>
      <c r="AD89" s="210"/>
      <c r="AE89" s="210"/>
      <c r="AF89" s="210"/>
      <c r="AG89" s="210" t="s">
        <v>150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46" t="s">
        <v>233</v>
      </c>
      <c r="D90" s="238"/>
      <c r="E90" s="238"/>
      <c r="F90" s="238"/>
      <c r="G90" s="238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152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48"/>
      <c r="D91" s="239"/>
      <c r="E91" s="239"/>
      <c r="F91" s="239"/>
      <c r="G91" s="239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155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33.75" outlineLevel="1" x14ac:dyDescent="0.2">
      <c r="A92" s="231">
        <v>23</v>
      </c>
      <c r="B92" s="232" t="s">
        <v>234</v>
      </c>
      <c r="C92" s="245" t="s">
        <v>235</v>
      </c>
      <c r="D92" s="233" t="s">
        <v>158</v>
      </c>
      <c r="E92" s="234">
        <v>2</v>
      </c>
      <c r="F92" s="235"/>
      <c r="G92" s="236">
        <f>ROUND(E92*F92,2)</f>
        <v>0</v>
      </c>
      <c r="H92" s="235"/>
      <c r="I92" s="236">
        <f>ROUND(E92*H92,2)</f>
        <v>0</v>
      </c>
      <c r="J92" s="235"/>
      <c r="K92" s="236">
        <f>ROUND(E92*J92,2)</f>
        <v>0</v>
      </c>
      <c r="L92" s="236">
        <v>21</v>
      </c>
      <c r="M92" s="236">
        <f>G92*(1+L92/100)</f>
        <v>0</v>
      </c>
      <c r="N92" s="234">
        <v>1.17E-3</v>
      </c>
      <c r="O92" s="234">
        <f>ROUND(E92*N92,2)</f>
        <v>0</v>
      </c>
      <c r="P92" s="234">
        <v>7.5999999999999998E-2</v>
      </c>
      <c r="Q92" s="234">
        <f>ROUND(E92*P92,2)</f>
        <v>0.15</v>
      </c>
      <c r="R92" s="236" t="s">
        <v>232</v>
      </c>
      <c r="S92" s="236" t="s">
        <v>147</v>
      </c>
      <c r="T92" s="237" t="s">
        <v>147</v>
      </c>
      <c r="U92" s="220">
        <v>0.93899999999999995</v>
      </c>
      <c r="V92" s="220">
        <f>ROUND(E92*U92,2)</f>
        <v>1.88</v>
      </c>
      <c r="W92" s="220"/>
      <c r="X92" s="220" t="s">
        <v>148</v>
      </c>
      <c r="Y92" s="220" t="s">
        <v>149</v>
      </c>
      <c r="Z92" s="210"/>
      <c r="AA92" s="210"/>
      <c r="AB92" s="210"/>
      <c r="AC92" s="210"/>
      <c r="AD92" s="210"/>
      <c r="AE92" s="210"/>
      <c r="AF92" s="210"/>
      <c r="AG92" s="210" t="s">
        <v>150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50"/>
      <c r="D93" s="242"/>
      <c r="E93" s="242"/>
      <c r="F93" s="242"/>
      <c r="G93" s="242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155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31">
        <v>24</v>
      </c>
      <c r="B94" s="232" t="s">
        <v>236</v>
      </c>
      <c r="C94" s="245" t="s">
        <v>237</v>
      </c>
      <c r="D94" s="233" t="s">
        <v>145</v>
      </c>
      <c r="E94" s="234">
        <v>17</v>
      </c>
      <c r="F94" s="235"/>
      <c r="G94" s="236">
        <f>ROUND(E94*F94,2)</f>
        <v>0</v>
      </c>
      <c r="H94" s="235"/>
      <c r="I94" s="236">
        <f>ROUND(E94*H94,2)</f>
        <v>0</v>
      </c>
      <c r="J94" s="235"/>
      <c r="K94" s="236">
        <f>ROUND(E94*J94,2)</f>
        <v>0</v>
      </c>
      <c r="L94" s="236">
        <v>21</v>
      </c>
      <c r="M94" s="236">
        <f>G94*(1+L94/100)</f>
        <v>0</v>
      </c>
      <c r="N94" s="234">
        <v>0</v>
      </c>
      <c r="O94" s="234">
        <f>ROUND(E94*N94,2)</f>
        <v>0</v>
      </c>
      <c r="P94" s="234">
        <v>1.9E-2</v>
      </c>
      <c r="Q94" s="234">
        <f>ROUND(E94*P94,2)</f>
        <v>0.32</v>
      </c>
      <c r="R94" s="236" t="s">
        <v>232</v>
      </c>
      <c r="S94" s="236" t="s">
        <v>147</v>
      </c>
      <c r="T94" s="237" t="s">
        <v>147</v>
      </c>
      <c r="U94" s="220">
        <v>0.13500000000000001</v>
      </c>
      <c r="V94" s="220">
        <f>ROUND(E94*U94,2)</f>
        <v>2.2999999999999998</v>
      </c>
      <c r="W94" s="220"/>
      <c r="X94" s="220" t="s">
        <v>148</v>
      </c>
      <c r="Y94" s="220" t="s">
        <v>149</v>
      </c>
      <c r="Z94" s="210"/>
      <c r="AA94" s="210"/>
      <c r="AB94" s="210"/>
      <c r="AC94" s="210"/>
      <c r="AD94" s="210"/>
      <c r="AE94" s="210"/>
      <c r="AF94" s="210"/>
      <c r="AG94" s="210" t="s">
        <v>150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50"/>
      <c r="D95" s="242"/>
      <c r="E95" s="242"/>
      <c r="F95" s="242"/>
      <c r="G95" s="242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155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31">
        <v>25</v>
      </c>
      <c r="B96" s="232" t="s">
        <v>238</v>
      </c>
      <c r="C96" s="245" t="s">
        <v>239</v>
      </c>
      <c r="D96" s="233" t="s">
        <v>158</v>
      </c>
      <c r="E96" s="234">
        <v>70.224999999999994</v>
      </c>
      <c r="F96" s="235"/>
      <c r="G96" s="236">
        <f>ROUND(E96*F96,2)</f>
        <v>0</v>
      </c>
      <c r="H96" s="235"/>
      <c r="I96" s="236">
        <f>ROUND(E96*H96,2)</f>
        <v>0</v>
      </c>
      <c r="J96" s="235"/>
      <c r="K96" s="236">
        <f>ROUND(E96*J96,2)</f>
        <v>0</v>
      </c>
      <c r="L96" s="236">
        <v>21</v>
      </c>
      <c r="M96" s="236">
        <f>G96*(1+L96/100)</f>
        <v>0</v>
      </c>
      <c r="N96" s="234">
        <v>0</v>
      </c>
      <c r="O96" s="234">
        <f>ROUND(E96*N96,2)</f>
        <v>0</v>
      </c>
      <c r="P96" s="234">
        <v>0.02</v>
      </c>
      <c r="Q96" s="234">
        <f>ROUND(E96*P96,2)</f>
        <v>1.4</v>
      </c>
      <c r="R96" s="236" t="s">
        <v>232</v>
      </c>
      <c r="S96" s="236" t="s">
        <v>147</v>
      </c>
      <c r="T96" s="237" t="s">
        <v>147</v>
      </c>
      <c r="U96" s="220">
        <v>0.13</v>
      </c>
      <c r="V96" s="220">
        <f>ROUND(E96*U96,2)</f>
        <v>9.1300000000000008</v>
      </c>
      <c r="W96" s="220"/>
      <c r="X96" s="220" t="s">
        <v>148</v>
      </c>
      <c r="Y96" s="220" t="s">
        <v>149</v>
      </c>
      <c r="Z96" s="210"/>
      <c r="AA96" s="210"/>
      <c r="AB96" s="210"/>
      <c r="AC96" s="210"/>
      <c r="AD96" s="210"/>
      <c r="AE96" s="210"/>
      <c r="AF96" s="210"/>
      <c r="AG96" s="210" t="s">
        <v>150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47" t="s">
        <v>165</v>
      </c>
      <c r="D97" s="221"/>
      <c r="E97" s="222">
        <v>27.44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154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47" t="s">
        <v>166</v>
      </c>
      <c r="D98" s="221"/>
      <c r="E98" s="222">
        <v>10.34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154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47" t="s">
        <v>167</v>
      </c>
      <c r="D99" s="221"/>
      <c r="E99" s="222">
        <v>6.4349999999999996</v>
      </c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154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47" t="s">
        <v>168</v>
      </c>
      <c r="D100" s="221"/>
      <c r="E100" s="222">
        <v>8.24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154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47" t="s">
        <v>169</v>
      </c>
      <c r="D101" s="221"/>
      <c r="E101" s="222">
        <v>17.77</v>
      </c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154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48"/>
      <c r="D102" s="239"/>
      <c r="E102" s="239"/>
      <c r="F102" s="239"/>
      <c r="G102" s="239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155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31">
        <v>26</v>
      </c>
      <c r="B103" s="232" t="s">
        <v>240</v>
      </c>
      <c r="C103" s="245" t="s">
        <v>241</v>
      </c>
      <c r="D103" s="233" t="s">
        <v>158</v>
      </c>
      <c r="E103" s="234">
        <v>103.688</v>
      </c>
      <c r="F103" s="235"/>
      <c r="G103" s="236">
        <f>ROUND(E103*F103,2)</f>
        <v>0</v>
      </c>
      <c r="H103" s="235"/>
      <c r="I103" s="236">
        <f>ROUND(E103*H103,2)</f>
        <v>0</v>
      </c>
      <c r="J103" s="235"/>
      <c r="K103" s="236">
        <f>ROUND(E103*J103,2)</f>
        <v>0</v>
      </c>
      <c r="L103" s="236">
        <v>21</v>
      </c>
      <c r="M103" s="236">
        <f>G103*(1+L103/100)</f>
        <v>0</v>
      </c>
      <c r="N103" s="234">
        <v>0</v>
      </c>
      <c r="O103" s="234">
        <f>ROUND(E103*N103,2)</f>
        <v>0</v>
      </c>
      <c r="P103" s="234">
        <v>1.6E-2</v>
      </c>
      <c r="Q103" s="234">
        <f>ROUND(E103*P103,2)</f>
        <v>1.66</v>
      </c>
      <c r="R103" s="236" t="s">
        <v>232</v>
      </c>
      <c r="S103" s="236" t="s">
        <v>147</v>
      </c>
      <c r="T103" s="237" t="s">
        <v>147</v>
      </c>
      <c r="U103" s="220">
        <v>0.06</v>
      </c>
      <c r="V103" s="220">
        <f>ROUND(E103*U103,2)</f>
        <v>6.22</v>
      </c>
      <c r="W103" s="220"/>
      <c r="X103" s="220" t="s">
        <v>148</v>
      </c>
      <c r="Y103" s="220" t="s">
        <v>149</v>
      </c>
      <c r="Z103" s="210"/>
      <c r="AA103" s="210"/>
      <c r="AB103" s="210"/>
      <c r="AC103" s="210"/>
      <c r="AD103" s="210"/>
      <c r="AE103" s="210"/>
      <c r="AF103" s="210"/>
      <c r="AG103" s="210" t="s">
        <v>189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47" t="s">
        <v>182</v>
      </c>
      <c r="D104" s="221"/>
      <c r="E104" s="222">
        <v>4.2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154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47" t="s">
        <v>183</v>
      </c>
      <c r="D105" s="221"/>
      <c r="E105" s="222">
        <v>3.3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154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47" t="s">
        <v>167</v>
      </c>
      <c r="D106" s="221"/>
      <c r="E106" s="222">
        <v>6.4349999999999996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154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47" t="s">
        <v>184</v>
      </c>
      <c r="D107" s="221"/>
      <c r="E107" s="222">
        <v>11.984999999999999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154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47" t="s">
        <v>185</v>
      </c>
      <c r="D108" s="221"/>
      <c r="E108" s="222">
        <v>46.08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154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47" t="s">
        <v>186</v>
      </c>
      <c r="D109" s="221"/>
      <c r="E109" s="222">
        <v>31.687999999999999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154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48"/>
      <c r="D110" s="239"/>
      <c r="E110" s="239"/>
      <c r="F110" s="239"/>
      <c r="G110" s="239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155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1">
        <v>27</v>
      </c>
      <c r="B111" s="232" t="s">
        <v>242</v>
      </c>
      <c r="C111" s="245" t="s">
        <v>243</v>
      </c>
      <c r="D111" s="233" t="s">
        <v>244</v>
      </c>
      <c r="E111" s="234">
        <v>2</v>
      </c>
      <c r="F111" s="235"/>
      <c r="G111" s="236">
        <f>ROUND(E111*F111,2)</f>
        <v>0</v>
      </c>
      <c r="H111" s="235"/>
      <c r="I111" s="236">
        <f>ROUND(E111*H111,2)</f>
        <v>0</v>
      </c>
      <c r="J111" s="235"/>
      <c r="K111" s="236">
        <f>ROUND(E111*J111,2)</f>
        <v>0</v>
      </c>
      <c r="L111" s="236">
        <v>21</v>
      </c>
      <c r="M111" s="236">
        <f>G111*(1+L111/100)</f>
        <v>0</v>
      </c>
      <c r="N111" s="234">
        <v>0</v>
      </c>
      <c r="O111" s="234">
        <f>ROUND(E111*N111,2)</f>
        <v>0</v>
      </c>
      <c r="P111" s="234">
        <v>0</v>
      </c>
      <c r="Q111" s="234">
        <f>ROUND(E111*P111,2)</f>
        <v>0</v>
      </c>
      <c r="R111" s="236"/>
      <c r="S111" s="236" t="s">
        <v>228</v>
      </c>
      <c r="T111" s="237" t="s">
        <v>229</v>
      </c>
      <c r="U111" s="220">
        <v>0</v>
      </c>
      <c r="V111" s="220">
        <f>ROUND(E111*U111,2)</f>
        <v>0</v>
      </c>
      <c r="W111" s="220"/>
      <c r="X111" s="220" t="s">
        <v>148</v>
      </c>
      <c r="Y111" s="220" t="s">
        <v>149</v>
      </c>
      <c r="Z111" s="210"/>
      <c r="AA111" s="210"/>
      <c r="AB111" s="210"/>
      <c r="AC111" s="210"/>
      <c r="AD111" s="210"/>
      <c r="AE111" s="210"/>
      <c r="AF111" s="210"/>
      <c r="AG111" s="210" t="s">
        <v>150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50"/>
      <c r="D112" s="242"/>
      <c r="E112" s="242"/>
      <c r="F112" s="242"/>
      <c r="G112" s="242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155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x14ac:dyDescent="0.2">
      <c r="A113" s="224" t="s">
        <v>141</v>
      </c>
      <c r="B113" s="225" t="s">
        <v>83</v>
      </c>
      <c r="C113" s="244" t="s">
        <v>84</v>
      </c>
      <c r="D113" s="226"/>
      <c r="E113" s="227"/>
      <c r="F113" s="228"/>
      <c r="G113" s="228">
        <f>SUMIF(AG114:AG116,"&lt;&gt;NOR",G114:G116)</f>
        <v>0</v>
      </c>
      <c r="H113" s="228"/>
      <c r="I113" s="228">
        <f>SUM(I114:I116)</f>
        <v>0</v>
      </c>
      <c r="J113" s="228"/>
      <c r="K113" s="228">
        <f>SUM(K114:K116)</f>
        <v>0</v>
      </c>
      <c r="L113" s="228"/>
      <c r="M113" s="228">
        <f>SUM(M114:M116)</f>
        <v>0</v>
      </c>
      <c r="N113" s="227"/>
      <c r="O113" s="227">
        <f>SUM(O114:O116)</f>
        <v>0</v>
      </c>
      <c r="P113" s="227"/>
      <c r="Q113" s="227">
        <f>SUM(Q114:Q116)</f>
        <v>0</v>
      </c>
      <c r="R113" s="228"/>
      <c r="S113" s="228"/>
      <c r="T113" s="229"/>
      <c r="U113" s="223"/>
      <c r="V113" s="223">
        <f>SUM(V114:V116)</f>
        <v>42.51</v>
      </c>
      <c r="W113" s="223"/>
      <c r="X113" s="223"/>
      <c r="Y113" s="223"/>
      <c r="AG113" t="s">
        <v>142</v>
      </c>
    </row>
    <row r="114" spans="1:60" ht="22.5" outlineLevel="1" x14ac:dyDescent="0.2">
      <c r="A114" s="231">
        <v>28</v>
      </c>
      <c r="B114" s="232" t="s">
        <v>245</v>
      </c>
      <c r="C114" s="245" t="s">
        <v>246</v>
      </c>
      <c r="D114" s="233" t="s">
        <v>247</v>
      </c>
      <c r="E114" s="234">
        <v>22.493880000000001</v>
      </c>
      <c r="F114" s="235"/>
      <c r="G114" s="236">
        <f>ROUND(E114*F114,2)</f>
        <v>0</v>
      </c>
      <c r="H114" s="235"/>
      <c r="I114" s="236">
        <f>ROUND(E114*H114,2)</f>
        <v>0</v>
      </c>
      <c r="J114" s="235"/>
      <c r="K114" s="236">
        <f>ROUND(E114*J114,2)</f>
        <v>0</v>
      </c>
      <c r="L114" s="236">
        <v>21</v>
      </c>
      <c r="M114" s="236">
        <f>G114*(1+L114/100)</f>
        <v>0</v>
      </c>
      <c r="N114" s="234">
        <v>0</v>
      </c>
      <c r="O114" s="234">
        <f>ROUND(E114*N114,2)</f>
        <v>0</v>
      </c>
      <c r="P114" s="234">
        <v>0</v>
      </c>
      <c r="Q114" s="234">
        <f>ROUND(E114*P114,2)</f>
        <v>0</v>
      </c>
      <c r="R114" s="236" t="s">
        <v>146</v>
      </c>
      <c r="S114" s="236" t="s">
        <v>147</v>
      </c>
      <c r="T114" s="237" t="s">
        <v>147</v>
      </c>
      <c r="U114" s="220">
        <v>1.89</v>
      </c>
      <c r="V114" s="220">
        <f>ROUND(E114*U114,2)</f>
        <v>42.51</v>
      </c>
      <c r="W114" s="220"/>
      <c r="X114" s="220" t="s">
        <v>248</v>
      </c>
      <c r="Y114" s="220" t="s">
        <v>149</v>
      </c>
      <c r="Z114" s="210"/>
      <c r="AA114" s="210"/>
      <c r="AB114" s="210"/>
      <c r="AC114" s="210"/>
      <c r="AD114" s="210"/>
      <c r="AE114" s="210"/>
      <c r="AF114" s="210"/>
      <c r="AG114" s="210" t="s">
        <v>249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46" t="s">
        <v>250</v>
      </c>
      <c r="D115" s="238"/>
      <c r="E115" s="238"/>
      <c r="F115" s="238"/>
      <c r="G115" s="238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152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">
      <c r="A116" s="217"/>
      <c r="B116" s="218"/>
      <c r="C116" s="248"/>
      <c r="D116" s="239"/>
      <c r="E116" s="239"/>
      <c r="F116" s="239"/>
      <c r="G116" s="239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155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x14ac:dyDescent="0.2">
      <c r="A117" s="224" t="s">
        <v>141</v>
      </c>
      <c r="B117" s="225" t="s">
        <v>91</v>
      </c>
      <c r="C117" s="244" t="s">
        <v>92</v>
      </c>
      <c r="D117" s="226"/>
      <c r="E117" s="227"/>
      <c r="F117" s="228"/>
      <c r="G117" s="228">
        <f>SUMIF(AG118:AG126,"&lt;&gt;NOR",G118:G126)</f>
        <v>0</v>
      </c>
      <c r="H117" s="228"/>
      <c r="I117" s="228">
        <f>SUM(I118:I126)</f>
        <v>0</v>
      </c>
      <c r="J117" s="228"/>
      <c r="K117" s="228">
        <f>SUM(K118:K126)</f>
        <v>0</v>
      </c>
      <c r="L117" s="228"/>
      <c r="M117" s="228">
        <f>SUM(M118:M126)</f>
        <v>0</v>
      </c>
      <c r="N117" s="227"/>
      <c r="O117" s="227">
        <f>SUM(O118:O126)</f>
        <v>0.21</v>
      </c>
      <c r="P117" s="227"/>
      <c r="Q117" s="227">
        <f>SUM(Q118:Q126)</f>
        <v>0</v>
      </c>
      <c r="R117" s="228"/>
      <c r="S117" s="228"/>
      <c r="T117" s="229"/>
      <c r="U117" s="223"/>
      <c r="V117" s="223">
        <f>SUM(V118:V126)</f>
        <v>6.59</v>
      </c>
      <c r="W117" s="223"/>
      <c r="X117" s="223"/>
      <c r="Y117" s="223"/>
      <c r="AG117" t="s">
        <v>142</v>
      </c>
    </row>
    <row r="118" spans="1:60" ht="22.5" outlineLevel="1" x14ac:dyDescent="0.2">
      <c r="A118" s="231">
        <v>29</v>
      </c>
      <c r="B118" s="232" t="s">
        <v>251</v>
      </c>
      <c r="C118" s="245" t="s">
        <v>252</v>
      </c>
      <c r="D118" s="233" t="s">
        <v>158</v>
      </c>
      <c r="E118" s="234">
        <v>298</v>
      </c>
      <c r="F118" s="235"/>
      <c r="G118" s="236">
        <f>ROUND(E118*F118,2)</f>
        <v>0</v>
      </c>
      <c r="H118" s="235"/>
      <c r="I118" s="236">
        <f>ROUND(E118*H118,2)</f>
        <v>0</v>
      </c>
      <c r="J118" s="235"/>
      <c r="K118" s="236">
        <f>ROUND(E118*J118,2)</f>
        <v>0</v>
      </c>
      <c r="L118" s="236">
        <v>21</v>
      </c>
      <c r="M118" s="236">
        <f>G118*(1+L118/100)</f>
        <v>0</v>
      </c>
      <c r="N118" s="234">
        <v>0</v>
      </c>
      <c r="O118" s="234">
        <f>ROUND(E118*N118,2)</f>
        <v>0</v>
      </c>
      <c r="P118" s="234">
        <v>0</v>
      </c>
      <c r="Q118" s="234">
        <f>ROUND(E118*P118,2)</f>
        <v>0</v>
      </c>
      <c r="R118" s="236" t="s">
        <v>253</v>
      </c>
      <c r="S118" s="236" t="s">
        <v>147</v>
      </c>
      <c r="T118" s="237" t="s">
        <v>147</v>
      </c>
      <c r="U118" s="220">
        <v>2.1000000000000001E-2</v>
      </c>
      <c r="V118" s="220">
        <f>ROUND(E118*U118,2)</f>
        <v>6.26</v>
      </c>
      <c r="W118" s="220"/>
      <c r="X118" s="220" t="s">
        <v>148</v>
      </c>
      <c r="Y118" s="220" t="s">
        <v>149</v>
      </c>
      <c r="Z118" s="210"/>
      <c r="AA118" s="210"/>
      <c r="AB118" s="210"/>
      <c r="AC118" s="210"/>
      <c r="AD118" s="210"/>
      <c r="AE118" s="210"/>
      <c r="AF118" s="210"/>
      <c r="AG118" s="210" t="s">
        <v>254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47" t="s">
        <v>255</v>
      </c>
      <c r="D119" s="221"/>
      <c r="E119" s="222">
        <v>298</v>
      </c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154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17"/>
      <c r="B120" s="218"/>
      <c r="C120" s="248"/>
      <c r="D120" s="239"/>
      <c r="E120" s="239"/>
      <c r="F120" s="239"/>
      <c r="G120" s="239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155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33.75" outlineLevel="1" x14ac:dyDescent="0.2">
      <c r="A121" s="231">
        <v>30</v>
      </c>
      <c r="B121" s="232" t="s">
        <v>256</v>
      </c>
      <c r="C121" s="245" t="s">
        <v>257</v>
      </c>
      <c r="D121" s="233" t="s">
        <v>158</v>
      </c>
      <c r="E121" s="234">
        <v>342.7</v>
      </c>
      <c r="F121" s="235"/>
      <c r="G121" s="236">
        <f>ROUND(E121*F121,2)</f>
        <v>0</v>
      </c>
      <c r="H121" s="235"/>
      <c r="I121" s="236">
        <f>ROUND(E121*H121,2)</f>
        <v>0</v>
      </c>
      <c r="J121" s="235"/>
      <c r="K121" s="236">
        <f>ROUND(E121*J121,2)</f>
        <v>0</v>
      </c>
      <c r="L121" s="236">
        <v>21</v>
      </c>
      <c r="M121" s="236">
        <f>G121*(1+L121/100)</f>
        <v>0</v>
      </c>
      <c r="N121" s="234">
        <v>5.9999999999999995E-4</v>
      </c>
      <c r="O121" s="234">
        <f>ROUND(E121*N121,2)</f>
        <v>0.21</v>
      </c>
      <c r="P121" s="234">
        <v>0</v>
      </c>
      <c r="Q121" s="234">
        <f>ROUND(E121*P121,2)</f>
        <v>0</v>
      </c>
      <c r="R121" s="236" t="s">
        <v>196</v>
      </c>
      <c r="S121" s="236" t="s">
        <v>147</v>
      </c>
      <c r="T121" s="237" t="s">
        <v>147</v>
      </c>
      <c r="U121" s="220">
        <v>0</v>
      </c>
      <c r="V121" s="220">
        <f>ROUND(E121*U121,2)</f>
        <v>0</v>
      </c>
      <c r="W121" s="220"/>
      <c r="X121" s="220" t="s">
        <v>197</v>
      </c>
      <c r="Y121" s="220" t="s">
        <v>149</v>
      </c>
      <c r="Z121" s="210"/>
      <c r="AA121" s="210"/>
      <c r="AB121" s="210"/>
      <c r="AC121" s="210"/>
      <c r="AD121" s="210"/>
      <c r="AE121" s="210"/>
      <c r="AF121" s="210"/>
      <c r="AG121" s="210" t="s">
        <v>198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47" t="s">
        <v>258</v>
      </c>
      <c r="D122" s="221"/>
      <c r="E122" s="222">
        <v>342.7</v>
      </c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154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48"/>
      <c r="D123" s="239"/>
      <c r="E123" s="239"/>
      <c r="F123" s="239"/>
      <c r="G123" s="239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155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31">
        <v>31</v>
      </c>
      <c r="B124" s="232" t="s">
        <v>259</v>
      </c>
      <c r="C124" s="245" t="s">
        <v>260</v>
      </c>
      <c r="D124" s="233" t="s">
        <v>247</v>
      </c>
      <c r="E124" s="234">
        <v>0.20562</v>
      </c>
      <c r="F124" s="235"/>
      <c r="G124" s="236">
        <f>ROUND(E124*F124,2)</f>
        <v>0</v>
      </c>
      <c r="H124" s="235"/>
      <c r="I124" s="236">
        <f>ROUND(E124*H124,2)</f>
        <v>0</v>
      </c>
      <c r="J124" s="235"/>
      <c r="K124" s="236">
        <f>ROUND(E124*J124,2)</f>
        <v>0</v>
      </c>
      <c r="L124" s="236">
        <v>21</v>
      </c>
      <c r="M124" s="236">
        <f>G124*(1+L124/100)</f>
        <v>0</v>
      </c>
      <c r="N124" s="234">
        <v>0</v>
      </c>
      <c r="O124" s="234">
        <f>ROUND(E124*N124,2)</f>
        <v>0</v>
      </c>
      <c r="P124" s="234">
        <v>0</v>
      </c>
      <c r="Q124" s="234">
        <f>ROUND(E124*P124,2)</f>
        <v>0</v>
      </c>
      <c r="R124" s="236" t="s">
        <v>253</v>
      </c>
      <c r="S124" s="236" t="s">
        <v>147</v>
      </c>
      <c r="T124" s="237" t="s">
        <v>147</v>
      </c>
      <c r="U124" s="220">
        <v>1.5980000000000001</v>
      </c>
      <c r="V124" s="220">
        <f>ROUND(E124*U124,2)</f>
        <v>0.33</v>
      </c>
      <c r="W124" s="220"/>
      <c r="X124" s="220" t="s">
        <v>248</v>
      </c>
      <c r="Y124" s="220" t="s">
        <v>149</v>
      </c>
      <c r="Z124" s="210"/>
      <c r="AA124" s="210"/>
      <c r="AB124" s="210"/>
      <c r="AC124" s="210"/>
      <c r="AD124" s="210"/>
      <c r="AE124" s="210"/>
      <c r="AF124" s="210"/>
      <c r="AG124" s="210" t="s">
        <v>249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46" t="s">
        <v>261</v>
      </c>
      <c r="D125" s="238"/>
      <c r="E125" s="238"/>
      <c r="F125" s="238"/>
      <c r="G125" s="238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152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48"/>
      <c r="D126" s="239"/>
      <c r="E126" s="239"/>
      <c r="F126" s="239"/>
      <c r="G126" s="239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155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x14ac:dyDescent="0.2">
      <c r="A127" s="224" t="s">
        <v>141</v>
      </c>
      <c r="B127" s="225" t="s">
        <v>93</v>
      </c>
      <c r="C127" s="244" t="s">
        <v>94</v>
      </c>
      <c r="D127" s="226"/>
      <c r="E127" s="227"/>
      <c r="F127" s="228"/>
      <c r="G127" s="228">
        <f>SUMIF(AG128:AG146,"&lt;&gt;NOR",G128:G146)</f>
        <v>0</v>
      </c>
      <c r="H127" s="228"/>
      <c r="I127" s="228">
        <f>SUM(I128:I146)</f>
        <v>0</v>
      </c>
      <c r="J127" s="228"/>
      <c r="K127" s="228">
        <f>SUM(K128:K146)</f>
        <v>0</v>
      </c>
      <c r="L127" s="228"/>
      <c r="M127" s="228">
        <f>SUM(M128:M146)</f>
        <v>0</v>
      </c>
      <c r="N127" s="227"/>
      <c r="O127" s="227">
        <f>SUM(O128:O146)</f>
        <v>1.3</v>
      </c>
      <c r="P127" s="227"/>
      <c r="Q127" s="227">
        <f>SUM(Q128:Q146)</f>
        <v>0</v>
      </c>
      <c r="R127" s="228"/>
      <c r="S127" s="228"/>
      <c r="T127" s="229"/>
      <c r="U127" s="223"/>
      <c r="V127" s="223">
        <f>SUM(V128:V146)</f>
        <v>33.08</v>
      </c>
      <c r="W127" s="223"/>
      <c r="X127" s="223"/>
      <c r="Y127" s="223"/>
      <c r="AG127" t="s">
        <v>142</v>
      </c>
    </row>
    <row r="128" spans="1:60" outlineLevel="1" x14ac:dyDescent="0.2">
      <c r="A128" s="231">
        <v>32</v>
      </c>
      <c r="B128" s="232" t="s">
        <v>262</v>
      </c>
      <c r="C128" s="245" t="s">
        <v>263</v>
      </c>
      <c r="D128" s="233" t="s">
        <v>158</v>
      </c>
      <c r="E128" s="234">
        <v>9</v>
      </c>
      <c r="F128" s="235"/>
      <c r="G128" s="236">
        <f>ROUND(E128*F128,2)</f>
        <v>0</v>
      </c>
      <c r="H128" s="235"/>
      <c r="I128" s="236">
        <f>ROUND(E128*H128,2)</f>
        <v>0</v>
      </c>
      <c r="J128" s="235"/>
      <c r="K128" s="236">
        <f>ROUND(E128*J128,2)</f>
        <v>0</v>
      </c>
      <c r="L128" s="236">
        <v>21</v>
      </c>
      <c r="M128" s="236">
        <f>G128*(1+L128/100)</f>
        <v>0</v>
      </c>
      <c r="N128" s="234">
        <v>8.3000000000000001E-4</v>
      </c>
      <c r="O128" s="234">
        <f>ROUND(E128*N128,2)</f>
        <v>0.01</v>
      </c>
      <c r="P128" s="234">
        <v>0</v>
      </c>
      <c r="Q128" s="234">
        <f>ROUND(E128*P128,2)</f>
        <v>0</v>
      </c>
      <c r="R128" s="236" t="s">
        <v>264</v>
      </c>
      <c r="S128" s="236" t="s">
        <v>147</v>
      </c>
      <c r="T128" s="237" t="s">
        <v>147</v>
      </c>
      <c r="U128" s="220">
        <v>0.46200000000000002</v>
      </c>
      <c r="V128" s="220">
        <f>ROUND(E128*U128,2)</f>
        <v>4.16</v>
      </c>
      <c r="W128" s="220"/>
      <c r="X128" s="220" t="s">
        <v>148</v>
      </c>
      <c r="Y128" s="220" t="s">
        <v>149</v>
      </c>
      <c r="Z128" s="210"/>
      <c r="AA128" s="210"/>
      <c r="AB128" s="210"/>
      <c r="AC128" s="210"/>
      <c r="AD128" s="210"/>
      <c r="AE128" s="210"/>
      <c r="AF128" s="210"/>
      <c r="AG128" s="210" t="s">
        <v>150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47" t="s">
        <v>160</v>
      </c>
      <c r="D129" s="221"/>
      <c r="E129" s="222">
        <v>9</v>
      </c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154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48"/>
      <c r="D130" s="239"/>
      <c r="E130" s="239"/>
      <c r="F130" s="239"/>
      <c r="G130" s="239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155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2.5" outlineLevel="1" x14ac:dyDescent="0.2">
      <c r="A131" s="231">
        <v>33</v>
      </c>
      <c r="B131" s="232" t="s">
        <v>265</v>
      </c>
      <c r="C131" s="245" t="s">
        <v>266</v>
      </c>
      <c r="D131" s="233" t="s">
        <v>158</v>
      </c>
      <c r="E131" s="234">
        <v>15</v>
      </c>
      <c r="F131" s="235"/>
      <c r="G131" s="236">
        <f>ROUND(E131*F131,2)</f>
        <v>0</v>
      </c>
      <c r="H131" s="235"/>
      <c r="I131" s="236">
        <f>ROUND(E131*H131,2)</f>
        <v>0</v>
      </c>
      <c r="J131" s="235"/>
      <c r="K131" s="236">
        <f>ROUND(E131*J131,2)</f>
        <v>0</v>
      </c>
      <c r="L131" s="236">
        <v>21</v>
      </c>
      <c r="M131" s="236">
        <f>G131*(1+L131/100)</f>
        <v>0</v>
      </c>
      <c r="N131" s="234">
        <v>1.6000000000000001E-4</v>
      </c>
      <c r="O131" s="234">
        <f>ROUND(E131*N131,2)</f>
        <v>0</v>
      </c>
      <c r="P131" s="234">
        <v>0</v>
      </c>
      <c r="Q131" s="234">
        <f>ROUND(E131*P131,2)</f>
        <v>0</v>
      </c>
      <c r="R131" s="236" t="s">
        <v>264</v>
      </c>
      <c r="S131" s="236" t="s">
        <v>147</v>
      </c>
      <c r="T131" s="237" t="s">
        <v>147</v>
      </c>
      <c r="U131" s="220">
        <v>0.18</v>
      </c>
      <c r="V131" s="220">
        <f>ROUND(E131*U131,2)</f>
        <v>2.7</v>
      </c>
      <c r="W131" s="220"/>
      <c r="X131" s="220" t="s">
        <v>148</v>
      </c>
      <c r="Y131" s="220" t="s">
        <v>149</v>
      </c>
      <c r="Z131" s="210"/>
      <c r="AA131" s="210"/>
      <c r="AB131" s="210"/>
      <c r="AC131" s="210"/>
      <c r="AD131" s="210"/>
      <c r="AE131" s="210"/>
      <c r="AF131" s="210"/>
      <c r="AG131" s="210" t="s">
        <v>150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17"/>
      <c r="B132" s="218"/>
      <c r="C132" s="249" t="s">
        <v>267</v>
      </c>
      <c r="D132" s="240"/>
      <c r="E132" s="240"/>
      <c r="F132" s="240"/>
      <c r="G132" s="24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164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47" t="s">
        <v>268</v>
      </c>
      <c r="D133" s="221"/>
      <c r="E133" s="222">
        <v>15</v>
      </c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154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">
      <c r="A134" s="217"/>
      <c r="B134" s="218"/>
      <c r="C134" s="248"/>
      <c r="D134" s="239"/>
      <c r="E134" s="239"/>
      <c r="F134" s="239"/>
      <c r="G134" s="239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155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31">
        <v>34</v>
      </c>
      <c r="B135" s="232" t="s">
        <v>269</v>
      </c>
      <c r="C135" s="245" t="s">
        <v>270</v>
      </c>
      <c r="D135" s="233" t="s">
        <v>158</v>
      </c>
      <c r="E135" s="234">
        <v>298</v>
      </c>
      <c r="F135" s="235"/>
      <c r="G135" s="236">
        <f>ROUND(E135*F135,2)</f>
        <v>0</v>
      </c>
      <c r="H135" s="235"/>
      <c r="I135" s="236">
        <f>ROUND(E135*H135,2)</f>
        <v>0</v>
      </c>
      <c r="J135" s="235"/>
      <c r="K135" s="236">
        <f>ROUND(E135*J135,2)</f>
        <v>0</v>
      </c>
      <c r="L135" s="236">
        <v>21</v>
      </c>
      <c r="M135" s="236">
        <f>G135*(1+L135/100)</f>
        <v>0</v>
      </c>
      <c r="N135" s="234">
        <v>0</v>
      </c>
      <c r="O135" s="234">
        <f>ROUND(E135*N135,2)</f>
        <v>0</v>
      </c>
      <c r="P135" s="234">
        <v>0</v>
      </c>
      <c r="Q135" s="234">
        <f>ROUND(E135*P135,2)</f>
        <v>0</v>
      </c>
      <c r="R135" s="236" t="s">
        <v>264</v>
      </c>
      <c r="S135" s="236" t="s">
        <v>147</v>
      </c>
      <c r="T135" s="237" t="s">
        <v>147</v>
      </c>
      <c r="U135" s="220">
        <v>0.08</v>
      </c>
      <c r="V135" s="220">
        <f>ROUND(E135*U135,2)</f>
        <v>23.84</v>
      </c>
      <c r="W135" s="220"/>
      <c r="X135" s="220" t="s">
        <v>148</v>
      </c>
      <c r="Y135" s="220" t="s">
        <v>149</v>
      </c>
      <c r="Z135" s="210"/>
      <c r="AA135" s="210"/>
      <c r="AB135" s="210"/>
      <c r="AC135" s="210"/>
      <c r="AD135" s="210"/>
      <c r="AE135" s="210"/>
      <c r="AF135" s="210"/>
      <c r="AG135" s="210" t="s">
        <v>150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47" t="s">
        <v>271</v>
      </c>
      <c r="D136" s="221"/>
      <c r="E136" s="222">
        <v>298</v>
      </c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154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17"/>
      <c r="B137" s="218"/>
      <c r="C137" s="248"/>
      <c r="D137" s="239"/>
      <c r="E137" s="239"/>
      <c r="F137" s="239"/>
      <c r="G137" s="239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155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31">
        <v>35</v>
      </c>
      <c r="B138" s="232" t="s">
        <v>272</v>
      </c>
      <c r="C138" s="245" t="s">
        <v>273</v>
      </c>
      <c r="D138" s="233" t="s">
        <v>158</v>
      </c>
      <c r="E138" s="234">
        <v>18.899999999999999</v>
      </c>
      <c r="F138" s="235"/>
      <c r="G138" s="236">
        <f>ROUND(E138*F138,2)</f>
        <v>0</v>
      </c>
      <c r="H138" s="235"/>
      <c r="I138" s="236">
        <f>ROUND(E138*H138,2)</f>
        <v>0</v>
      </c>
      <c r="J138" s="235"/>
      <c r="K138" s="236">
        <f>ROUND(E138*J138,2)</f>
        <v>0</v>
      </c>
      <c r="L138" s="236">
        <v>21</v>
      </c>
      <c r="M138" s="236">
        <f>G138*(1+L138/100)</f>
        <v>0</v>
      </c>
      <c r="N138" s="234">
        <v>2E-3</v>
      </c>
      <c r="O138" s="234">
        <f>ROUND(E138*N138,2)</f>
        <v>0.04</v>
      </c>
      <c r="P138" s="234">
        <v>0</v>
      </c>
      <c r="Q138" s="234">
        <f>ROUND(E138*P138,2)</f>
        <v>0</v>
      </c>
      <c r="R138" s="236" t="s">
        <v>196</v>
      </c>
      <c r="S138" s="236" t="s">
        <v>147</v>
      </c>
      <c r="T138" s="237" t="s">
        <v>147</v>
      </c>
      <c r="U138" s="220">
        <v>0</v>
      </c>
      <c r="V138" s="220">
        <f>ROUND(E138*U138,2)</f>
        <v>0</v>
      </c>
      <c r="W138" s="220"/>
      <c r="X138" s="220" t="s">
        <v>197</v>
      </c>
      <c r="Y138" s="220" t="s">
        <v>149</v>
      </c>
      <c r="Z138" s="210"/>
      <c r="AA138" s="210"/>
      <c r="AB138" s="210"/>
      <c r="AC138" s="210"/>
      <c r="AD138" s="210"/>
      <c r="AE138" s="210"/>
      <c r="AF138" s="210"/>
      <c r="AG138" s="210" t="s">
        <v>198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17"/>
      <c r="B139" s="218"/>
      <c r="C139" s="247" t="s">
        <v>274</v>
      </c>
      <c r="D139" s="221"/>
      <c r="E139" s="222">
        <v>18.899999999999999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154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17"/>
      <c r="B140" s="218"/>
      <c r="C140" s="248"/>
      <c r="D140" s="239"/>
      <c r="E140" s="239"/>
      <c r="F140" s="239"/>
      <c r="G140" s="239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155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2.5" outlineLevel="1" x14ac:dyDescent="0.2">
      <c r="A141" s="231">
        <v>36</v>
      </c>
      <c r="B141" s="232" t="s">
        <v>275</v>
      </c>
      <c r="C141" s="245" t="s">
        <v>276</v>
      </c>
      <c r="D141" s="233" t="s">
        <v>158</v>
      </c>
      <c r="E141" s="234">
        <v>312.89999999999998</v>
      </c>
      <c r="F141" s="235"/>
      <c r="G141" s="236">
        <f>ROUND(E141*F141,2)</f>
        <v>0</v>
      </c>
      <c r="H141" s="235"/>
      <c r="I141" s="236">
        <f>ROUND(E141*H141,2)</f>
        <v>0</v>
      </c>
      <c r="J141" s="235"/>
      <c r="K141" s="236">
        <f>ROUND(E141*J141,2)</f>
        <v>0</v>
      </c>
      <c r="L141" s="236">
        <v>21</v>
      </c>
      <c r="M141" s="236">
        <f>G141*(1+L141/100)</f>
        <v>0</v>
      </c>
      <c r="N141" s="234">
        <v>4.0000000000000001E-3</v>
      </c>
      <c r="O141" s="234">
        <f>ROUND(E141*N141,2)</f>
        <v>1.25</v>
      </c>
      <c r="P141" s="234">
        <v>0</v>
      </c>
      <c r="Q141" s="234">
        <f>ROUND(E141*P141,2)</f>
        <v>0</v>
      </c>
      <c r="R141" s="236" t="s">
        <v>196</v>
      </c>
      <c r="S141" s="236" t="s">
        <v>147</v>
      </c>
      <c r="T141" s="237" t="s">
        <v>147</v>
      </c>
      <c r="U141" s="220">
        <v>0</v>
      </c>
      <c r="V141" s="220">
        <f>ROUND(E141*U141,2)</f>
        <v>0</v>
      </c>
      <c r="W141" s="220"/>
      <c r="X141" s="220" t="s">
        <v>197</v>
      </c>
      <c r="Y141" s="220" t="s">
        <v>149</v>
      </c>
      <c r="Z141" s="210"/>
      <c r="AA141" s="210"/>
      <c r="AB141" s="210"/>
      <c r="AC141" s="210"/>
      <c r="AD141" s="210"/>
      <c r="AE141" s="210"/>
      <c r="AF141" s="210"/>
      <c r="AG141" s="210" t="s">
        <v>198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17"/>
      <c r="B142" s="218"/>
      <c r="C142" s="247" t="s">
        <v>277</v>
      </c>
      <c r="D142" s="221"/>
      <c r="E142" s="222">
        <v>312.89999999999998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154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17"/>
      <c r="B143" s="218"/>
      <c r="C143" s="248"/>
      <c r="D143" s="239"/>
      <c r="E143" s="239"/>
      <c r="F143" s="239"/>
      <c r="G143" s="239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155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31">
        <v>37</v>
      </c>
      <c r="B144" s="232" t="s">
        <v>278</v>
      </c>
      <c r="C144" s="245" t="s">
        <v>279</v>
      </c>
      <c r="D144" s="233" t="s">
        <v>247</v>
      </c>
      <c r="E144" s="234">
        <v>1.2992699999999999</v>
      </c>
      <c r="F144" s="235"/>
      <c r="G144" s="236">
        <f>ROUND(E144*F144,2)</f>
        <v>0</v>
      </c>
      <c r="H144" s="235"/>
      <c r="I144" s="236">
        <f>ROUND(E144*H144,2)</f>
        <v>0</v>
      </c>
      <c r="J144" s="235"/>
      <c r="K144" s="236">
        <f>ROUND(E144*J144,2)</f>
        <v>0</v>
      </c>
      <c r="L144" s="236">
        <v>21</v>
      </c>
      <c r="M144" s="236">
        <f>G144*(1+L144/100)</f>
        <v>0</v>
      </c>
      <c r="N144" s="234">
        <v>0</v>
      </c>
      <c r="O144" s="234">
        <f>ROUND(E144*N144,2)</f>
        <v>0</v>
      </c>
      <c r="P144" s="234">
        <v>0</v>
      </c>
      <c r="Q144" s="234">
        <f>ROUND(E144*P144,2)</f>
        <v>0</v>
      </c>
      <c r="R144" s="236" t="s">
        <v>264</v>
      </c>
      <c r="S144" s="236" t="s">
        <v>147</v>
      </c>
      <c r="T144" s="237" t="s">
        <v>147</v>
      </c>
      <c r="U144" s="220">
        <v>1.831</v>
      </c>
      <c r="V144" s="220">
        <f>ROUND(E144*U144,2)</f>
        <v>2.38</v>
      </c>
      <c r="W144" s="220"/>
      <c r="X144" s="220" t="s">
        <v>248</v>
      </c>
      <c r="Y144" s="220" t="s">
        <v>149</v>
      </c>
      <c r="Z144" s="210"/>
      <c r="AA144" s="210"/>
      <c r="AB144" s="210"/>
      <c r="AC144" s="210"/>
      <c r="AD144" s="210"/>
      <c r="AE144" s="210"/>
      <c r="AF144" s="210"/>
      <c r="AG144" s="210" t="s">
        <v>249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46" t="s">
        <v>280</v>
      </c>
      <c r="D145" s="238"/>
      <c r="E145" s="238"/>
      <c r="F145" s="238"/>
      <c r="G145" s="238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152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17"/>
      <c r="B146" s="218"/>
      <c r="C146" s="248"/>
      <c r="D146" s="239"/>
      <c r="E146" s="239"/>
      <c r="F146" s="239"/>
      <c r="G146" s="239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155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x14ac:dyDescent="0.2">
      <c r="A147" s="224" t="s">
        <v>141</v>
      </c>
      <c r="B147" s="225" t="s">
        <v>95</v>
      </c>
      <c r="C147" s="244" t="s">
        <v>96</v>
      </c>
      <c r="D147" s="226"/>
      <c r="E147" s="227"/>
      <c r="F147" s="228"/>
      <c r="G147" s="228">
        <f>SUMIF(AG148:AG191,"&lt;&gt;NOR",G148:G191)</f>
        <v>0</v>
      </c>
      <c r="H147" s="228"/>
      <c r="I147" s="228">
        <f>SUM(I148:I191)</f>
        <v>0</v>
      </c>
      <c r="J147" s="228"/>
      <c r="K147" s="228">
        <f>SUM(K148:K191)</f>
        <v>0</v>
      </c>
      <c r="L147" s="228"/>
      <c r="M147" s="228">
        <f>SUM(M148:M191)</f>
        <v>0</v>
      </c>
      <c r="N147" s="227"/>
      <c r="O147" s="227">
        <f>SUM(O148:O191)</f>
        <v>4.6899999999999995</v>
      </c>
      <c r="P147" s="227"/>
      <c r="Q147" s="227">
        <f>SUM(Q148:Q191)</f>
        <v>4.24</v>
      </c>
      <c r="R147" s="228"/>
      <c r="S147" s="228"/>
      <c r="T147" s="229"/>
      <c r="U147" s="223"/>
      <c r="V147" s="223">
        <f>SUM(V148:V191)</f>
        <v>252.72</v>
      </c>
      <c r="W147" s="223"/>
      <c r="X147" s="223"/>
      <c r="Y147" s="223"/>
      <c r="AG147" t="s">
        <v>142</v>
      </c>
    </row>
    <row r="148" spans="1:60" ht="22.5" outlineLevel="1" x14ac:dyDescent="0.2">
      <c r="A148" s="231">
        <v>38</v>
      </c>
      <c r="B148" s="232" t="s">
        <v>281</v>
      </c>
      <c r="C148" s="245" t="s">
        <v>282</v>
      </c>
      <c r="D148" s="233" t="s">
        <v>158</v>
      </c>
      <c r="E148" s="234">
        <v>67.125</v>
      </c>
      <c r="F148" s="235"/>
      <c r="G148" s="236">
        <f>ROUND(E148*F148,2)</f>
        <v>0</v>
      </c>
      <c r="H148" s="235"/>
      <c r="I148" s="236">
        <f>ROUND(E148*H148,2)</f>
        <v>0</v>
      </c>
      <c r="J148" s="235"/>
      <c r="K148" s="236">
        <f>ROUND(E148*J148,2)</f>
        <v>0</v>
      </c>
      <c r="L148" s="236">
        <v>21</v>
      </c>
      <c r="M148" s="236">
        <f>G148*(1+L148/100)</f>
        <v>0</v>
      </c>
      <c r="N148" s="234">
        <v>0</v>
      </c>
      <c r="O148" s="234">
        <f>ROUND(E148*N148,2)</f>
        <v>0</v>
      </c>
      <c r="P148" s="234">
        <v>0</v>
      </c>
      <c r="Q148" s="234">
        <f>ROUND(E148*P148,2)</f>
        <v>0</v>
      </c>
      <c r="R148" s="236" t="s">
        <v>283</v>
      </c>
      <c r="S148" s="236" t="s">
        <v>147</v>
      </c>
      <c r="T148" s="237" t="s">
        <v>147</v>
      </c>
      <c r="U148" s="220">
        <v>5.7000000000000002E-2</v>
      </c>
      <c r="V148" s="220">
        <f>ROUND(E148*U148,2)</f>
        <v>3.83</v>
      </c>
      <c r="W148" s="220"/>
      <c r="X148" s="220" t="s">
        <v>148</v>
      </c>
      <c r="Y148" s="220" t="s">
        <v>149</v>
      </c>
      <c r="Z148" s="210"/>
      <c r="AA148" s="210"/>
      <c r="AB148" s="210"/>
      <c r="AC148" s="210"/>
      <c r="AD148" s="210"/>
      <c r="AE148" s="210"/>
      <c r="AF148" s="210"/>
      <c r="AG148" s="210" t="s">
        <v>254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50"/>
      <c r="D149" s="242"/>
      <c r="E149" s="242"/>
      <c r="F149" s="242"/>
      <c r="G149" s="242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155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1" x14ac:dyDescent="0.2">
      <c r="A150" s="231">
        <v>39</v>
      </c>
      <c r="B150" s="232" t="s">
        <v>284</v>
      </c>
      <c r="C150" s="245" t="s">
        <v>285</v>
      </c>
      <c r="D150" s="233" t="s">
        <v>286</v>
      </c>
      <c r="E150" s="234">
        <v>30</v>
      </c>
      <c r="F150" s="235"/>
      <c r="G150" s="236">
        <f>ROUND(E150*F150,2)</f>
        <v>0</v>
      </c>
      <c r="H150" s="235"/>
      <c r="I150" s="236">
        <f>ROUND(E150*H150,2)</f>
        <v>0</v>
      </c>
      <c r="J150" s="235"/>
      <c r="K150" s="236">
        <f>ROUND(E150*J150,2)</f>
        <v>0</v>
      </c>
      <c r="L150" s="236">
        <v>21</v>
      </c>
      <c r="M150" s="236">
        <f>G150*(1+L150/100)</f>
        <v>0</v>
      </c>
      <c r="N150" s="234">
        <v>1.6000000000000001E-4</v>
      </c>
      <c r="O150" s="234">
        <f>ROUND(E150*N150,2)</f>
        <v>0</v>
      </c>
      <c r="P150" s="234">
        <v>0</v>
      </c>
      <c r="Q150" s="234">
        <f>ROUND(E150*P150,2)</f>
        <v>0</v>
      </c>
      <c r="R150" s="236" t="s">
        <v>283</v>
      </c>
      <c r="S150" s="236" t="s">
        <v>147</v>
      </c>
      <c r="T150" s="237" t="s">
        <v>147</v>
      </c>
      <c r="U150" s="220">
        <v>0.36980000000000002</v>
      </c>
      <c r="V150" s="220">
        <f>ROUND(E150*U150,2)</f>
        <v>11.09</v>
      </c>
      <c r="W150" s="220"/>
      <c r="X150" s="220" t="s">
        <v>148</v>
      </c>
      <c r="Y150" s="220" t="s">
        <v>149</v>
      </c>
      <c r="Z150" s="210"/>
      <c r="AA150" s="210"/>
      <c r="AB150" s="210"/>
      <c r="AC150" s="210"/>
      <c r="AD150" s="210"/>
      <c r="AE150" s="210"/>
      <c r="AF150" s="210"/>
      <c r="AG150" s="210" t="s">
        <v>254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17"/>
      <c r="B151" s="218"/>
      <c r="C151" s="250"/>
      <c r="D151" s="242"/>
      <c r="E151" s="242"/>
      <c r="F151" s="242"/>
      <c r="G151" s="242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155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33.75" outlineLevel="1" x14ac:dyDescent="0.2">
      <c r="A152" s="231">
        <v>40</v>
      </c>
      <c r="B152" s="232" t="s">
        <v>287</v>
      </c>
      <c r="C152" s="245" t="s">
        <v>288</v>
      </c>
      <c r="D152" s="233" t="s">
        <v>286</v>
      </c>
      <c r="E152" s="234">
        <v>30</v>
      </c>
      <c r="F152" s="235"/>
      <c r="G152" s="236">
        <f>ROUND(E152*F152,2)</f>
        <v>0</v>
      </c>
      <c r="H152" s="235"/>
      <c r="I152" s="236">
        <f>ROUND(E152*H152,2)</f>
        <v>0</v>
      </c>
      <c r="J152" s="235"/>
      <c r="K152" s="236">
        <f>ROUND(E152*J152,2)</f>
        <v>0</v>
      </c>
      <c r="L152" s="236">
        <v>21</v>
      </c>
      <c r="M152" s="236">
        <f>G152*(1+L152/100)</f>
        <v>0</v>
      </c>
      <c r="N152" s="234">
        <v>1.7520000000000001E-2</v>
      </c>
      <c r="O152" s="234">
        <f>ROUND(E152*N152,2)</f>
        <v>0.53</v>
      </c>
      <c r="P152" s="234">
        <v>0</v>
      </c>
      <c r="Q152" s="234">
        <f>ROUND(E152*P152,2)</f>
        <v>0</v>
      </c>
      <c r="R152" s="236" t="s">
        <v>283</v>
      </c>
      <c r="S152" s="236" t="s">
        <v>147</v>
      </c>
      <c r="T152" s="237" t="s">
        <v>147</v>
      </c>
      <c r="U152" s="220">
        <v>0.496</v>
      </c>
      <c r="V152" s="220">
        <f>ROUND(E152*U152,2)</f>
        <v>14.88</v>
      </c>
      <c r="W152" s="220"/>
      <c r="X152" s="220" t="s">
        <v>148</v>
      </c>
      <c r="Y152" s="220" t="s">
        <v>149</v>
      </c>
      <c r="Z152" s="210"/>
      <c r="AA152" s="210"/>
      <c r="AB152" s="210"/>
      <c r="AC152" s="210"/>
      <c r="AD152" s="210"/>
      <c r="AE152" s="210"/>
      <c r="AF152" s="210"/>
      <c r="AG152" s="210" t="s">
        <v>254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17"/>
      <c r="B153" s="218"/>
      <c r="C153" s="250"/>
      <c r="D153" s="242"/>
      <c r="E153" s="242"/>
      <c r="F153" s="242"/>
      <c r="G153" s="242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155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2.5" outlineLevel="1" x14ac:dyDescent="0.2">
      <c r="A154" s="231">
        <v>41</v>
      </c>
      <c r="B154" s="232" t="s">
        <v>289</v>
      </c>
      <c r="C154" s="245" t="s">
        <v>290</v>
      </c>
      <c r="D154" s="233" t="s">
        <v>158</v>
      </c>
      <c r="E154" s="234">
        <v>67.125</v>
      </c>
      <c r="F154" s="235"/>
      <c r="G154" s="236">
        <f>ROUND(E154*F154,2)</f>
        <v>0</v>
      </c>
      <c r="H154" s="235"/>
      <c r="I154" s="236">
        <f>ROUND(E154*H154,2)</f>
        <v>0</v>
      </c>
      <c r="J154" s="235"/>
      <c r="K154" s="236">
        <f>ROUND(E154*J154,2)</f>
        <v>0</v>
      </c>
      <c r="L154" s="236">
        <v>21</v>
      </c>
      <c r="M154" s="236">
        <f>G154*(1+L154/100)</f>
        <v>0</v>
      </c>
      <c r="N154" s="234">
        <v>1.3310000000000001E-2</v>
      </c>
      <c r="O154" s="234">
        <f>ROUND(E154*N154,2)</f>
        <v>0.89</v>
      </c>
      <c r="P154" s="234">
        <v>0</v>
      </c>
      <c r="Q154" s="234">
        <f>ROUND(E154*P154,2)</f>
        <v>0</v>
      </c>
      <c r="R154" s="236" t="s">
        <v>283</v>
      </c>
      <c r="S154" s="236" t="s">
        <v>147</v>
      </c>
      <c r="T154" s="237" t="s">
        <v>147</v>
      </c>
      <c r="U154" s="220">
        <v>0.27</v>
      </c>
      <c r="V154" s="220">
        <f>ROUND(E154*U154,2)</f>
        <v>18.12</v>
      </c>
      <c r="W154" s="220"/>
      <c r="X154" s="220" t="s">
        <v>148</v>
      </c>
      <c r="Y154" s="220" t="s">
        <v>149</v>
      </c>
      <c r="Z154" s="210"/>
      <c r="AA154" s="210"/>
      <c r="AB154" s="210"/>
      <c r="AC154" s="210"/>
      <c r="AD154" s="210"/>
      <c r="AE154" s="210"/>
      <c r="AF154" s="210"/>
      <c r="AG154" s="210" t="s">
        <v>150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47" t="s">
        <v>291</v>
      </c>
      <c r="D155" s="221"/>
      <c r="E155" s="222">
        <v>15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154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47" t="s">
        <v>292</v>
      </c>
      <c r="D156" s="221"/>
      <c r="E156" s="222">
        <v>28.8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154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17"/>
      <c r="B157" s="218"/>
      <c r="C157" s="247" t="s">
        <v>293</v>
      </c>
      <c r="D157" s="221"/>
      <c r="E157" s="222">
        <v>19.805</v>
      </c>
      <c r="F157" s="220"/>
      <c r="G157" s="220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10"/>
      <c r="AA157" s="210"/>
      <c r="AB157" s="210"/>
      <c r="AC157" s="210"/>
      <c r="AD157" s="210"/>
      <c r="AE157" s="210"/>
      <c r="AF157" s="210"/>
      <c r="AG157" s="210" t="s">
        <v>154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17"/>
      <c r="B158" s="218"/>
      <c r="C158" s="247" t="s">
        <v>294</v>
      </c>
      <c r="D158" s="221"/>
      <c r="E158" s="222">
        <v>3.52</v>
      </c>
      <c r="F158" s="220"/>
      <c r="G158" s="22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154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48"/>
      <c r="D159" s="239"/>
      <c r="E159" s="239"/>
      <c r="F159" s="239"/>
      <c r="G159" s="239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155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22.5" outlineLevel="1" x14ac:dyDescent="0.2">
      <c r="A160" s="231">
        <v>42</v>
      </c>
      <c r="B160" s="232" t="s">
        <v>295</v>
      </c>
      <c r="C160" s="245" t="s">
        <v>296</v>
      </c>
      <c r="D160" s="233" t="s">
        <v>158</v>
      </c>
      <c r="E160" s="234">
        <v>461.08499999999998</v>
      </c>
      <c r="F160" s="235"/>
      <c r="G160" s="236">
        <f>ROUND(E160*F160,2)</f>
        <v>0</v>
      </c>
      <c r="H160" s="235"/>
      <c r="I160" s="236">
        <f>ROUND(E160*H160,2)</f>
        <v>0</v>
      </c>
      <c r="J160" s="235"/>
      <c r="K160" s="236">
        <f>ROUND(E160*J160,2)</f>
        <v>0</v>
      </c>
      <c r="L160" s="236">
        <v>21</v>
      </c>
      <c r="M160" s="236">
        <f>G160*(1+L160/100)</f>
        <v>0</v>
      </c>
      <c r="N160" s="234">
        <v>4.0299999999999997E-3</v>
      </c>
      <c r="O160" s="234">
        <f>ROUND(E160*N160,2)</f>
        <v>1.86</v>
      </c>
      <c r="P160" s="234">
        <v>0</v>
      </c>
      <c r="Q160" s="234">
        <f>ROUND(E160*P160,2)</f>
        <v>0</v>
      </c>
      <c r="R160" s="236" t="s">
        <v>283</v>
      </c>
      <c r="S160" s="236" t="s">
        <v>147</v>
      </c>
      <c r="T160" s="237" t="s">
        <v>147</v>
      </c>
      <c r="U160" s="220">
        <v>0.16</v>
      </c>
      <c r="V160" s="220">
        <f>ROUND(E160*U160,2)</f>
        <v>73.77</v>
      </c>
      <c r="W160" s="220"/>
      <c r="X160" s="220" t="s">
        <v>148</v>
      </c>
      <c r="Y160" s="220" t="s">
        <v>149</v>
      </c>
      <c r="Z160" s="210"/>
      <c r="AA160" s="210"/>
      <c r="AB160" s="210"/>
      <c r="AC160" s="210"/>
      <c r="AD160" s="210"/>
      <c r="AE160" s="210"/>
      <c r="AF160" s="210"/>
      <c r="AG160" s="210" t="s">
        <v>254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47" t="s">
        <v>297</v>
      </c>
      <c r="D161" s="221"/>
      <c r="E161" s="222">
        <v>5.0999999999999996</v>
      </c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154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47" t="s">
        <v>298</v>
      </c>
      <c r="D162" s="221"/>
      <c r="E162" s="222">
        <v>3.0750000000000002</v>
      </c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154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2.5" outlineLevel="3" x14ac:dyDescent="0.2">
      <c r="A163" s="217"/>
      <c r="B163" s="218"/>
      <c r="C163" s="247" t="s">
        <v>299</v>
      </c>
      <c r="D163" s="221"/>
      <c r="E163" s="222">
        <v>170.875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154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47" t="s">
        <v>300</v>
      </c>
      <c r="D164" s="221"/>
      <c r="E164" s="222">
        <v>282.03500000000003</v>
      </c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154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">
      <c r="A165" s="217"/>
      <c r="B165" s="218"/>
      <c r="C165" s="248"/>
      <c r="D165" s="239"/>
      <c r="E165" s="239"/>
      <c r="F165" s="239"/>
      <c r="G165" s="239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155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ht="22.5" outlineLevel="1" x14ac:dyDescent="0.2">
      <c r="A166" s="231">
        <v>43</v>
      </c>
      <c r="B166" s="232" t="s">
        <v>301</v>
      </c>
      <c r="C166" s="245" t="s">
        <v>302</v>
      </c>
      <c r="D166" s="233" t="s">
        <v>158</v>
      </c>
      <c r="E166" s="234">
        <v>455.98500000000001</v>
      </c>
      <c r="F166" s="235"/>
      <c r="G166" s="236">
        <f>ROUND(E166*F166,2)</f>
        <v>0</v>
      </c>
      <c r="H166" s="235"/>
      <c r="I166" s="236">
        <f>ROUND(E166*H166,2)</f>
        <v>0</v>
      </c>
      <c r="J166" s="235"/>
      <c r="K166" s="236">
        <f>ROUND(E166*J166,2)</f>
        <v>0</v>
      </c>
      <c r="L166" s="236">
        <v>21</v>
      </c>
      <c r="M166" s="236">
        <f>G166*(1+L166/100)</f>
        <v>0</v>
      </c>
      <c r="N166" s="234">
        <v>1.47E-3</v>
      </c>
      <c r="O166" s="234">
        <f>ROUND(E166*N166,2)</f>
        <v>0.67</v>
      </c>
      <c r="P166" s="234">
        <v>0</v>
      </c>
      <c r="Q166" s="234">
        <f>ROUND(E166*P166,2)</f>
        <v>0</v>
      </c>
      <c r="R166" s="236" t="s">
        <v>283</v>
      </c>
      <c r="S166" s="236" t="s">
        <v>147</v>
      </c>
      <c r="T166" s="237" t="s">
        <v>147</v>
      </c>
      <c r="U166" s="220">
        <v>0.08</v>
      </c>
      <c r="V166" s="220">
        <f>ROUND(E166*U166,2)</f>
        <v>36.479999999999997</v>
      </c>
      <c r="W166" s="220"/>
      <c r="X166" s="220" t="s">
        <v>148</v>
      </c>
      <c r="Y166" s="220" t="s">
        <v>149</v>
      </c>
      <c r="Z166" s="210"/>
      <c r="AA166" s="210"/>
      <c r="AB166" s="210"/>
      <c r="AC166" s="210"/>
      <c r="AD166" s="210"/>
      <c r="AE166" s="210"/>
      <c r="AF166" s="210"/>
      <c r="AG166" s="210" t="s">
        <v>150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47" t="s">
        <v>298</v>
      </c>
      <c r="D167" s="221"/>
      <c r="E167" s="222">
        <v>3.0750000000000002</v>
      </c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154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2.5" outlineLevel="3" x14ac:dyDescent="0.2">
      <c r="A168" s="217"/>
      <c r="B168" s="218"/>
      <c r="C168" s="247" t="s">
        <v>299</v>
      </c>
      <c r="D168" s="221"/>
      <c r="E168" s="222">
        <v>170.875</v>
      </c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154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47" t="s">
        <v>300</v>
      </c>
      <c r="D169" s="221"/>
      <c r="E169" s="222">
        <v>282.03500000000003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154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17"/>
      <c r="B170" s="218"/>
      <c r="C170" s="248"/>
      <c r="D170" s="239"/>
      <c r="E170" s="239"/>
      <c r="F170" s="239"/>
      <c r="G170" s="239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155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22.5" outlineLevel="1" x14ac:dyDescent="0.2">
      <c r="A171" s="231">
        <v>44</v>
      </c>
      <c r="B171" s="232" t="s">
        <v>303</v>
      </c>
      <c r="C171" s="245" t="s">
        <v>304</v>
      </c>
      <c r="D171" s="233" t="s">
        <v>158</v>
      </c>
      <c r="E171" s="234">
        <v>67.125</v>
      </c>
      <c r="F171" s="235"/>
      <c r="G171" s="236">
        <f>ROUND(E171*F171,2)</f>
        <v>0</v>
      </c>
      <c r="H171" s="235"/>
      <c r="I171" s="236">
        <f>ROUND(E171*H171,2)</f>
        <v>0</v>
      </c>
      <c r="J171" s="235"/>
      <c r="K171" s="236">
        <f>ROUND(E171*J171,2)</f>
        <v>0</v>
      </c>
      <c r="L171" s="236">
        <v>21</v>
      </c>
      <c r="M171" s="236">
        <f>G171*(1+L171/100)</f>
        <v>0</v>
      </c>
      <c r="N171" s="234">
        <v>0</v>
      </c>
      <c r="O171" s="234">
        <f>ROUND(E171*N171,2)</f>
        <v>0</v>
      </c>
      <c r="P171" s="234">
        <v>1.4999999999999999E-2</v>
      </c>
      <c r="Q171" s="234">
        <f>ROUND(E171*P171,2)</f>
        <v>1.01</v>
      </c>
      <c r="R171" s="236" t="s">
        <v>283</v>
      </c>
      <c r="S171" s="236" t="s">
        <v>147</v>
      </c>
      <c r="T171" s="237" t="s">
        <v>147</v>
      </c>
      <c r="U171" s="220">
        <v>0.09</v>
      </c>
      <c r="V171" s="220">
        <f>ROUND(E171*U171,2)</f>
        <v>6.04</v>
      </c>
      <c r="W171" s="220"/>
      <c r="X171" s="220" t="s">
        <v>148</v>
      </c>
      <c r="Y171" s="220" t="s">
        <v>149</v>
      </c>
      <c r="Z171" s="210"/>
      <c r="AA171" s="210"/>
      <c r="AB171" s="210"/>
      <c r="AC171" s="210"/>
      <c r="AD171" s="210"/>
      <c r="AE171" s="210"/>
      <c r="AF171" s="210"/>
      <c r="AG171" s="210" t="s">
        <v>254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17"/>
      <c r="B172" s="218"/>
      <c r="C172" s="250"/>
      <c r="D172" s="242"/>
      <c r="E172" s="242"/>
      <c r="F172" s="242"/>
      <c r="G172" s="242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155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2.5" outlineLevel="1" x14ac:dyDescent="0.2">
      <c r="A173" s="231">
        <v>45</v>
      </c>
      <c r="B173" s="232" t="s">
        <v>305</v>
      </c>
      <c r="C173" s="245" t="s">
        <v>306</v>
      </c>
      <c r="D173" s="233" t="s">
        <v>158</v>
      </c>
      <c r="E173" s="234">
        <v>461.08499999999998</v>
      </c>
      <c r="F173" s="235"/>
      <c r="G173" s="236">
        <f>ROUND(E173*F173,2)</f>
        <v>0</v>
      </c>
      <c r="H173" s="235"/>
      <c r="I173" s="236">
        <f>ROUND(E173*H173,2)</f>
        <v>0</v>
      </c>
      <c r="J173" s="235"/>
      <c r="K173" s="236">
        <f>ROUND(E173*J173,2)</f>
        <v>0</v>
      </c>
      <c r="L173" s="236">
        <v>21</v>
      </c>
      <c r="M173" s="236">
        <f>G173*(1+L173/100)</f>
        <v>0</v>
      </c>
      <c r="N173" s="234">
        <v>0</v>
      </c>
      <c r="O173" s="234">
        <f>ROUND(E173*N173,2)</f>
        <v>0</v>
      </c>
      <c r="P173" s="234">
        <v>7.0000000000000001E-3</v>
      </c>
      <c r="Q173" s="234">
        <f>ROUND(E173*P173,2)</f>
        <v>3.23</v>
      </c>
      <c r="R173" s="236" t="s">
        <v>283</v>
      </c>
      <c r="S173" s="236" t="s">
        <v>147</v>
      </c>
      <c r="T173" s="237" t="s">
        <v>147</v>
      </c>
      <c r="U173" s="220">
        <v>0.06</v>
      </c>
      <c r="V173" s="220">
        <f>ROUND(E173*U173,2)</f>
        <v>27.67</v>
      </c>
      <c r="W173" s="220"/>
      <c r="X173" s="220" t="s">
        <v>148</v>
      </c>
      <c r="Y173" s="220" t="s">
        <v>149</v>
      </c>
      <c r="Z173" s="210"/>
      <c r="AA173" s="210"/>
      <c r="AB173" s="210"/>
      <c r="AC173" s="210"/>
      <c r="AD173" s="210"/>
      <c r="AE173" s="210"/>
      <c r="AF173" s="210"/>
      <c r="AG173" s="210" t="s">
        <v>254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">
      <c r="A174" s="217"/>
      <c r="B174" s="218"/>
      <c r="C174" s="250"/>
      <c r="D174" s="242"/>
      <c r="E174" s="242"/>
      <c r="F174" s="242"/>
      <c r="G174" s="242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155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2.5" outlineLevel="1" x14ac:dyDescent="0.2">
      <c r="A175" s="231">
        <v>46</v>
      </c>
      <c r="B175" s="232" t="s">
        <v>307</v>
      </c>
      <c r="C175" s="245" t="s">
        <v>308</v>
      </c>
      <c r="D175" s="233" t="s">
        <v>286</v>
      </c>
      <c r="E175" s="234">
        <v>88</v>
      </c>
      <c r="F175" s="235"/>
      <c r="G175" s="236">
        <f>ROUND(E175*F175,2)</f>
        <v>0</v>
      </c>
      <c r="H175" s="235"/>
      <c r="I175" s="236">
        <f>ROUND(E175*H175,2)</f>
        <v>0</v>
      </c>
      <c r="J175" s="235"/>
      <c r="K175" s="236">
        <f>ROUND(E175*J175,2)</f>
        <v>0</v>
      </c>
      <c r="L175" s="236">
        <v>21</v>
      </c>
      <c r="M175" s="236">
        <f>G175*(1+L175/100)</f>
        <v>0</v>
      </c>
      <c r="N175" s="234">
        <v>2.5500000000000002E-3</v>
      </c>
      <c r="O175" s="234">
        <f>ROUND(E175*N175,2)</f>
        <v>0.22</v>
      </c>
      <c r="P175" s="234">
        <v>0</v>
      </c>
      <c r="Q175" s="234">
        <f>ROUND(E175*P175,2)</f>
        <v>0</v>
      </c>
      <c r="R175" s="236" t="s">
        <v>283</v>
      </c>
      <c r="S175" s="236" t="s">
        <v>147</v>
      </c>
      <c r="T175" s="237" t="s">
        <v>147</v>
      </c>
      <c r="U175" s="220">
        <v>0.59799999999999998</v>
      </c>
      <c r="V175" s="220">
        <f>ROUND(E175*U175,2)</f>
        <v>52.62</v>
      </c>
      <c r="W175" s="220"/>
      <c r="X175" s="220" t="s">
        <v>148</v>
      </c>
      <c r="Y175" s="220" t="s">
        <v>149</v>
      </c>
      <c r="Z175" s="210"/>
      <c r="AA175" s="210"/>
      <c r="AB175" s="210"/>
      <c r="AC175" s="210"/>
      <c r="AD175" s="210"/>
      <c r="AE175" s="210"/>
      <c r="AF175" s="210"/>
      <c r="AG175" s="210" t="s">
        <v>150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">
      <c r="A176" s="217"/>
      <c r="B176" s="218"/>
      <c r="C176" s="246" t="s">
        <v>309</v>
      </c>
      <c r="D176" s="238"/>
      <c r="E176" s="238"/>
      <c r="F176" s="238"/>
      <c r="G176" s="238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152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47" t="s">
        <v>310</v>
      </c>
      <c r="D177" s="221"/>
      <c r="E177" s="222"/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154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47" t="s">
        <v>311</v>
      </c>
      <c r="D178" s="221"/>
      <c r="E178" s="222">
        <v>60</v>
      </c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154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47" t="s">
        <v>312</v>
      </c>
      <c r="D179" s="221"/>
      <c r="E179" s="222">
        <v>28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154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17"/>
      <c r="B180" s="218"/>
      <c r="C180" s="248"/>
      <c r="D180" s="239"/>
      <c r="E180" s="239"/>
      <c r="F180" s="239"/>
      <c r="G180" s="239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155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ht="22.5" outlineLevel="1" x14ac:dyDescent="0.2">
      <c r="A181" s="231">
        <v>47</v>
      </c>
      <c r="B181" s="232" t="s">
        <v>313</v>
      </c>
      <c r="C181" s="245" t="s">
        <v>314</v>
      </c>
      <c r="D181" s="233" t="s">
        <v>244</v>
      </c>
      <c r="E181" s="234">
        <v>6</v>
      </c>
      <c r="F181" s="235"/>
      <c r="G181" s="236">
        <f>ROUND(E181*F181,2)</f>
        <v>0</v>
      </c>
      <c r="H181" s="235"/>
      <c r="I181" s="236">
        <f>ROUND(E181*H181,2)</f>
        <v>0</v>
      </c>
      <c r="J181" s="235"/>
      <c r="K181" s="236">
        <f>ROUND(E181*J181,2)</f>
        <v>0</v>
      </c>
      <c r="L181" s="236">
        <v>21</v>
      </c>
      <c r="M181" s="236">
        <f>G181*(1+L181/100)</f>
        <v>0</v>
      </c>
      <c r="N181" s="234">
        <v>0</v>
      </c>
      <c r="O181" s="234">
        <f>ROUND(E181*N181,2)</f>
        <v>0</v>
      </c>
      <c r="P181" s="234">
        <v>0</v>
      </c>
      <c r="Q181" s="234">
        <f>ROUND(E181*P181,2)</f>
        <v>0</v>
      </c>
      <c r="R181" s="236"/>
      <c r="S181" s="236" t="s">
        <v>228</v>
      </c>
      <c r="T181" s="237" t="s">
        <v>229</v>
      </c>
      <c r="U181" s="220">
        <v>0</v>
      </c>
      <c r="V181" s="220">
        <f>ROUND(E181*U181,2)</f>
        <v>0</v>
      </c>
      <c r="W181" s="220"/>
      <c r="X181" s="220" t="s">
        <v>148</v>
      </c>
      <c r="Y181" s="220" t="s">
        <v>149</v>
      </c>
      <c r="Z181" s="210"/>
      <c r="AA181" s="210"/>
      <c r="AB181" s="210"/>
      <c r="AC181" s="210"/>
      <c r="AD181" s="210"/>
      <c r="AE181" s="210"/>
      <c r="AF181" s="210"/>
      <c r="AG181" s="210" t="s">
        <v>150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">
      <c r="A182" s="217"/>
      <c r="B182" s="218"/>
      <c r="C182" s="250"/>
      <c r="D182" s="242"/>
      <c r="E182" s="242"/>
      <c r="F182" s="242"/>
      <c r="G182" s="242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155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31">
        <v>48</v>
      </c>
      <c r="B183" s="232" t="s">
        <v>315</v>
      </c>
      <c r="C183" s="245" t="s">
        <v>316</v>
      </c>
      <c r="D183" s="233" t="s">
        <v>317</v>
      </c>
      <c r="E183" s="234">
        <v>0.95040000000000002</v>
      </c>
      <c r="F183" s="235"/>
      <c r="G183" s="236">
        <f>ROUND(E183*F183,2)</f>
        <v>0</v>
      </c>
      <c r="H183" s="235"/>
      <c r="I183" s="236">
        <f>ROUND(E183*H183,2)</f>
        <v>0</v>
      </c>
      <c r="J183" s="235"/>
      <c r="K183" s="236">
        <f>ROUND(E183*J183,2)</f>
        <v>0</v>
      </c>
      <c r="L183" s="236">
        <v>21</v>
      </c>
      <c r="M183" s="236">
        <f>G183*(1+L183/100)</f>
        <v>0</v>
      </c>
      <c r="N183" s="234">
        <v>0.55000000000000004</v>
      </c>
      <c r="O183" s="234">
        <f>ROUND(E183*N183,2)</f>
        <v>0.52</v>
      </c>
      <c r="P183" s="234">
        <v>0</v>
      </c>
      <c r="Q183" s="234">
        <f>ROUND(E183*P183,2)</f>
        <v>0</v>
      </c>
      <c r="R183" s="236" t="s">
        <v>196</v>
      </c>
      <c r="S183" s="236" t="s">
        <v>147</v>
      </c>
      <c r="T183" s="237" t="s">
        <v>147</v>
      </c>
      <c r="U183" s="220">
        <v>0</v>
      </c>
      <c r="V183" s="220">
        <f>ROUND(E183*U183,2)</f>
        <v>0</v>
      </c>
      <c r="W183" s="220"/>
      <c r="X183" s="220" t="s">
        <v>197</v>
      </c>
      <c r="Y183" s="220" t="s">
        <v>149</v>
      </c>
      <c r="Z183" s="210"/>
      <c r="AA183" s="210"/>
      <c r="AB183" s="210"/>
      <c r="AC183" s="210"/>
      <c r="AD183" s="210"/>
      <c r="AE183" s="210"/>
      <c r="AF183" s="210"/>
      <c r="AG183" s="210" t="s">
        <v>198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">
      <c r="A184" s="217"/>
      <c r="B184" s="218"/>
      <c r="C184" s="247" t="s">
        <v>310</v>
      </c>
      <c r="D184" s="221"/>
      <c r="E184" s="222"/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154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17"/>
      <c r="B185" s="218"/>
      <c r="C185" s="247" t="s">
        <v>310</v>
      </c>
      <c r="D185" s="221"/>
      <c r="E185" s="222"/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154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">
      <c r="A186" s="217"/>
      <c r="B186" s="218"/>
      <c r="C186" s="247" t="s">
        <v>318</v>
      </c>
      <c r="D186" s="221"/>
      <c r="E186" s="222">
        <v>0.64800000000000002</v>
      </c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154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17"/>
      <c r="B187" s="218"/>
      <c r="C187" s="247" t="s">
        <v>319</v>
      </c>
      <c r="D187" s="221"/>
      <c r="E187" s="222">
        <v>0.3024</v>
      </c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154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2" x14ac:dyDescent="0.2">
      <c r="A188" s="217"/>
      <c r="B188" s="218"/>
      <c r="C188" s="248"/>
      <c r="D188" s="239"/>
      <c r="E188" s="239"/>
      <c r="F188" s="239"/>
      <c r="G188" s="239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155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31">
        <v>49</v>
      </c>
      <c r="B189" s="232" t="s">
        <v>320</v>
      </c>
      <c r="C189" s="245" t="s">
        <v>321</v>
      </c>
      <c r="D189" s="233" t="s">
        <v>247</v>
      </c>
      <c r="E189" s="234">
        <v>4.6994199999999999</v>
      </c>
      <c r="F189" s="235"/>
      <c r="G189" s="236">
        <f>ROUND(E189*F189,2)</f>
        <v>0</v>
      </c>
      <c r="H189" s="235"/>
      <c r="I189" s="236">
        <f>ROUND(E189*H189,2)</f>
        <v>0</v>
      </c>
      <c r="J189" s="235"/>
      <c r="K189" s="236">
        <f>ROUND(E189*J189,2)</f>
        <v>0</v>
      </c>
      <c r="L189" s="236">
        <v>21</v>
      </c>
      <c r="M189" s="236">
        <f>G189*(1+L189/100)</f>
        <v>0</v>
      </c>
      <c r="N189" s="234">
        <v>0</v>
      </c>
      <c r="O189" s="234">
        <f>ROUND(E189*N189,2)</f>
        <v>0</v>
      </c>
      <c r="P189" s="234">
        <v>0</v>
      </c>
      <c r="Q189" s="234">
        <f>ROUND(E189*P189,2)</f>
        <v>0</v>
      </c>
      <c r="R189" s="236" t="s">
        <v>283</v>
      </c>
      <c r="S189" s="236" t="s">
        <v>147</v>
      </c>
      <c r="T189" s="237" t="s">
        <v>147</v>
      </c>
      <c r="U189" s="220">
        <v>1.75</v>
      </c>
      <c r="V189" s="220">
        <f>ROUND(E189*U189,2)</f>
        <v>8.2200000000000006</v>
      </c>
      <c r="W189" s="220"/>
      <c r="X189" s="220" t="s">
        <v>248</v>
      </c>
      <c r="Y189" s="220" t="s">
        <v>149</v>
      </c>
      <c r="Z189" s="210"/>
      <c r="AA189" s="210"/>
      <c r="AB189" s="210"/>
      <c r="AC189" s="210"/>
      <c r="AD189" s="210"/>
      <c r="AE189" s="210"/>
      <c r="AF189" s="210"/>
      <c r="AG189" s="210" t="s">
        <v>249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17"/>
      <c r="B190" s="218"/>
      <c r="C190" s="246" t="s">
        <v>280</v>
      </c>
      <c r="D190" s="238"/>
      <c r="E190" s="238"/>
      <c r="F190" s="238"/>
      <c r="G190" s="238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152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">
      <c r="A191" s="217"/>
      <c r="B191" s="218"/>
      <c r="C191" s="248"/>
      <c r="D191" s="239"/>
      <c r="E191" s="239"/>
      <c r="F191" s="239"/>
      <c r="G191" s="239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155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x14ac:dyDescent="0.2">
      <c r="A192" s="224" t="s">
        <v>141</v>
      </c>
      <c r="B192" s="225" t="s">
        <v>97</v>
      </c>
      <c r="C192" s="244" t="s">
        <v>98</v>
      </c>
      <c r="D192" s="226"/>
      <c r="E192" s="227"/>
      <c r="F192" s="228"/>
      <c r="G192" s="228">
        <f>SUMIF(AG193:AG199,"&lt;&gt;NOR",G193:G199)</f>
        <v>0</v>
      </c>
      <c r="H192" s="228"/>
      <c r="I192" s="228">
        <f>SUM(I193:I199)</f>
        <v>0</v>
      </c>
      <c r="J192" s="228"/>
      <c r="K192" s="228">
        <f>SUM(K193:K199)</f>
        <v>0</v>
      </c>
      <c r="L192" s="228"/>
      <c r="M192" s="228">
        <f>SUM(M193:M199)</f>
        <v>0</v>
      </c>
      <c r="N192" s="227"/>
      <c r="O192" s="227">
        <f>SUM(O193:O199)</f>
        <v>0.32</v>
      </c>
      <c r="P192" s="227"/>
      <c r="Q192" s="227">
        <f>SUM(Q193:Q199)</f>
        <v>0</v>
      </c>
      <c r="R192" s="228"/>
      <c r="S192" s="228"/>
      <c r="T192" s="229"/>
      <c r="U192" s="223"/>
      <c r="V192" s="223">
        <f>SUM(V193:V199)</f>
        <v>7.09</v>
      </c>
      <c r="W192" s="223"/>
      <c r="X192" s="223"/>
      <c r="Y192" s="223"/>
      <c r="AG192" t="s">
        <v>142</v>
      </c>
    </row>
    <row r="193" spans="1:60" ht="33.75" outlineLevel="1" x14ac:dyDescent="0.2">
      <c r="A193" s="231">
        <v>50</v>
      </c>
      <c r="B193" s="232" t="s">
        <v>322</v>
      </c>
      <c r="C193" s="245" t="s">
        <v>323</v>
      </c>
      <c r="D193" s="233" t="s">
        <v>158</v>
      </c>
      <c r="E193" s="234">
        <v>23.58</v>
      </c>
      <c r="F193" s="235"/>
      <c r="G193" s="236">
        <f>ROUND(E193*F193,2)</f>
        <v>0</v>
      </c>
      <c r="H193" s="235"/>
      <c r="I193" s="236">
        <f>ROUND(E193*H193,2)</f>
        <v>0</v>
      </c>
      <c r="J193" s="235"/>
      <c r="K193" s="236">
        <f>ROUND(E193*J193,2)</f>
        <v>0</v>
      </c>
      <c r="L193" s="236">
        <v>21</v>
      </c>
      <c r="M193" s="236">
        <f>G193*(1+L193/100)</f>
        <v>0</v>
      </c>
      <c r="N193" s="234">
        <v>1.367E-2</v>
      </c>
      <c r="O193" s="234">
        <f>ROUND(E193*N193,2)</f>
        <v>0.32</v>
      </c>
      <c r="P193" s="234">
        <v>0</v>
      </c>
      <c r="Q193" s="234">
        <f>ROUND(E193*P193,2)</f>
        <v>0</v>
      </c>
      <c r="R193" s="236" t="s">
        <v>324</v>
      </c>
      <c r="S193" s="236" t="s">
        <v>147</v>
      </c>
      <c r="T193" s="237" t="s">
        <v>147</v>
      </c>
      <c r="U193" s="220">
        <v>0.28499999999999998</v>
      </c>
      <c r="V193" s="220">
        <f>ROUND(E193*U193,2)</f>
        <v>6.72</v>
      </c>
      <c r="W193" s="220"/>
      <c r="X193" s="220" t="s">
        <v>148</v>
      </c>
      <c r="Y193" s="220" t="s">
        <v>149</v>
      </c>
      <c r="Z193" s="210"/>
      <c r="AA193" s="210"/>
      <c r="AB193" s="210"/>
      <c r="AC193" s="210"/>
      <c r="AD193" s="210"/>
      <c r="AE193" s="210"/>
      <c r="AF193" s="210"/>
      <c r="AG193" s="210" t="s">
        <v>150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17"/>
      <c r="B194" s="218"/>
      <c r="C194" s="246" t="s">
        <v>325</v>
      </c>
      <c r="D194" s="238"/>
      <c r="E194" s="238"/>
      <c r="F194" s="238"/>
      <c r="G194" s="238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152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17"/>
      <c r="B195" s="218"/>
      <c r="C195" s="247" t="s">
        <v>326</v>
      </c>
      <c r="D195" s="221"/>
      <c r="E195" s="222">
        <v>23.58</v>
      </c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154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17"/>
      <c r="B196" s="218"/>
      <c r="C196" s="248"/>
      <c r="D196" s="239"/>
      <c r="E196" s="239"/>
      <c r="F196" s="239"/>
      <c r="G196" s="239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155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31">
        <v>51</v>
      </c>
      <c r="B197" s="232" t="s">
        <v>327</v>
      </c>
      <c r="C197" s="245" t="s">
        <v>328</v>
      </c>
      <c r="D197" s="233" t="s">
        <v>247</v>
      </c>
      <c r="E197" s="234">
        <v>0.32234000000000002</v>
      </c>
      <c r="F197" s="235"/>
      <c r="G197" s="236">
        <f>ROUND(E197*F197,2)</f>
        <v>0</v>
      </c>
      <c r="H197" s="235"/>
      <c r="I197" s="236">
        <f>ROUND(E197*H197,2)</f>
        <v>0</v>
      </c>
      <c r="J197" s="235"/>
      <c r="K197" s="236">
        <f>ROUND(E197*J197,2)</f>
        <v>0</v>
      </c>
      <c r="L197" s="236">
        <v>21</v>
      </c>
      <c r="M197" s="236">
        <f>G197*(1+L197/100)</f>
        <v>0</v>
      </c>
      <c r="N197" s="234">
        <v>0</v>
      </c>
      <c r="O197" s="234">
        <f>ROUND(E197*N197,2)</f>
        <v>0</v>
      </c>
      <c r="P197" s="234">
        <v>0</v>
      </c>
      <c r="Q197" s="234">
        <f>ROUND(E197*P197,2)</f>
        <v>0</v>
      </c>
      <c r="R197" s="236" t="s">
        <v>324</v>
      </c>
      <c r="S197" s="236" t="s">
        <v>147</v>
      </c>
      <c r="T197" s="237" t="s">
        <v>147</v>
      </c>
      <c r="U197" s="220">
        <v>1.1559999999999999</v>
      </c>
      <c r="V197" s="220">
        <f>ROUND(E197*U197,2)</f>
        <v>0.37</v>
      </c>
      <c r="W197" s="220"/>
      <c r="X197" s="220" t="s">
        <v>248</v>
      </c>
      <c r="Y197" s="220" t="s">
        <v>149</v>
      </c>
      <c r="Z197" s="210"/>
      <c r="AA197" s="210"/>
      <c r="AB197" s="210"/>
      <c r="AC197" s="210"/>
      <c r="AD197" s="210"/>
      <c r="AE197" s="210"/>
      <c r="AF197" s="210"/>
      <c r="AG197" s="210" t="s">
        <v>249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17"/>
      <c r="B198" s="218"/>
      <c r="C198" s="246" t="s">
        <v>280</v>
      </c>
      <c r="D198" s="238"/>
      <c r="E198" s="238"/>
      <c r="F198" s="238"/>
      <c r="G198" s="238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152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17"/>
      <c r="B199" s="218"/>
      <c r="C199" s="248"/>
      <c r="D199" s="239"/>
      <c r="E199" s="239"/>
      <c r="F199" s="239"/>
      <c r="G199" s="239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155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x14ac:dyDescent="0.2">
      <c r="A200" s="224" t="s">
        <v>141</v>
      </c>
      <c r="B200" s="225" t="s">
        <v>99</v>
      </c>
      <c r="C200" s="244" t="s">
        <v>100</v>
      </c>
      <c r="D200" s="226"/>
      <c r="E200" s="227"/>
      <c r="F200" s="228"/>
      <c r="G200" s="228">
        <f>SUMIF(AG201:AG228,"&lt;&gt;NOR",G201:G228)</f>
        <v>0</v>
      </c>
      <c r="H200" s="228"/>
      <c r="I200" s="228">
        <f>SUM(I201:I228)</f>
        <v>0</v>
      </c>
      <c r="J200" s="228"/>
      <c r="K200" s="228">
        <f>SUM(K201:K228)</f>
        <v>0</v>
      </c>
      <c r="L200" s="228"/>
      <c r="M200" s="228">
        <f>SUM(M201:M228)</f>
        <v>0</v>
      </c>
      <c r="N200" s="227"/>
      <c r="O200" s="227">
        <f>SUM(O201:O228)</f>
        <v>0.54</v>
      </c>
      <c r="P200" s="227"/>
      <c r="Q200" s="227">
        <f>SUM(Q201:Q228)</f>
        <v>0.51</v>
      </c>
      <c r="R200" s="228"/>
      <c r="S200" s="228"/>
      <c r="T200" s="229"/>
      <c r="U200" s="223"/>
      <c r="V200" s="223">
        <f>SUM(V201:V228)</f>
        <v>109.49000000000001</v>
      </c>
      <c r="W200" s="223"/>
      <c r="X200" s="223"/>
      <c r="Y200" s="223"/>
      <c r="AG200" t="s">
        <v>142</v>
      </c>
    </row>
    <row r="201" spans="1:60" ht="22.5" outlineLevel="1" x14ac:dyDescent="0.2">
      <c r="A201" s="231">
        <v>52</v>
      </c>
      <c r="B201" s="232" t="s">
        <v>329</v>
      </c>
      <c r="C201" s="245" t="s">
        <v>330</v>
      </c>
      <c r="D201" s="233" t="s">
        <v>286</v>
      </c>
      <c r="E201" s="234">
        <v>109.9</v>
      </c>
      <c r="F201" s="235"/>
      <c r="G201" s="236">
        <f>ROUND(E201*F201,2)</f>
        <v>0</v>
      </c>
      <c r="H201" s="235"/>
      <c r="I201" s="236">
        <f>ROUND(E201*H201,2)</f>
        <v>0</v>
      </c>
      <c r="J201" s="235"/>
      <c r="K201" s="236">
        <f>ROUND(E201*J201,2)</f>
        <v>0</v>
      </c>
      <c r="L201" s="236">
        <v>21</v>
      </c>
      <c r="M201" s="236">
        <f>G201*(1+L201/100)</f>
        <v>0</v>
      </c>
      <c r="N201" s="234">
        <v>3.0000000000000001E-3</v>
      </c>
      <c r="O201" s="234">
        <f>ROUND(E201*N201,2)</f>
        <v>0.33</v>
      </c>
      <c r="P201" s="234">
        <v>0</v>
      </c>
      <c r="Q201" s="234">
        <f>ROUND(E201*P201,2)</f>
        <v>0</v>
      </c>
      <c r="R201" s="236" t="s">
        <v>331</v>
      </c>
      <c r="S201" s="236" t="s">
        <v>147</v>
      </c>
      <c r="T201" s="237" t="s">
        <v>147</v>
      </c>
      <c r="U201" s="220">
        <v>0.47016000000000002</v>
      </c>
      <c r="V201" s="220">
        <f>ROUND(E201*U201,2)</f>
        <v>51.67</v>
      </c>
      <c r="W201" s="220"/>
      <c r="X201" s="220" t="s">
        <v>148</v>
      </c>
      <c r="Y201" s="220" t="s">
        <v>149</v>
      </c>
      <c r="Z201" s="210"/>
      <c r="AA201" s="210"/>
      <c r="AB201" s="210"/>
      <c r="AC201" s="210"/>
      <c r="AD201" s="210"/>
      <c r="AE201" s="210"/>
      <c r="AF201" s="210"/>
      <c r="AG201" s="210" t="s">
        <v>150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17"/>
      <c r="B202" s="218"/>
      <c r="C202" s="247" t="s">
        <v>332</v>
      </c>
      <c r="D202" s="221"/>
      <c r="E202" s="222">
        <v>90.7</v>
      </c>
      <c r="F202" s="220"/>
      <c r="G202" s="22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154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17"/>
      <c r="B203" s="218"/>
      <c r="C203" s="247" t="s">
        <v>333</v>
      </c>
      <c r="D203" s="221"/>
      <c r="E203" s="222">
        <v>3.5</v>
      </c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154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17"/>
      <c r="B204" s="218"/>
      <c r="C204" s="247" t="s">
        <v>334</v>
      </c>
      <c r="D204" s="221"/>
      <c r="E204" s="222">
        <v>15.7</v>
      </c>
      <c r="F204" s="220"/>
      <c r="G204" s="22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154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">
      <c r="A205" s="217"/>
      <c r="B205" s="218"/>
      <c r="C205" s="247" t="s">
        <v>335</v>
      </c>
      <c r="D205" s="221"/>
      <c r="E205" s="222"/>
      <c r="F205" s="220"/>
      <c r="G205" s="22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154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17"/>
      <c r="B206" s="218"/>
      <c r="C206" s="248"/>
      <c r="D206" s="239"/>
      <c r="E206" s="239"/>
      <c r="F206" s="239"/>
      <c r="G206" s="239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155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22.5" outlineLevel="1" x14ac:dyDescent="0.2">
      <c r="A207" s="231">
        <v>53</v>
      </c>
      <c r="B207" s="232" t="s">
        <v>336</v>
      </c>
      <c r="C207" s="245" t="s">
        <v>337</v>
      </c>
      <c r="D207" s="233" t="s">
        <v>145</v>
      </c>
      <c r="E207" s="234">
        <v>7</v>
      </c>
      <c r="F207" s="235"/>
      <c r="G207" s="236">
        <f>ROUND(E207*F207,2)</f>
        <v>0</v>
      </c>
      <c r="H207" s="235"/>
      <c r="I207" s="236">
        <f>ROUND(E207*H207,2)</f>
        <v>0</v>
      </c>
      <c r="J207" s="235"/>
      <c r="K207" s="236">
        <f>ROUND(E207*J207,2)</f>
        <v>0</v>
      </c>
      <c r="L207" s="236">
        <v>21</v>
      </c>
      <c r="M207" s="236">
        <f>G207*(1+L207/100)</f>
        <v>0</v>
      </c>
      <c r="N207" s="234">
        <v>4.0600000000000002E-3</v>
      </c>
      <c r="O207" s="234">
        <f>ROUND(E207*N207,2)</f>
        <v>0.03</v>
      </c>
      <c r="P207" s="234">
        <v>0</v>
      </c>
      <c r="Q207" s="234">
        <f>ROUND(E207*P207,2)</f>
        <v>0</v>
      </c>
      <c r="R207" s="236" t="s">
        <v>331</v>
      </c>
      <c r="S207" s="236" t="s">
        <v>147</v>
      </c>
      <c r="T207" s="237" t="s">
        <v>147</v>
      </c>
      <c r="U207" s="220">
        <v>0.98899000000000004</v>
      </c>
      <c r="V207" s="220">
        <f>ROUND(E207*U207,2)</f>
        <v>6.92</v>
      </c>
      <c r="W207" s="220"/>
      <c r="X207" s="220" t="s">
        <v>148</v>
      </c>
      <c r="Y207" s="220" t="s">
        <v>149</v>
      </c>
      <c r="Z207" s="210"/>
      <c r="AA207" s="210"/>
      <c r="AB207" s="210"/>
      <c r="AC207" s="210"/>
      <c r="AD207" s="210"/>
      <c r="AE207" s="210"/>
      <c r="AF207" s="210"/>
      <c r="AG207" s="210" t="s">
        <v>150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">
      <c r="A208" s="217"/>
      <c r="B208" s="218"/>
      <c r="C208" s="247" t="s">
        <v>338</v>
      </c>
      <c r="D208" s="221"/>
      <c r="E208" s="222">
        <v>7</v>
      </c>
      <c r="F208" s="220"/>
      <c r="G208" s="220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154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">
      <c r="A209" s="217"/>
      <c r="B209" s="218"/>
      <c r="C209" s="248"/>
      <c r="D209" s="239"/>
      <c r="E209" s="239"/>
      <c r="F209" s="239"/>
      <c r="G209" s="239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155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2.5" outlineLevel="1" x14ac:dyDescent="0.2">
      <c r="A210" s="231">
        <v>54</v>
      </c>
      <c r="B210" s="232" t="s">
        <v>339</v>
      </c>
      <c r="C210" s="245" t="s">
        <v>340</v>
      </c>
      <c r="D210" s="233" t="s">
        <v>145</v>
      </c>
      <c r="E210" s="234">
        <v>60</v>
      </c>
      <c r="F210" s="235"/>
      <c r="G210" s="236">
        <f>ROUND(E210*F210,2)</f>
        <v>0</v>
      </c>
      <c r="H210" s="235"/>
      <c r="I210" s="236">
        <f>ROUND(E210*H210,2)</f>
        <v>0</v>
      </c>
      <c r="J210" s="235"/>
      <c r="K210" s="236">
        <f>ROUND(E210*J210,2)</f>
        <v>0</v>
      </c>
      <c r="L210" s="236">
        <v>21</v>
      </c>
      <c r="M210" s="236">
        <f>G210*(1+L210/100)</f>
        <v>0</v>
      </c>
      <c r="N210" s="234">
        <v>5.0000000000000002E-5</v>
      </c>
      <c r="O210" s="234">
        <f>ROUND(E210*N210,2)</f>
        <v>0</v>
      </c>
      <c r="P210" s="234">
        <v>0</v>
      </c>
      <c r="Q210" s="234">
        <f>ROUND(E210*P210,2)</f>
        <v>0</v>
      </c>
      <c r="R210" s="236" t="s">
        <v>331</v>
      </c>
      <c r="S210" s="236" t="s">
        <v>147</v>
      </c>
      <c r="T210" s="237" t="s">
        <v>147</v>
      </c>
      <c r="U210" s="220">
        <v>0.115</v>
      </c>
      <c r="V210" s="220">
        <f>ROUND(E210*U210,2)</f>
        <v>6.9</v>
      </c>
      <c r="W210" s="220"/>
      <c r="X210" s="220" t="s">
        <v>148</v>
      </c>
      <c r="Y210" s="220" t="s">
        <v>149</v>
      </c>
      <c r="Z210" s="210"/>
      <c r="AA210" s="210"/>
      <c r="AB210" s="210"/>
      <c r="AC210" s="210"/>
      <c r="AD210" s="210"/>
      <c r="AE210" s="210"/>
      <c r="AF210" s="210"/>
      <c r="AG210" s="210" t="s">
        <v>150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">
      <c r="A211" s="217"/>
      <c r="B211" s="218"/>
      <c r="C211" s="250"/>
      <c r="D211" s="242"/>
      <c r="E211" s="242"/>
      <c r="F211" s="242"/>
      <c r="G211" s="242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155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33.75" outlineLevel="1" x14ac:dyDescent="0.2">
      <c r="A212" s="231">
        <v>55</v>
      </c>
      <c r="B212" s="232" t="s">
        <v>341</v>
      </c>
      <c r="C212" s="245" t="s">
        <v>342</v>
      </c>
      <c r="D212" s="233" t="s">
        <v>286</v>
      </c>
      <c r="E212" s="234">
        <v>57.5</v>
      </c>
      <c r="F212" s="235"/>
      <c r="G212" s="236">
        <f>ROUND(E212*F212,2)</f>
        <v>0</v>
      </c>
      <c r="H212" s="235"/>
      <c r="I212" s="236">
        <f>ROUND(E212*H212,2)</f>
        <v>0</v>
      </c>
      <c r="J212" s="235"/>
      <c r="K212" s="236">
        <f>ROUND(E212*J212,2)</f>
        <v>0</v>
      </c>
      <c r="L212" s="236">
        <v>21</v>
      </c>
      <c r="M212" s="236">
        <f>G212*(1+L212/100)</f>
        <v>0</v>
      </c>
      <c r="N212" s="234">
        <v>2.6199999999999999E-3</v>
      </c>
      <c r="O212" s="234">
        <f>ROUND(E212*N212,2)</f>
        <v>0.15</v>
      </c>
      <c r="P212" s="234">
        <v>0</v>
      </c>
      <c r="Q212" s="234">
        <f>ROUND(E212*P212,2)</f>
        <v>0</v>
      </c>
      <c r="R212" s="236" t="s">
        <v>331</v>
      </c>
      <c r="S212" s="236" t="s">
        <v>147</v>
      </c>
      <c r="T212" s="237" t="s">
        <v>147</v>
      </c>
      <c r="U212" s="220">
        <v>0.52600000000000002</v>
      </c>
      <c r="V212" s="220">
        <f>ROUND(E212*U212,2)</f>
        <v>30.25</v>
      </c>
      <c r="W212" s="220"/>
      <c r="X212" s="220" t="s">
        <v>148</v>
      </c>
      <c r="Y212" s="220" t="s">
        <v>149</v>
      </c>
      <c r="Z212" s="210"/>
      <c r="AA212" s="210"/>
      <c r="AB212" s="210"/>
      <c r="AC212" s="210"/>
      <c r="AD212" s="210"/>
      <c r="AE212" s="210"/>
      <c r="AF212" s="210"/>
      <c r="AG212" s="210" t="s">
        <v>150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">
      <c r="A213" s="217"/>
      <c r="B213" s="218"/>
      <c r="C213" s="247" t="s">
        <v>343</v>
      </c>
      <c r="D213" s="221"/>
      <c r="E213" s="222">
        <v>57.5</v>
      </c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154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">
      <c r="A214" s="217"/>
      <c r="B214" s="218"/>
      <c r="C214" s="248"/>
      <c r="D214" s="239"/>
      <c r="E214" s="239"/>
      <c r="F214" s="239"/>
      <c r="G214" s="239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155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22.5" outlineLevel="1" x14ac:dyDescent="0.2">
      <c r="A215" s="231">
        <v>56</v>
      </c>
      <c r="B215" s="232" t="s">
        <v>344</v>
      </c>
      <c r="C215" s="245" t="s">
        <v>345</v>
      </c>
      <c r="D215" s="233" t="s">
        <v>286</v>
      </c>
      <c r="E215" s="234">
        <v>109.9</v>
      </c>
      <c r="F215" s="235"/>
      <c r="G215" s="236">
        <f>ROUND(E215*F215,2)</f>
        <v>0</v>
      </c>
      <c r="H215" s="235"/>
      <c r="I215" s="236">
        <f>ROUND(E215*H215,2)</f>
        <v>0</v>
      </c>
      <c r="J215" s="235"/>
      <c r="K215" s="236">
        <f>ROUND(E215*J215,2)</f>
        <v>0</v>
      </c>
      <c r="L215" s="236">
        <v>21</v>
      </c>
      <c r="M215" s="236">
        <f>G215*(1+L215/100)</f>
        <v>0</v>
      </c>
      <c r="N215" s="234">
        <v>0</v>
      </c>
      <c r="O215" s="234">
        <f>ROUND(E215*N215,2)</f>
        <v>0</v>
      </c>
      <c r="P215" s="234">
        <v>3.47E-3</v>
      </c>
      <c r="Q215" s="234">
        <f>ROUND(E215*P215,2)</f>
        <v>0.38</v>
      </c>
      <c r="R215" s="236" t="s">
        <v>331</v>
      </c>
      <c r="S215" s="236" t="s">
        <v>147</v>
      </c>
      <c r="T215" s="237" t="s">
        <v>147</v>
      </c>
      <c r="U215" s="220">
        <v>7.0000000000000007E-2</v>
      </c>
      <c r="V215" s="220">
        <f>ROUND(E215*U215,2)</f>
        <v>7.69</v>
      </c>
      <c r="W215" s="220"/>
      <c r="X215" s="220" t="s">
        <v>148</v>
      </c>
      <c r="Y215" s="220" t="s">
        <v>149</v>
      </c>
      <c r="Z215" s="210"/>
      <c r="AA215" s="210"/>
      <c r="AB215" s="210"/>
      <c r="AC215" s="210"/>
      <c r="AD215" s="210"/>
      <c r="AE215" s="210"/>
      <c r="AF215" s="210"/>
      <c r="AG215" s="210" t="s">
        <v>150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">
      <c r="A216" s="217"/>
      <c r="B216" s="218"/>
      <c r="C216" s="247" t="s">
        <v>332</v>
      </c>
      <c r="D216" s="221"/>
      <c r="E216" s="222">
        <v>90.7</v>
      </c>
      <c r="F216" s="220"/>
      <c r="G216" s="220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10"/>
      <c r="AA216" s="210"/>
      <c r="AB216" s="210"/>
      <c r="AC216" s="210"/>
      <c r="AD216" s="210"/>
      <c r="AE216" s="210"/>
      <c r="AF216" s="210"/>
      <c r="AG216" s="210" t="s">
        <v>154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17"/>
      <c r="B217" s="218"/>
      <c r="C217" s="247" t="s">
        <v>333</v>
      </c>
      <c r="D217" s="221"/>
      <c r="E217" s="222">
        <v>3.5</v>
      </c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154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47" t="s">
        <v>334</v>
      </c>
      <c r="D218" s="221"/>
      <c r="E218" s="222">
        <v>15.7</v>
      </c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154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17"/>
      <c r="B219" s="218"/>
      <c r="C219" s="247" t="s">
        <v>335</v>
      </c>
      <c r="D219" s="221"/>
      <c r="E219" s="222"/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154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2" x14ac:dyDescent="0.2">
      <c r="A220" s="217"/>
      <c r="B220" s="218"/>
      <c r="C220" s="248"/>
      <c r="D220" s="239"/>
      <c r="E220" s="239"/>
      <c r="F220" s="239"/>
      <c r="G220" s="239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10"/>
      <c r="AA220" s="210"/>
      <c r="AB220" s="210"/>
      <c r="AC220" s="210"/>
      <c r="AD220" s="210"/>
      <c r="AE220" s="210"/>
      <c r="AF220" s="210"/>
      <c r="AG220" s="210" t="s">
        <v>155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31">
        <v>57</v>
      </c>
      <c r="B221" s="232" t="s">
        <v>346</v>
      </c>
      <c r="C221" s="245" t="s">
        <v>347</v>
      </c>
      <c r="D221" s="233" t="s">
        <v>286</v>
      </c>
      <c r="E221" s="234">
        <v>57.5</v>
      </c>
      <c r="F221" s="235"/>
      <c r="G221" s="236">
        <f>ROUND(E221*F221,2)</f>
        <v>0</v>
      </c>
      <c r="H221" s="235"/>
      <c r="I221" s="236">
        <f>ROUND(E221*H221,2)</f>
        <v>0</v>
      </c>
      <c r="J221" s="235"/>
      <c r="K221" s="236">
        <f>ROUND(E221*J221,2)</f>
        <v>0</v>
      </c>
      <c r="L221" s="236">
        <v>21</v>
      </c>
      <c r="M221" s="236">
        <f>G221*(1+L221/100)</f>
        <v>0</v>
      </c>
      <c r="N221" s="234">
        <v>0</v>
      </c>
      <c r="O221" s="234">
        <f>ROUND(E221*N221,2)</f>
        <v>0</v>
      </c>
      <c r="P221" s="234">
        <v>2.2599999999999999E-3</v>
      </c>
      <c r="Q221" s="234">
        <f>ROUND(E221*P221,2)</f>
        <v>0.13</v>
      </c>
      <c r="R221" s="236" t="s">
        <v>331</v>
      </c>
      <c r="S221" s="236" t="s">
        <v>147</v>
      </c>
      <c r="T221" s="237" t="s">
        <v>147</v>
      </c>
      <c r="U221" s="220">
        <v>0.06</v>
      </c>
      <c r="V221" s="220">
        <f>ROUND(E221*U221,2)</f>
        <v>3.45</v>
      </c>
      <c r="W221" s="220"/>
      <c r="X221" s="220" t="s">
        <v>148</v>
      </c>
      <c r="Y221" s="220" t="s">
        <v>149</v>
      </c>
      <c r="Z221" s="210"/>
      <c r="AA221" s="210"/>
      <c r="AB221" s="210"/>
      <c r="AC221" s="210"/>
      <c r="AD221" s="210"/>
      <c r="AE221" s="210"/>
      <c r="AF221" s="210"/>
      <c r="AG221" s="210" t="s">
        <v>150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">
      <c r="A222" s="217"/>
      <c r="B222" s="218"/>
      <c r="C222" s="247" t="s">
        <v>343</v>
      </c>
      <c r="D222" s="221"/>
      <c r="E222" s="222">
        <v>57.5</v>
      </c>
      <c r="F222" s="220"/>
      <c r="G222" s="22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10"/>
      <c r="AA222" s="210"/>
      <c r="AB222" s="210"/>
      <c r="AC222" s="210"/>
      <c r="AD222" s="210"/>
      <c r="AE222" s="210"/>
      <c r="AF222" s="210"/>
      <c r="AG222" s="210" t="s">
        <v>154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">
      <c r="A223" s="217"/>
      <c r="B223" s="218"/>
      <c r="C223" s="248"/>
      <c r="D223" s="239"/>
      <c r="E223" s="239"/>
      <c r="F223" s="239"/>
      <c r="G223" s="239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155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31">
        <v>58</v>
      </c>
      <c r="B224" s="232" t="s">
        <v>348</v>
      </c>
      <c r="C224" s="245" t="s">
        <v>349</v>
      </c>
      <c r="D224" s="233" t="s">
        <v>145</v>
      </c>
      <c r="E224" s="234">
        <v>60</v>
      </c>
      <c r="F224" s="235"/>
      <c r="G224" s="236">
        <f>ROUND(E224*F224,2)</f>
        <v>0</v>
      </c>
      <c r="H224" s="235"/>
      <c r="I224" s="236">
        <f>ROUND(E224*H224,2)</f>
        <v>0</v>
      </c>
      <c r="J224" s="235"/>
      <c r="K224" s="236">
        <f>ROUND(E224*J224,2)</f>
        <v>0</v>
      </c>
      <c r="L224" s="236">
        <v>21</v>
      </c>
      <c r="M224" s="236">
        <f>G224*(1+L224/100)</f>
        <v>0</v>
      </c>
      <c r="N224" s="234">
        <v>5.0000000000000001E-4</v>
      </c>
      <c r="O224" s="234">
        <f>ROUND(E224*N224,2)</f>
        <v>0.03</v>
      </c>
      <c r="P224" s="234">
        <v>0</v>
      </c>
      <c r="Q224" s="234">
        <f>ROUND(E224*P224,2)</f>
        <v>0</v>
      </c>
      <c r="R224" s="236" t="s">
        <v>196</v>
      </c>
      <c r="S224" s="236" t="s">
        <v>147</v>
      </c>
      <c r="T224" s="237" t="s">
        <v>147</v>
      </c>
      <c r="U224" s="220">
        <v>0</v>
      </c>
      <c r="V224" s="220">
        <f>ROUND(E224*U224,2)</f>
        <v>0</v>
      </c>
      <c r="W224" s="220"/>
      <c r="X224" s="220" t="s">
        <v>197</v>
      </c>
      <c r="Y224" s="220" t="s">
        <v>149</v>
      </c>
      <c r="Z224" s="210"/>
      <c r="AA224" s="210"/>
      <c r="AB224" s="210"/>
      <c r="AC224" s="210"/>
      <c r="AD224" s="210"/>
      <c r="AE224" s="210"/>
      <c r="AF224" s="210"/>
      <c r="AG224" s="210" t="s">
        <v>198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2" x14ac:dyDescent="0.2">
      <c r="A225" s="217"/>
      <c r="B225" s="218"/>
      <c r="C225" s="250"/>
      <c r="D225" s="242"/>
      <c r="E225" s="242"/>
      <c r="F225" s="242"/>
      <c r="G225" s="242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20"/>
      <c r="Z225" s="210"/>
      <c r="AA225" s="210"/>
      <c r="AB225" s="210"/>
      <c r="AC225" s="210"/>
      <c r="AD225" s="210"/>
      <c r="AE225" s="210"/>
      <c r="AF225" s="210"/>
      <c r="AG225" s="210" t="s">
        <v>155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31">
        <v>59</v>
      </c>
      <c r="B226" s="232" t="s">
        <v>350</v>
      </c>
      <c r="C226" s="245" t="s">
        <v>351</v>
      </c>
      <c r="D226" s="233" t="s">
        <v>247</v>
      </c>
      <c r="E226" s="234">
        <v>0.54176999999999997</v>
      </c>
      <c r="F226" s="235"/>
      <c r="G226" s="236">
        <f>ROUND(E226*F226,2)</f>
        <v>0</v>
      </c>
      <c r="H226" s="235"/>
      <c r="I226" s="236">
        <f>ROUND(E226*H226,2)</f>
        <v>0</v>
      </c>
      <c r="J226" s="235"/>
      <c r="K226" s="236">
        <f>ROUND(E226*J226,2)</f>
        <v>0</v>
      </c>
      <c r="L226" s="236">
        <v>21</v>
      </c>
      <c r="M226" s="236">
        <f>G226*(1+L226/100)</f>
        <v>0</v>
      </c>
      <c r="N226" s="234">
        <v>0</v>
      </c>
      <c r="O226" s="234">
        <f>ROUND(E226*N226,2)</f>
        <v>0</v>
      </c>
      <c r="P226" s="234">
        <v>0</v>
      </c>
      <c r="Q226" s="234">
        <f>ROUND(E226*P226,2)</f>
        <v>0</v>
      </c>
      <c r="R226" s="236" t="s">
        <v>331</v>
      </c>
      <c r="S226" s="236" t="s">
        <v>147</v>
      </c>
      <c r="T226" s="237" t="s">
        <v>147</v>
      </c>
      <c r="U226" s="220">
        <v>4.82</v>
      </c>
      <c r="V226" s="220">
        <f>ROUND(E226*U226,2)</f>
        <v>2.61</v>
      </c>
      <c r="W226" s="220"/>
      <c r="X226" s="220" t="s">
        <v>248</v>
      </c>
      <c r="Y226" s="220" t="s">
        <v>149</v>
      </c>
      <c r="Z226" s="210"/>
      <c r="AA226" s="210"/>
      <c r="AB226" s="210"/>
      <c r="AC226" s="210"/>
      <c r="AD226" s="210"/>
      <c r="AE226" s="210"/>
      <c r="AF226" s="210"/>
      <c r="AG226" s="210" t="s">
        <v>249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2">
      <c r="A227" s="217"/>
      <c r="B227" s="218"/>
      <c r="C227" s="246" t="s">
        <v>280</v>
      </c>
      <c r="D227" s="238"/>
      <c r="E227" s="238"/>
      <c r="F227" s="238"/>
      <c r="G227" s="238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10"/>
      <c r="AA227" s="210"/>
      <c r="AB227" s="210"/>
      <c r="AC227" s="210"/>
      <c r="AD227" s="210"/>
      <c r="AE227" s="210"/>
      <c r="AF227" s="210"/>
      <c r="AG227" s="210" t="s">
        <v>152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2" x14ac:dyDescent="0.2">
      <c r="A228" s="217"/>
      <c r="B228" s="218"/>
      <c r="C228" s="248"/>
      <c r="D228" s="239"/>
      <c r="E228" s="239"/>
      <c r="F228" s="239"/>
      <c r="G228" s="239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10"/>
      <c r="AA228" s="210"/>
      <c r="AB228" s="210"/>
      <c r="AC228" s="210"/>
      <c r="AD228" s="210"/>
      <c r="AE228" s="210"/>
      <c r="AF228" s="210"/>
      <c r="AG228" s="210" t="s">
        <v>155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x14ac:dyDescent="0.2">
      <c r="A229" s="224" t="s">
        <v>141</v>
      </c>
      <c r="B229" s="225" t="s">
        <v>101</v>
      </c>
      <c r="C229" s="244" t="s">
        <v>102</v>
      </c>
      <c r="D229" s="226"/>
      <c r="E229" s="227"/>
      <c r="F229" s="228"/>
      <c r="G229" s="228">
        <f>SUMIF(AG230:AG317,"&lt;&gt;NOR",G230:G317)</f>
        <v>0</v>
      </c>
      <c r="H229" s="228"/>
      <c r="I229" s="228">
        <f>SUM(I230:I317)</f>
        <v>0</v>
      </c>
      <c r="J229" s="228"/>
      <c r="K229" s="228">
        <f>SUM(K230:K317)</f>
        <v>0</v>
      </c>
      <c r="L229" s="228"/>
      <c r="M229" s="228">
        <f>SUM(M230:M317)</f>
        <v>0</v>
      </c>
      <c r="N229" s="227"/>
      <c r="O229" s="227">
        <f>SUM(O230:O317)</f>
        <v>22.130000000000003</v>
      </c>
      <c r="P229" s="227"/>
      <c r="Q229" s="227">
        <f>SUM(Q230:Q317)</f>
        <v>21.82</v>
      </c>
      <c r="R229" s="228"/>
      <c r="S229" s="228"/>
      <c r="T229" s="229"/>
      <c r="U229" s="223"/>
      <c r="V229" s="223">
        <f>SUM(V230:V317)</f>
        <v>560.15000000000009</v>
      </c>
      <c r="W229" s="223"/>
      <c r="X229" s="223"/>
      <c r="Y229" s="223"/>
      <c r="AG229" t="s">
        <v>142</v>
      </c>
    </row>
    <row r="230" spans="1:60" outlineLevel="1" x14ac:dyDescent="0.2">
      <c r="A230" s="231">
        <v>60</v>
      </c>
      <c r="B230" s="232" t="s">
        <v>352</v>
      </c>
      <c r="C230" s="245" t="s">
        <v>353</v>
      </c>
      <c r="D230" s="233" t="s">
        <v>158</v>
      </c>
      <c r="E230" s="234">
        <v>461.08499999999998</v>
      </c>
      <c r="F230" s="235"/>
      <c r="G230" s="236">
        <f>ROUND(E230*F230,2)</f>
        <v>0</v>
      </c>
      <c r="H230" s="235"/>
      <c r="I230" s="236">
        <f>ROUND(E230*H230,2)</f>
        <v>0</v>
      </c>
      <c r="J230" s="235"/>
      <c r="K230" s="236">
        <f>ROUND(E230*J230,2)</f>
        <v>0</v>
      </c>
      <c r="L230" s="236">
        <v>21</v>
      </c>
      <c r="M230" s="236">
        <f>G230*(1+L230/100)</f>
        <v>0</v>
      </c>
      <c r="N230" s="234">
        <v>0</v>
      </c>
      <c r="O230" s="234">
        <f>ROUND(E230*N230,2)</f>
        <v>0</v>
      </c>
      <c r="P230" s="234">
        <v>4.2000000000000003E-2</v>
      </c>
      <c r="Q230" s="234">
        <f>ROUND(E230*P230,2)</f>
        <v>19.37</v>
      </c>
      <c r="R230" s="236" t="s">
        <v>354</v>
      </c>
      <c r="S230" s="236" t="s">
        <v>147</v>
      </c>
      <c r="T230" s="237" t="s">
        <v>147</v>
      </c>
      <c r="U230" s="220">
        <v>0.14199999999999999</v>
      </c>
      <c r="V230" s="220">
        <f>ROUND(E230*U230,2)</f>
        <v>65.47</v>
      </c>
      <c r="W230" s="220"/>
      <c r="X230" s="220" t="s">
        <v>148</v>
      </c>
      <c r="Y230" s="220" t="s">
        <v>149</v>
      </c>
      <c r="Z230" s="210"/>
      <c r="AA230" s="210"/>
      <c r="AB230" s="210"/>
      <c r="AC230" s="210"/>
      <c r="AD230" s="210"/>
      <c r="AE230" s="210"/>
      <c r="AF230" s="210"/>
      <c r="AG230" s="210" t="s">
        <v>254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">
      <c r="A231" s="217"/>
      <c r="B231" s="218"/>
      <c r="C231" s="247" t="s">
        <v>297</v>
      </c>
      <c r="D231" s="221"/>
      <c r="E231" s="222">
        <v>5.0999999999999996</v>
      </c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154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17"/>
      <c r="B232" s="218"/>
      <c r="C232" s="247" t="s">
        <v>298</v>
      </c>
      <c r="D232" s="221"/>
      <c r="E232" s="222">
        <v>3.0750000000000002</v>
      </c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154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ht="22.5" outlineLevel="3" x14ac:dyDescent="0.2">
      <c r="A233" s="217"/>
      <c r="B233" s="218"/>
      <c r="C233" s="247" t="s">
        <v>299</v>
      </c>
      <c r="D233" s="221"/>
      <c r="E233" s="222">
        <v>170.875</v>
      </c>
      <c r="F233" s="220"/>
      <c r="G233" s="220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20"/>
      <c r="Z233" s="210"/>
      <c r="AA233" s="210"/>
      <c r="AB233" s="210"/>
      <c r="AC233" s="210"/>
      <c r="AD233" s="210"/>
      <c r="AE233" s="210"/>
      <c r="AF233" s="210"/>
      <c r="AG233" s="210" t="s">
        <v>154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">
      <c r="A234" s="217"/>
      <c r="B234" s="218"/>
      <c r="C234" s="247" t="s">
        <v>300</v>
      </c>
      <c r="D234" s="221"/>
      <c r="E234" s="222">
        <v>282.03500000000003</v>
      </c>
      <c r="F234" s="220"/>
      <c r="G234" s="220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20"/>
      <c r="Z234" s="210"/>
      <c r="AA234" s="210"/>
      <c r="AB234" s="210"/>
      <c r="AC234" s="210"/>
      <c r="AD234" s="210"/>
      <c r="AE234" s="210"/>
      <c r="AF234" s="210"/>
      <c r="AG234" s="210" t="s">
        <v>154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">
      <c r="A235" s="217"/>
      <c r="B235" s="218"/>
      <c r="C235" s="248"/>
      <c r="D235" s="239"/>
      <c r="E235" s="239"/>
      <c r="F235" s="239"/>
      <c r="G235" s="239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155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31">
        <v>61</v>
      </c>
      <c r="B236" s="232" t="s">
        <v>355</v>
      </c>
      <c r="C236" s="245" t="s">
        <v>356</v>
      </c>
      <c r="D236" s="233" t="s">
        <v>286</v>
      </c>
      <c r="E236" s="234">
        <v>106.4</v>
      </c>
      <c r="F236" s="235"/>
      <c r="G236" s="236">
        <f>ROUND(E236*F236,2)</f>
        <v>0</v>
      </c>
      <c r="H236" s="235"/>
      <c r="I236" s="236">
        <f>ROUND(E236*H236,2)</f>
        <v>0</v>
      </c>
      <c r="J236" s="235"/>
      <c r="K236" s="236">
        <f>ROUND(E236*J236,2)</f>
        <v>0</v>
      </c>
      <c r="L236" s="236">
        <v>21</v>
      </c>
      <c r="M236" s="236">
        <f>G236*(1+L236/100)</f>
        <v>0</v>
      </c>
      <c r="N236" s="234">
        <v>0</v>
      </c>
      <c r="O236" s="234">
        <f>ROUND(E236*N236,2)</f>
        <v>0</v>
      </c>
      <c r="P236" s="234">
        <v>2.3E-2</v>
      </c>
      <c r="Q236" s="234">
        <f>ROUND(E236*P236,2)</f>
        <v>2.4500000000000002</v>
      </c>
      <c r="R236" s="236" t="s">
        <v>354</v>
      </c>
      <c r="S236" s="236" t="s">
        <v>147</v>
      </c>
      <c r="T236" s="237" t="s">
        <v>147</v>
      </c>
      <c r="U236" s="220">
        <v>0.08</v>
      </c>
      <c r="V236" s="220">
        <f>ROUND(E236*U236,2)</f>
        <v>8.51</v>
      </c>
      <c r="W236" s="220"/>
      <c r="X236" s="220" t="s">
        <v>148</v>
      </c>
      <c r="Y236" s="220" t="s">
        <v>149</v>
      </c>
      <c r="Z236" s="210"/>
      <c r="AA236" s="210"/>
      <c r="AB236" s="210"/>
      <c r="AC236" s="210"/>
      <c r="AD236" s="210"/>
      <c r="AE236" s="210"/>
      <c r="AF236" s="210"/>
      <c r="AG236" s="210" t="s">
        <v>150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17"/>
      <c r="B237" s="218"/>
      <c r="C237" s="247" t="s">
        <v>357</v>
      </c>
      <c r="D237" s="221"/>
      <c r="E237" s="222">
        <v>31.8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154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17"/>
      <c r="B238" s="218"/>
      <c r="C238" s="247" t="s">
        <v>358</v>
      </c>
      <c r="D238" s="221"/>
      <c r="E238" s="222">
        <v>74.599999999999994</v>
      </c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10"/>
      <c r="AA238" s="210"/>
      <c r="AB238" s="210"/>
      <c r="AC238" s="210"/>
      <c r="AD238" s="210"/>
      <c r="AE238" s="210"/>
      <c r="AF238" s="210"/>
      <c r="AG238" s="210" t="s">
        <v>154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2" x14ac:dyDescent="0.2">
      <c r="A239" s="217"/>
      <c r="B239" s="218"/>
      <c r="C239" s="248"/>
      <c r="D239" s="239"/>
      <c r="E239" s="239"/>
      <c r="F239" s="239"/>
      <c r="G239" s="239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155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ht="22.5" outlineLevel="1" x14ac:dyDescent="0.2">
      <c r="A240" s="231">
        <v>62</v>
      </c>
      <c r="B240" s="232" t="s">
        <v>359</v>
      </c>
      <c r="C240" s="245" t="s">
        <v>360</v>
      </c>
      <c r="D240" s="233" t="s">
        <v>158</v>
      </c>
      <c r="E240" s="234">
        <v>461.08499999999998</v>
      </c>
      <c r="F240" s="235"/>
      <c r="G240" s="236">
        <f>ROUND(E240*F240,2)</f>
        <v>0</v>
      </c>
      <c r="H240" s="235"/>
      <c r="I240" s="236">
        <f>ROUND(E240*H240,2)</f>
        <v>0</v>
      </c>
      <c r="J240" s="235"/>
      <c r="K240" s="236">
        <f>ROUND(E240*J240,2)</f>
        <v>0</v>
      </c>
      <c r="L240" s="236">
        <v>21</v>
      </c>
      <c r="M240" s="236">
        <f>G240*(1+L240/100)</f>
        <v>0</v>
      </c>
      <c r="N240" s="234">
        <v>0</v>
      </c>
      <c r="O240" s="234">
        <f>ROUND(E240*N240,2)</f>
        <v>0</v>
      </c>
      <c r="P240" s="234">
        <v>0</v>
      </c>
      <c r="Q240" s="234">
        <f>ROUND(E240*P240,2)</f>
        <v>0</v>
      </c>
      <c r="R240" s="236" t="s">
        <v>354</v>
      </c>
      <c r="S240" s="236" t="s">
        <v>147</v>
      </c>
      <c r="T240" s="237" t="s">
        <v>147</v>
      </c>
      <c r="U240" s="220">
        <v>6.0000000000000001E-3</v>
      </c>
      <c r="V240" s="220">
        <f>ROUND(E240*U240,2)</f>
        <v>2.77</v>
      </c>
      <c r="W240" s="220"/>
      <c r="X240" s="220" t="s">
        <v>148</v>
      </c>
      <c r="Y240" s="220" t="s">
        <v>149</v>
      </c>
      <c r="Z240" s="210"/>
      <c r="AA240" s="210"/>
      <c r="AB240" s="210"/>
      <c r="AC240" s="210"/>
      <c r="AD240" s="210"/>
      <c r="AE240" s="210"/>
      <c r="AF240" s="210"/>
      <c r="AG240" s="210" t="s">
        <v>150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2" x14ac:dyDescent="0.2">
      <c r="A241" s="217"/>
      <c r="B241" s="218"/>
      <c r="C241" s="250"/>
      <c r="D241" s="242"/>
      <c r="E241" s="242"/>
      <c r="F241" s="242"/>
      <c r="G241" s="242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155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22.5" outlineLevel="1" x14ac:dyDescent="0.2">
      <c r="A242" s="231">
        <v>63</v>
      </c>
      <c r="B242" s="232" t="s">
        <v>361</v>
      </c>
      <c r="C242" s="245" t="s">
        <v>362</v>
      </c>
      <c r="D242" s="233" t="s">
        <v>286</v>
      </c>
      <c r="E242" s="234">
        <v>106.4</v>
      </c>
      <c r="F242" s="235"/>
      <c r="G242" s="236">
        <f>ROUND(E242*F242,2)</f>
        <v>0</v>
      </c>
      <c r="H242" s="235"/>
      <c r="I242" s="236">
        <f>ROUND(E242*H242,2)</f>
        <v>0</v>
      </c>
      <c r="J242" s="235"/>
      <c r="K242" s="236">
        <f>ROUND(E242*J242,2)</f>
        <v>0</v>
      </c>
      <c r="L242" s="236">
        <v>21</v>
      </c>
      <c r="M242" s="236">
        <f>G242*(1+L242/100)</f>
        <v>0</v>
      </c>
      <c r="N242" s="234">
        <v>0</v>
      </c>
      <c r="O242" s="234">
        <f>ROUND(E242*N242,2)</f>
        <v>0</v>
      </c>
      <c r="P242" s="234">
        <v>0</v>
      </c>
      <c r="Q242" s="234">
        <f>ROUND(E242*P242,2)</f>
        <v>0</v>
      </c>
      <c r="R242" s="236" t="s">
        <v>354</v>
      </c>
      <c r="S242" s="236" t="s">
        <v>147</v>
      </c>
      <c r="T242" s="237" t="s">
        <v>147</v>
      </c>
      <c r="U242" s="220">
        <v>4.0000000000000001E-3</v>
      </c>
      <c r="V242" s="220">
        <f>ROUND(E242*U242,2)</f>
        <v>0.43</v>
      </c>
      <c r="W242" s="220"/>
      <c r="X242" s="220" t="s">
        <v>148</v>
      </c>
      <c r="Y242" s="220" t="s">
        <v>149</v>
      </c>
      <c r="Z242" s="210"/>
      <c r="AA242" s="210"/>
      <c r="AB242" s="210"/>
      <c r="AC242" s="210"/>
      <c r="AD242" s="210"/>
      <c r="AE242" s="210"/>
      <c r="AF242" s="210"/>
      <c r="AG242" s="210" t="s">
        <v>150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">
      <c r="A243" s="217"/>
      <c r="B243" s="218"/>
      <c r="C243" s="250"/>
      <c r="D243" s="242"/>
      <c r="E243" s="242"/>
      <c r="F243" s="242"/>
      <c r="G243" s="242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155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31">
        <v>64</v>
      </c>
      <c r="B244" s="232" t="s">
        <v>363</v>
      </c>
      <c r="C244" s="245" t="s">
        <v>364</v>
      </c>
      <c r="D244" s="233" t="s">
        <v>158</v>
      </c>
      <c r="E244" s="234">
        <v>461.08499999999998</v>
      </c>
      <c r="F244" s="235"/>
      <c r="G244" s="236">
        <f>ROUND(E244*F244,2)</f>
        <v>0</v>
      </c>
      <c r="H244" s="235"/>
      <c r="I244" s="236">
        <f>ROUND(E244*H244,2)</f>
        <v>0</v>
      </c>
      <c r="J244" s="235"/>
      <c r="K244" s="236">
        <f>ROUND(E244*J244,2)</f>
        <v>0</v>
      </c>
      <c r="L244" s="236">
        <v>21</v>
      </c>
      <c r="M244" s="236">
        <f>G244*(1+L244/100)</f>
        <v>0</v>
      </c>
      <c r="N244" s="234">
        <v>4.3119999999999999E-2</v>
      </c>
      <c r="O244" s="234">
        <f>ROUND(E244*N244,2)</f>
        <v>19.88</v>
      </c>
      <c r="P244" s="234">
        <v>0</v>
      </c>
      <c r="Q244" s="234">
        <f>ROUND(E244*P244,2)</f>
        <v>0</v>
      </c>
      <c r="R244" s="236" t="s">
        <v>354</v>
      </c>
      <c r="S244" s="236" t="s">
        <v>147</v>
      </c>
      <c r="T244" s="237" t="s">
        <v>147</v>
      </c>
      <c r="U244" s="220">
        <v>0.42099999999999999</v>
      </c>
      <c r="V244" s="220">
        <f>ROUND(E244*U244,2)</f>
        <v>194.12</v>
      </c>
      <c r="W244" s="220"/>
      <c r="X244" s="220" t="s">
        <v>148</v>
      </c>
      <c r="Y244" s="220" t="s">
        <v>149</v>
      </c>
      <c r="Z244" s="210"/>
      <c r="AA244" s="210"/>
      <c r="AB244" s="210"/>
      <c r="AC244" s="210"/>
      <c r="AD244" s="210"/>
      <c r="AE244" s="210"/>
      <c r="AF244" s="210"/>
      <c r="AG244" s="210" t="s">
        <v>254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">
      <c r="A245" s="217"/>
      <c r="B245" s="218"/>
      <c r="C245" s="249" t="s">
        <v>365</v>
      </c>
      <c r="D245" s="240"/>
      <c r="E245" s="240"/>
      <c r="F245" s="240"/>
      <c r="G245" s="24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164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41" t="str">
        <f>C245</f>
        <v>Dodávka a montáž krytiny z tašek základních, větracích, protisněhových a poloviční včetně spojovacích prostředků.</v>
      </c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">
      <c r="A246" s="217"/>
      <c r="B246" s="218"/>
      <c r="C246" s="248"/>
      <c r="D246" s="239"/>
      <c r="E246" s="239"/>
      <c r="F246" s="239"/>
      <c r="G246" s="239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10"/>
      <c r="AA246" s="210"/>
      <c r="AB246" s="210"/>
      <c r="AC246" s="210"/>
      <c r="AD246" s="210"/>
      <c r="AE246" s="210"/>
      <c r="AF246" s="210"/>
      <c r="AG246" s="210" t="s">
        <v>155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31">
        <v>65</v>
      </c>
      <c r="B247" s="232" t="s">
        <v>366</v>
      </c>
      <c r="C247" s="245" t="s">
        <v>367</v>
      </c>
      <c r="D247" s="233" t="s">
        <v>286</v>
      </c>
      <c r="E247" s="234">
        <v>1</v>
      </c>
      <c r="F247" s="235"/>
      <c r="G247" s="236">
        <f>ROUND(E247*F247,2)</f>
        <v>0</v>
      </c>
      <c r="H247" s="235"/>
      <c r="I247" s="236">
        <f>ROUND(E247*H247,2)</f>
        <v>0</v>
      </c>
      <c r="J247" s="235"/>
      <c r="K247" s="236">
        <f>ROUND(E247*J247,2)</f>
        <v>0</v>
      </c>
      <c r="L247" s="236">
        <v>21</v>
      </c>
      <c r="M247" s="236">
        <f>G247*(1+L247/100)</f>
        <v>0</v>
      </c>
      <c r="N247" s="234">
        <v>6.1999999999999998E-3</v>
      </c>
      <c r="O247" s="234">
        <f>ROUND(E247*N247,2)</f>
        <v>0.01</v>
      </c>
      <c r="P247" s="234">
        <v>0</v>
      </c>
      <c r="Q247" s="234">
        <f>ROUND(E247*P247,2)</f>
        <v>0</v>
      </c>
      <c r="R247" s="236" t="s">
        <v>354</v>
      </c>
      <c r="S247" s="236" t="s">
        <v>147</v>
      </c>
      <c r="T247" s="237" t="s">
        <v>147</v>
      </c>
      <c r="U247" s="220">
        <v>1</v>
      </c>
      <c r="V247" s="220">
        <f>ROUND(E247*U247,2)</f>
        <v>1</v>
      </c>
      <c r="W247" s="220"/>
      <c r="X247" s="220" t="s">
        <v>148</v>
      </c>
      <c r="Y247" s="220" t="s">
        <v>149</v>
      </c>
      <c r="Z247" s="210"/>
      <c r="AA247" s="210"/>
      <c r="AB247" s="210"/>
      <c r="AC247" s="210"/>
      <c r="AD247" s="210"/>
      <c r="AE247" s="210"/>
      <c r="AF247" s="210"/>
      <c r="AG247" s="210" t="s">
        <v>150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">
      <c r="A248" s="217"/>
      <c r="B248" s="218"/>
      <c r="C248" s="249" t="s">
        <v>368</v>
      </c>
      <c r="D248" s="240"/>
      <c r="E248" s="240"/>
      <c r="F248" s="240"/>
      <c r="G248" s="24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10"/>
      <c r="AA248" s="210"/>
      <c r="AB248" s="210"/>
      <c r="AC248" s="210"/>
      <c r="AD248" s="210"/>
      <c r="AE248" s="210"/>
      <c r="AF248" s="210"/>
      <c r="AG248" s="210" t="s">
        <v>164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2" x14ac:dyDescent="0.2">
      <c r="A249" s="217"/>
      <c r="B249" s="218"/>
      <c r="C249" s="248"/>
      <c r="D249" s="239"/>
      <c r="E249" s="239"/>
      <c r="F249" s="239"/>
      <c r="G249" s="239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20"/>
      <c r="Z249" s="210"/>
      <c r="AA249" s="210"/>
      <c r="AB249" s="210"/>
      <c r="AC249" s="210"/>
      <c r="AD249" s="210"/>
      <c r="AE249" s="210"/>
      <c r="AF249" s="210"/>
      <c r="AG249" s="210" t="s">
        <v>155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31">
        <v>66</v>
      </c>
      <c r="B250" s="232" t="s">
        <v>369</v>
      </c>
      <c r="C250" s="245" t="s">
        <v>370</v>
      </c>
      <c r="D250" s="233" t="s">
        <v>286</v>
      </c>
      <c r="E250" s="234">
        <v>101.31</v>
      </c>
      <c r="F250" s="235"/>
      <c r="G250" s="236">
        <f>ROUND(E250*F250,2)</f>
        <v>0</v>
      </c>
      <c r="H250" s="235"/>
      <c r="I250" s="236">
        <f>ROUND(E250*H250,2)</f>
        <v>0</v>
      </c>
      <c r="J250" s="235"/>
      <c r="K250" s="236">
        <f>ROUND(E250*J250,2)</f>
        <v>0</v>
      </c>
      <c r="L250" s="236">
        <v>21</v>
      </c>
      <c r="M250" s="236">
        <f>G250*(1+L250/100)</f>
        <v>0</v>
      </c>
      <c r="N250" s="234">
        <v>3.2000000000000003E-4</v>
      </c>
      <c r="O250" s="234">
        <f>ROUND(E250*N250,2)</f>
        <v>0.03</v>
      </c>
      <c r="P250" s="234">
        <v>0</v>
      </c>
      <c r="Q250" s="234">
        <f>ROUND(E250*P250,2)</f>
        <v>0</v>
      </c>
      <c r="R250" s="236" t="s">
        <v>354</v>
      </c>
      <c r="S250" s="236" t="s">
        <v>147</v>
      </c>
      <c r="T250" s="237" t="s">
        <v>147</v>
      </c>
      <c r="U250" s="220">
        <v>6.7000000000000004E-2</v>
      </c>
      <c r="V250" s="220">
        <f>ROUND(E250*U250,2)</f>
        <v>6.79</v>
      </c>
      <c r="W250" s="220"/>
      <c r="X250" s="220" t="s">
        <v>148</v>
      </c>
      <c r="Y250" s="220" t="s">
        <v>149</v>
      </c>
      <c r="Z250" s="210"/>
      <c r="AA250" s="210"/>
      <c r="AB250" s="210"/>
      <c r="AC250" s="210"/>
      <c r="AD250" s="210"/>
      <c r="AE250" s="210"/>
      <c r="AF250" s="210"/>
      <c r="AG250" s="210" t="s">
        <v>150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">
      <c r="A251" s="217"/>
      <c r="B251" s="218"/>
      <c r="C251" s="249" t="s">
        <v>371</v>
      </c>
      <c r="D251" s="240"/>
      <c r="E251" s="240"/>
      <c r="F251" s="240"/>
      <c r="G251" s="240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10"/>
      <c r="AA251" s="210"/>
      <c r="AB251" s="210"/>
      <c r="AC251" s="210"/>
      <c r="AD251" s="210"/>
      <c r="AE251" s="210"/>
      <c r="AF251" s="210"/>
      <c r="AG251" s="210" t="s">
        <v>164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2" x14ac:dyDescent="0.2">
      <c r="A252" s="217"/>
      <c r="B252" s="218"/>
      <c r="C252" s="247" t="s">
        <v>372</v>
      </c>
      <c r="D252" s="221"/>
      <c r="E252" s="222">
        <v>57.6</v>
      </c>
      <c r="F252" s="220"/>
      <c r="G252" s="220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20"/>
      <c r="Z252" s="210"/>
      <c r="AA252" s="210"/>
      <c r="AB252" s="210"/>
      <c r="AC252" s="210"/>
      <c r="AD252" s="210"/>
      <c r="AE252" s="210"/>
      <c r="AF252" s="210"/>
      <c r="AG252" s="210" t="s">
        <v>154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">
      <c r="A253" s="217"/>
      <c r="B253" s="218"/>
      <c r="C253" s="247" t="s">
        <v>373</v>
      </c>
      <c r="D253" s="221"/>
      <c r="E253" s="222">
        <v>39.61</v>
      </c>
      <c r="F253" s="220"/>
      <c r="G253" s="220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154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">
      <c r="A254" s="217"/>
      <c r="B254" s="218"/>
      <c r="C254" s="247" t="s">
        <v>374</v>
      </c>
      <c r="D254" s="221"/>
      <c r="E254" s="222">
        <v>4.0999999999999996</v>
      </c>
      <c r="F254" s="220"/>
      <c r="G254" s="220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20"/>
      <c r="Z254" s="210"/>
      <c r="AA254" s="210"/>
      <c r="AB254" s="210"/>
      <c r="AC254" s="210"/>
      <c r="AD254" s="210"/>
      <c r="AE254" s="210"/>
      <c r="AF254" s="210"/>
      <c r="AG254" s="210" t="s">
        <v>154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">
      <c r="A255" s="217"/>
      <c r="B255" s="218"/>
      <c r="C255" s="248"/>
      <c r="D255" s="239"/>
      <c r="E255" s="239"/>
      <c r="F255" s="239"/>
      <c r="G255" s="239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155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31">
        <v>67</v>
      </c>
      <c r="B256" s="232" t="s">
        <v>375</v>
      </c>
      <c r="C256" s="245" t="s">
        <v>376</v>
      </c>
      <c r="D256" s="233" t="s">
        <v>286</v>
      </c>
      <c r="E256" s="234">
        <v>49.2</v>
      </c>
      <c r="F256" s="235"/>
      <c r="G256" s="236">
        <f>ROUND(E256*F256,2)</f>
        <v>0</v>
      </c>
      <c r="H256" s="235"/>
      <c r="I256" s="236">
        <f>ROUND(E256*H256,2)</f>
        <v>0</v>
      </c>
      <c r="J256" s="235"/>
      <c r="K256" s="236">
        <f>ROUND(E256*J256,2)</f>
        <v>0</v>
      </c>
      <c r="L256" s="236">
        <v>21</v>
      </c>
      <c r="M256" s="236">
        <f>G256*(1+L256/100)</f>
        <v>0</v>
      </c>
      <c r="N256" s="234">
        <v>1.41E-3</v>
      </c>
      <c r="O256" s="234">
        <f>ROUND(E256*N256,2)</f>
        <v>7.0000000000000007E-2</v>
      </c>
      <c r="P256" s="234">
        <v>0</v>
      </c>
      <c r="Q256" s="234">
        <f>ROUND(E256*P256,2)</f>
        <v>0</v>
      </c>
      <c r="R256" s="236" t="s">
        <v>354</v>
      </c>
      <c r="S256" s="236" t="s">
        <v>147</v>
      </c>
      <c r="T256" s="237" t="s">
        <v>147</v>
      </c>
      <c r="U256" s="220">
        <v>0.185</v>
      </c>
      <c r="V256" s="220">
        <f>ROUND(E256*U256,2)</f>
        <v>9.1</v>
      </c>
      <c r="W256" s="220"/>
      <c r="X256" s="220" t="s">
        <v>148</v>
      </c>
      <c r="Y256" s="220" t="s">
        <v>149</v>
      </c>
      <c r="Z256" s="210"/>
      <c r="AA256" s="210"/>
      <c r="AB256" s="210"/>
      <c r="AC256" s="210"/>
      <c r="AD256" s="210"/>
      <c r="AE256" s="210"/>
      <c r="AF256" s="210"/>
      <c r="AG256" s="210" t="s">
        <v>150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2" x14ac:dyDescent="0.2">
      <c r="A257" s="217"/>
      <c r="B257" s="218"/>
      <c r="C257" s="249" t="s">
        <v>377</v>
      </c>
      <c r="D257" s="240"/>
      <c r="E257" s="240"/>
      <c r="F257" s="240"/>
      <c r="G257" s="240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20"/>
      <c r="Z257" s="210"/>
      <c r="AA257" s="210"/>
      <c r="AB257" s="210"/>
      <c r="AC257" s="210"/>
      <c r="AD257" s="210"/>
      <c r="AE257" s="210"/>
      <c r="AF257" s="210"/>
      <c r="AG257" s="210" t="s">
        <v>164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2" x14ac:dyDescent="0.2">
      <c r="A258" s="217"/>
      <c r="B258" s="218"/>
      <c r="C258" s="247" t="s">
        <v>378</v>
      </c>
      <c r="D258" s="221"/>
      <c r="E258" s="222">
        <v>49.2</v>
      </c>
      <c r="F258" s="220"/>
      <c r="G258" s="220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20"/>
      <c r="Z258" s="210"/>
      <c r="AA258" s="210"/>
      <c r="AB258" s="210"/>
      <c r="AC258" s="210"/>
      <c r="AD258" s="210"/>
      <c r="AE258" s="210"/>
      <c r="AF258" s="210"/>
      <c r="AG258" s="210" t="s">
        <v>154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2" x14ac:dyDescent="0.2">
      <c r="A259" s="217"/>
      <c r="B259" s="218"/>
      <c r="C259" s="248"/>
      <c r="D259" s="239"/>
      <c r="E259" s="239"/>
      <c r="F259" s="239"/>
      <c r="G259" s="239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220"/>
      <c r="Z259" s="210"/>
      <c r="AA259" s="210"/>
      <c r="AB259" s="210"/>
      <c r="AC259" s="210"/>
      <c r="AD259" s="210"/>
      <c r="AE259" s="210"/>
      <c r="AF259" s="210"/>
      <c r="AG259" s="210" t="s">
        <v>155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22.5" outlineLevel="1" x14ac:dyDescent="0.2">
      <c r="A260" s="231">
        <v>68</v>
      </c>
      <c r="B260" s="232" t="s">
        <v>379</v>
      </c>
      <c r="C260" s="245" t="s">
        <v>380</v>
      </c>
      <c r="D260" s="233" t="s">
        <v>286</v>
      </c>
      <c r="E260" s="234">
        <v>2.8</v>
      </c>
      <c r="F260" s="235"/>
      <c r="G260" s="236">
        <f>ROUND(E260*F260,2)</f>
        <v>0</v>
      </c>
      <c r="H260" s="235"/>
      <c r="I260" s="236">
        <f>ROUND(E260*H260,2)</f>
        <v>0</v>
      </c>
      <c r="J260" s="235"/>
      <c r="K260" s="236">
        <f>ROUND(E260*J260,2)</f>
        <v>0</v>
      </c>
      <c r="L260" s="236">
        <v>21</v>
      </c>
      <c r="M260" s="236">
        <f>G260*(1+L260/100)</f>
        <v>0</v>
      </c>
      <c r="N260" s="234">
        <v>1.157E-2</v>
      </c>
      <c r="O260" s="234">
        <f>ROUND(E260*N260,2)</f>
        <v>0.03</v>
      </c>
      <c r="P260" s="234">
        <v>0</v>
      </c>
      <c r="Q260" s="234">
        <f>ROUND(E260*P260,2)</f>
        <v>0</v>
      </c>
      <c r="R260" s="236" t="s">
        <v>354</v>
      </c>
      <c r="S260" s="236" t="s">
        <v>147</v>
      </c>
      <c r="T260" s="237" t="s">
        <v>147</v>
      </c>
      <c r="U260" s="220">
        <v>0.2</v>
      </c>
      <c r="V260" s="220">
        <f>ROUND(E260*U260,2)</f>
        <v>0.56000000000000005</v>
      </c>
      <c r="W260" s="220"/>
      <c r="X260" s="220" t="s">
        <v>148</v>
      </c>
      <c r="Y260" s="220" t="s">
        <v>149</v>
      </c>
      <c r="Z260" s="210"/>
      <c r="AA260" s="210"/>
      <c r="AB260" s="210"/>
      <c r="AC260" s="210"/>
      <c r="AD260" s="210"/>
      <c r="AE260" s="210"/>
      <c r="AF260" s="210"/>
      <c r="AG260" s="210" t="s">
        <v>150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2" x14ac:dyDescent="0.2">
      <c r="A261" s="217"/>
      <c r="B261" s="218"/>
      <c r="C261" s="249" t="s">
        <v>381</v>
      </c>
      <c r="D261" s="240"/>
      <c r="E261" s="240"/>
      <c r="F261" s="240"/>
      <c r="G261" s="240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20"/>
      <c r="Z261" s="210"/>
      <c r="AA261" s="210"/>
      <c r="AB261" s="210"/>
      <c r="AC261" s="210"/>
      <c r="AD261" s="210"/>
      <c r="AE261" s="210"/>
      <c r="AF261" s="210"/>
      <c r="AG261" s="210" t="s">
        <v>164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2" x14ac:dyDescent="0.2">
      <c r="A262" s="217"/>
      <c r="B262" s="218"/>
      <c r="C262" s="247" t="s">
        <v>382</v>
      </c>
      <c r="D262" s="221"/>
      <c r="E262" s="222">
        <v>2.8</v>
      </c>
      <c r="F262" s="220"/>
      <c r="G262" s="220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20"/>
      <c r="Z262" s="210"/>
      <c r="AA262" s="210"/>
      <c r="AB262" s="210"/>
      <c r="AC262" s="210"/>
      <c r="AD262" s="210"/>
      <c r="AE262" s="210"/>
      <c r="AF262" s="210"/>
      <c r="AG262" s="210" t="s">
        <v>154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2" x14ac:dyDescent="0.2">
      <c r="A263" s="217"/>
      <c r="B263" s="218"/>
      <c r="C263" s="248"/>
      <c r="D263" s="239"/>
      <c r="E263" s="239"/>
      <c r="F263" s="239"/>
      <c r="G263" s="239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20"/>
      <c r="Z263" s="210"/>
      <c r="AA263" s="210"/>
      <c r="AB263" s="210"/>
      <c r="AC263" s="210"/>
      <c r="AD263" s="210"/>
      <c r="AE263" s="210"/>
      <c r="AF263" s="210"/>
      <c r="AG263" s="210" t="s">
        <v>155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31">
        <v>69</v>
      </c>
      <c r="B264" s="232" t="s">
        <v>383</v>
      </c>
      <c r="C264" s="245" t="s">
        <v>384</v>
      </c>
      <c r="D264" s="233" t="s">
        <v>145</v>
      </c>
      <c r="E264" s="234">
        <v>7</v>
      </c>
      <c r="F264" s="235"/>
      <c r="G264" s="236">
        <f>ROUND(E264*F264,2)</f>
        <v>0</v>
      </c>
      <c r="H264" s="235"/>
      <c r="I264" s="236">
        <f>ROUND(E264*H264,2)</f>
        <v>0</v>
      </c>
      <c r="J264" s="235"/>
      <c r="K264" s="236">
        <f>ROUND(E264*J264,2)</f>
        <v>0</v>
      </c>
      <c r="L264" s="236">
        <v>21</v>
      </c>
      <c r="M264" s="236">
        <f>G264*(1+L264/100)</f>
        <v>0</v>
      </c>
      <c r="N264" s="234">
        <v>1.1339999999999999E-2</v>
      </c>
      <c r="O264" s="234">
        <f>ROUND(E264*N264,2)</f>
        <v>0.08</v>
      </c>
      <c r="P264" s="234">
        <v>0</v>
      </c>
      <c r="Q264" s="234">
        <f>ROUND(E264*P264,2)</f>
        <v>0</v>
      </c>
      <c r="R264" s="236" t="s">
        <v>354</v>
      </c>
      <c r="S264" s="236" t="s">
        <v>147</v>
      </c>
      <c r="T264" s="237" t="s">
        <v>147</v>
      </c>
      <c r="U264" s="220">
        <v>0.27600000000000002</v>
      </c>
      <c r="V264" s="220">
        <f>ROUND(E264*U264,2)</f>
        <v>1.93</v>
      </c>
      <c r="W264" s="220"/>
      <c r="X264" s="220" t="s">
        <v>148</v>
      </c>
      <c r="Y264" s="220" t="s">
        <v>149</v>
      </c>
      <c r="Z264" s="210"/>
      <c r="AA264" s="210"/>
      <c r="AB264" s="210"/>
      <c r="AC264" s="210"/>
      <c r="AD264" s="210"/>
      <c r="AE264" s="210"/>
      <c r="AF264" s="210"/>
      <c r="AG264" s="210" t="s">
        <v>150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">
      <c r="A265" s="217"/>
      <c r="B265" s="218"/>
      <c r="C265" s="249" t="s">
        <v>385</v>
      </c>
      <c r="D265" s="240"/>
      <c r="E265" s="240"/>
      <c r="F265" s="240"/>
      <c r="G265" s="240"/>
      <c r="H265" s="220"/>
      <c r="I265" s="220"/>
      <c r="J265" s="220"/>
      <c r="K265" s="220"/>
      <c r="L265" s="220"/>
      <c r="M265" s="220"/>
      <c r="N265" s="219"/>
      <c r="O265" s="219"/>
      <c r="P265" s="219"/>
      <c r="Q265" s="219"/>
      <c r="R265" s="220"/>
      <c r="S265" s="220"/>
      <c r="T265" s="220"/>
      <c r="U265" s="220"/>
      <c r="V265" s="220"/>
      <c r="W265" s="220"/>
      <c r="X265" s="220"/>
      <c r="Y265" s="220"/>
      <c r="Z265" s="210"/>
      <c r="AA265" s="210"/>
      <c r="AB265" s="210"/>
      <c r="AC265" s="210"/>
      <c r="AD265" s="210"/>
      <c r="AE265" s="210"/>
      <c r="AF265" s="210"/>
      <c r="AG265" s="210" t="s">
        <v>164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2" x14ac:dyDescent="0.2">
      <c r="A266" s="217"/>
      <c r="B266" s="218"/>
      <c r="C266" s="247" t="s">
        <v>386</v>
      </c>
      <c r="D266" s="221"/>
      <c r="E266" s="222">
        <v>7</v>
      </c>
      <c r="F266" s="220"/>
      <c r="G266" s="220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20"/>
      <c r="Z266" s="210"/>
      <c r="AA266" s="210"/>
      <c r="AB266" s="210"/>
      <c r="AC266" s="210"/>
      <c r="AD266" s="210"/>
      <c r="AE266" s="210"/>
      <c r="AF266" s="210"/>
      <c r="AG266" s="210" t="s">
        <v>154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">
      <c r="A267" s="217"/>
      <c r="B267" s="218"/>
      <c r="C267" s="248"/>
      <c r="D267" s="239"/>
      <c r="E267" s="239"/>
      <c r="F267" s="239"/>
      <c r="G267" s="239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20"/>
      <c r="Z267" s="210"/>
      <c r="AA267" s="210"/>
      <c r="AB267" s="210"/>
      <c r="AC267" s="210"/>
      <c r="AD267" s="210"/>
      <c r="AE267" s="210"/>
      <c r="AF267" s="210"/>
      <c r="AG267" s="210" t="s">
        <v>155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31">
        <v>70</v>
      </c>
      <c r="B268" s="232" t="s">
        <v>387</v>
      </c>
      <c r="C268" s="245" t="s">
        <v>388</v>
      </c>
      <c r="D268" s="233" t="s">
        <v>286</v>
      </c>
      <c r="E268" s="234">
        <v>203.61</v>
      </c>
      <c r="F268" s="235"/>
      <c r="G268" s="236">
        <f>ROUND(E268*F268,2)</f>
        <v>0</v>
      </c>
      <c r="H268" s="235"/>
      <c r="I268" s="236">
        <f>ROUND(E268*H268,2)</f>
        <v>0</v>
      </c>
      <c r="J268" s="235"/>
      <c r="K268" s="236">
        <f>ROUND(E268*J268,2)</f>
        <v>0</v>
      </c>
      <c r="L268" s="236">
        <v>21</v>
      </c>
      <c r="M268" s="236">
        <f>G268*(1+L268/100)</f>
        <v>0</v>
      </c>
      <c r="N268" s="234">
        <v>1.0000000000000001E-5</v>
      </c>
      <c r="O268" s="234">
        <f>ROUND(E268*N268,2)</f>
        <v>0</v>
      </c>
      <c r="P268" s="234">
        <v>0</v>
      </c>
      <c r="Q268" s="234">
        <f>ROUND(E268*P268,2)</f>
        <v>0</v>
      </c>
      <c r="R268" s="236" t="s">
        <v>354</v>
      </c>
      <c r="S268" s="236" t="s">
        <v>147</v>
      </c>
      <c r="T268" s="237" t="s">
        <v>147</v>
      </c>
      <c r="U268" s="220">
        <v>0.32</v>
      </c>
      <c r="V268" s="220">
        <f>ROUND(E268*U268,2)</f>
        <v>65.16</v>
      </c>
      <c r="W268" s="220"/>
      <c r="X268" s="220" t="s">
        <v>148</v>
      </c>
      <c r="Y268" s="220" t="s">
        <v>149</v>
      </c>
      <c r="Z268" s="210"/>
      <c r="AA268" s="210"/>
      <c r="AB268" s="210"/>
      <c r="AC268" s="210"/>
      <c r="AD268" s="210"/>
      <c r="AE268" s="210"/>
      <c r="AF268" s="210"/>
      <c r="AG268" s="210" t="s">
        <v>150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2" x14ac:dyDescent="0.2">
      <c r="A269" s="217"/>
      <c r="B269" s="218"/>
      <c r="C269" s="249" t="s">
        <v>389</v>
      </c>
      <c r="D269" s="240"/>
      <c r="E269" s="240"/>
      <c r="F269" s="240"/>
      <c r="G269" s="240"/>
      <c r="H269" s="220"/>
      <c r="I269" s="220"/>
      <c r="J269" s="220"/>
      <c r="K269" s="220"/>
      <c r="L269" s="220"/>
      <c r="M269" s="220"/>
      <c r="N269" s="219"/>
      <c r="O269" s="219"/>
      <c r="P269" s="219"/>
      <c r="Q269" s="219"/>
      <c r="R269" s="220"/>
      <c r="S269" s="220"/>
      <c r="T269" s="220"/>
      <c r="U269" s="220"/>
      <c r="V269" s="220"/>
      <c r="W269" s="220"/>
      <c r="X269" s="220"/>
      <c r="Y269" s="220"/>
      <c r="Z269" s="210"/>
      <c r="AA269" s="210"/>
      <c r="AB269" s="210"/>
      <c r="AC269" s="210"/>
      <c r="AD269" s="210"/>
      <c r="AE269" s="210"/>
      <c r="AF269" s="210"/>
      <c r="AG269" s="210" t="s">
        <v>164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">
      <c r="A270" s="217"/>
      <c r="B270" s="218"/>
      <c r="C270" s="247" t="s">
        <v>357</v>
      </c>
      <c r="D270" s="221"/>
      <c r="E270" s="222">
        <v>31.8</v>
      </c>
      <c r="F270" s="220"/>
      <c r="G270" s="220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20"/>
      <c r="Z270" s="210"/>
      <c r="AA270" s="210"/>
      <c r="AB270" s="210"/>
      <c r="AC270" s="210"/>
      <c r="AD270" s="210"/>
      <c r="AE270" s="210"/>
      <c r="AF270" s="210"/>
      <c r="AG270" s="210" t="s">
        <v>154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">
      <c r="A271" s="217"/>
      <c r="B271" s="218"/>
      <c r="C271" s="247" t="s">
        <v>358</v>
      </c>
      <c r="D271" s="221"/>
      <c r="E271" s="222">
        <v>74.599999999999994</v>
      </c>
      <c r="F271" s="220"/>
      <c r="G271" s="220"/>
      <c r="H271" s="220"/>
      <c r="I271" s="220"/>
      <c r="J271" s="220"/>
      <c r="K271" s="220"/>
      <c r="L271" s="220"/>
      <c r="M271" s="220"/>
      <c r="N271" s="219"/>
      <c r="O271" s="219"/>
      <c r="P271" s="219"/>
      <c r="Q271" s="219"/>
      <c r="R271" s="220"/>
      <c r="S271" s="220"/>
      <c r="T271" s="220"/>
      <c r="U271" s="220"/>
      <c r="V271" s="220"/>
      <c r="W271" s="220"/>
      <c r="X271" s="220"/>
      <c r="Y271" s="220"/>
      <c r="Z271" s="210"/>
      <c r="AA271" s="210"/>
      <c r="AB271" s="210"/>
      <c r="AC271" s="210"/>
      <c r="AD271" s="210"/>
      <c r="AE271" s="210"/>
      <c r="AF271" s="210"/>
      <c r="AG271" s="210" t="s">
        <v>154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">
      <c r="A272" s="217"/>
      <c r="B272" s="218"/>
      <c r="C272" s="247" t="s">
        <v>372</v>
      </c>
      <c r="D272" s="221"/>
      <c r="E272" s="222">
        <v>57.6</v>
      </c>
      <c r="F272" s="220"/>
      <c r="G272" s="220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20"/>
      <c r="Z272" s="210"/>
      <c r="AA272" s="210"/>
      <c r="AB272" s="210"/>
      <c r="AC272" s="210"/>
      <c r="AD272" s="210"/>
      <c r="AE272" s="210"/>
      <c r="AF272" s="210"/>
      <c r="AG272" s="210" t="s">
        <v>154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">
      <c r="A273" s="217"/>
      <c r="B273" s="218"/>
      <c r="C273" s="247" t="s">
        <v>373</v>
      </c>
      <c r="D273" s="221"/>
      <c r="E273" s="222">
        <v>39.61</v>
      </c>
      <c r="F273" s="220"/>
      <c r="G273" s="220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20"/>
      <c r="Z273" s="210"/>
      <c r="AA273" s="210"/>
      <c r="AB273" s="210"/>
      <c r="AC273" s="210"/>
      <c r="AD273" s="210"/>
      <c r="AE273" s="210"/>
      <c r="AF273" s="210"/>
      <c r="AG273" s="210" t="s">
        <v>154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2" x14ac:dyDescent="0.2">
      <c r="A274" s="217"/>
      <c r="B274" s="218"/>
      <c r="C274" s="248"/>
      <c r="D274" s="239"/>
      <c r="E274" s="239"/>
      <c r="F274" s="239"/>
      <c r="G274" s="239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20"/>
      <c r="Z274" s="210"/>
      <c r="AA274" s="210"/>
      <c r="AB274" s="210"/>
      <c r="AC274" s="210"/>
      <c r="AD274" s="210"/>
      <c r="AE274" s="210"/>
      <c r="AF274" s="210"/>
      <c r="AG274" s="210" t="s">
        <v>155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ht="22.5" outlineLevel="1" x14ac:dyDescent="0.2">
      <c r="A275" s="231">
        <v>71</v>
      </c>
      <c r="B275" s="232" t="s">
        <v>390</v>
      </c>
      <c r="C275" s="245" t="s">
        <v>391</v>
      </c>
      <c r="D275" s="233" t="s">
        <v>145</v>
      </c>
      <c r="E275" s="234">
        <v>3</v>
      </c>
      <c r="F275" s="235"/>
      <c r="G275" s="236">
        <f>ROUND(E275*F275,2)</f>
        <v>0</v>
      </c>
      <c r="H275" s="235"/>
      <c r="I275" s="236">
        <f>ROUND(E275*H275,2)</f>
        <v>0</v>
      </c>
      <c r="J275" s="235"/>
      <c r="K275" s="236">
        <f>ROUND(E275*J275,2)</f>
        <v>0</v>
      </c>
      <c r="L275" s="236">
        <v>21</v>
      </c>
      <c r="M275" s="236">
        <f>G275*(1+L275/100)</f>
        <v>0</v>
      </c>
      <c r="N275" s="234">
        <v>3.8500000000000001E-3</v>
      </c>
      <c r="O275" s="234">
        <f>ROUND(E275*N275,2)</f>
        <v>0.01</v>
      </c>
      <c r="P275" s="234">
        <v>0</v>
      </c>
      <c r="Q275" s="234">
        <f>ROUND(E275*P275,2)</f>
        <v>0</v>
      </c>
      <c r="R275" s="236" t="s">
        <v>354</v>
      </c>
      <c r="S275" s="236" t="s">
        <v>147</v>
      </c>
      <c r="T275" s="237" t="s">
        <v>147</v>
      </c>
      <c r="U275" s="220">
        <v>0.24</v>
      </c>
      <c r="V275" s="220">
        <f>ROUND(E275*U275,2)</f>
        <v>0.72</v>
      </c>
      <c r="W275" s="220"/>
      <c r="X275" s="220" t="s">
        <v>148</v>
      </c>
      <c r="Y275" s="220" t="s">
        <v>149</v>
      </c>
      <c r="Z275" s="210"/>
      <c r="AA275" s="210"/>
      <c r="AB275" s="210"/>
      <c r="AC275" s="210"/>
      <c r="AD275" s="210"/>
      <c r="AE275" s="210"/>
      <c r="AF275" s="210"/>
      <c r="AG275" s="210" t="s">
        <v>150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2" x14ac:dyDescent="0.2">
      <c r="A276" s="217"/>
      <c r="B276" s="218"/>
      <c r="C276" s="249" t="s">
        <v>392</v>
      </c>
      <c r="D276" s="240"/>
      <c r="E276" s="240"/>
      <c r="F276" s="240"/>
      <c r="G276" s="240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20"/>
      <c r="Z276" s="210"/>
      <c r="AA276" s="210"/>
      <c r="AB276" s="210"/>
      <c r="AC276" s="210"/>
      <c r="AD276" s="210"/>
      <c r="AE276" s="210"/>
      <c r="AF276" s="210"/>
      <c r="AG276" s="210" t="s">
        <v>164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2" x14ac:dyDescent="0.2">
      <c r="A277" s="217"/>
      <c r="B277" s="218"/>
      <c r="C277" s="247" t="s">
        <v>393</v>
      </c>
      <c r="D277" s="221"/>
      <c r="E277" s="222">
        <v>3</v>
      </c>
      <c r="F277" s="220"/>
      <c r="G277" s="220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20"/>
      <c r="Z277" s="210"/>
      <c r="AA277" s="210"/>
      <c r="AB277" s="210"/>
      <c r="AC277" s="210"/>
      <c r="AD277" s="210"/>
      <c r="AE277" s="210"/>
      <c r="AF277" s="210"/>
      <c r="AG277" s="210" t="s">
        <v>154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2" x14ac:dyDescent="0.2">
      <c r="A278" s="217"/>
      <c r="B278" s="218"/>
      <c r="C278" s="248"/>
      <c r="D278" s="239"/>
      <c r="E278" s="239"/>
      <c r="F278" s="239"/>
      <c r="G278" s="239"/>
      <c r="H278" s="220"/>
      <c r="I278" s="220"/>
      <c r="J278" s="220"/>
      <c r="K278" s="220"/>
      <c r="L278" s="220"/>
      <c r="M278" s="220"/>
      <c r="N278" s="219"/>
      <c r="O278" s="219"/>
      <c r="P278" s="219"/>
      <c r="Q278" s="219"/>
      <c r="R278" s="220"/>
      <c r="S278" s="220"/>
      <c r="T278" s="220"/>
      <c r="U278" s="220"/>
      <c r="V278" s="220"/>
      <c r="W278" s="220"/>
      <c r="X278" s="220"/>
      <c r="Y278" s="220"/>
      <c r="Z278" s="210"/>
      <c r="AA278" s="210"/>
      <c r="AB278" s="210"/>
      <c r="AC278" s="210"/>
      <c r="AD278" s="210"/>
      <c r="AE278" s="210"/>
      <c r="AF278" s="210"/>
      <c r="AG278" s="210" t="s">
        <v>155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31">
        <v>72</v>
      </c>
      <c r="B279" s="232" t="s">
        <v>394</v>
      </c>
      <c r="C279" s="245" t="s">
        <v>395</v>
      </c>
      <c r="D279" s="233" t="s">
        <v>286</v>
      </c>
      <c r="E279" s="234">
        <v>97.21</v>
      </c>
      <c r="F279" s="235"/>
      <c r="G279" s="236">
        <f>ROUND(E279*F279,2)</f>
        <v>0</v>
      </c>
      <c r="H279" s="235"/>
      <c r="I279" s="236">
        <f>ROUND(E279*H279,2)</f>
        <v>0</v>
      </c>
      <c r="J279" s="235"/>
      <c r="K279" s="236">
        <f>ROUND(E279*J279,2)</f>
        <v>0</v>
      </c>
      <c r="L279" s="236">
        <v>21</v>
      </c>
      <c r="M279" s="236">
        <f>G279*(1+L279/100)</f>
        <v>0</v>
      </c>
      <c r="N279" s="234">
        <v>5.1000000000000004E-4</v>
      </c>
      <c r="O279" s="234">
        <f>ROUND(E279*N279,2)</f>
        <v>0.05</v>
      </c>
      <c r="P279" s="234">
        <v>0</v>
      </c>
      <c r="Q279" s="234">
        <f>ROUND(E279*P279,2)</f>
        <v>0</v>
      </c>
      <c r="R279" s="236" t="s">
        <v>354</v>
      </c>
      <c r="S279" s="236" t="s">
        <v>147</v>
      </c>
      <c r="T279" s="237" t="s">
        <v>147</v>
      </c>
      <c r="U279" s="220">
        <v>6.7000000000000004E-2</v>
      </c>
      <c r="V279" s="220">
        <f>ROUND(E279*U279,2)</f>
        <v>6.51</v>
      </c>
      <c r="W279" s="220"/>
      <c r="X279" s="220" t="s">
        <v>148</v>
      </c>
      <c r="Y279" s="220" t="s">
        <v>149</v>
      </c>
      <c r="Z279" s="210"/>
      <c r="AA279" s="210"/>
      <c r="AB279" s="210"/>
      <c r="AC279" s="210"/>
      <c r="AD279" s="210"/>
      <c r="AE279" s="210"/>
      <c r="AF279" s="210"/>
      <c r="AG279" s="210" t="s">
        <v>150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">
      <c r="A280" s="217"/>
      <c r="B280" s="218"/>
      <c r="C280" s="249" t="s">
        <v>396</v>
      </c>
      <c r="D280" s="240"/>
      <c r="E280" s="240"/>
      <c r="F280" s="240"/>
      <c r="G280" s="240"/>
      <c r="H280" s="220"/>
      <c r="I280" s="220"/>
      <c r="J280" s="220"/>
      <c r="K280" s="220"/>
      <c r="L280" s="220"/>
      <c r="M280" s="220"/>
      <c r="N280" s="219"/>
      <c r="O280" s="219"/>
      <c r="P280" s="219"/>
      <c r="Q280" s="219"/>
      <c r="R280" s="220"/>
      <c r="S280" s="220"/>
      <c r="T280" s="220"/>
      <c r="U280" s="220"/>
      <c r="V280" s="220"/>
      <c r="W280" s="220"/>
      <c r="X280" s="220"/>
      <c r="Y280" s="220"/>
      <c r="Z280" s="210"/>
      <c r="AA280" s="210"/>
      <c r="AB280" s="210"/>
      <c r="AC280" s="210"/>
      <c r="AD280" s="210"/>
      <c r="AE280" s="210"/>
      <c r="AF280" s="210"/>
      <c r="AG280" s="210" t="s">
        <v>164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2" x14ac:dyDescent="0.2">
      <c r="A281" s="217"/>
      <c r="B281" s="218"/>
      <c r="C281" s="247" t="s">
        <v>372</v>
      </c>
      <c r="D281" s="221"/>
      <c r="E281" s="222">
        <v>57.6</v>
      </c>
      <c r="F281" s="220"/>
      <c r="G281" s="220"/>
      <c r="H281" s="220"/>
      <c r="I281" s="220"/>
      <c r="J281" s="220"/>
      <c r="K281" s="220"/>
      <c r="L281" s="220"/>
      <c r="M281" s="220"/>
      <c r="N281" s="219"/>
      <c r="O281" s="219"/>
      <c r="P281" s="219"/>
      <c r="Q281" s="219"/>
      <c r="R281" s="220"/>
      <c r="S281" s="220"/>
      <c r="T281" s="220"/>
      <c r="U281" s="220"/>
      <c r="V281" s="220"/>
      <c r="W281" s="220"/>
      <c r="X281" s="220"/>
      <c r="Y281" s="220"/>
      <c r="Z281" s="210"/>
      <c r="AA281" s="210"/>
      <c r="AB281" s="210"/>
      <c r="AC281" s="210"/>
      <c r="AD281" s="210"/>
      <c r="AE281" s="210"/>
      <c r="AF281" s="210"/>
      <c r="AG281" s="210" t="s">
        <v>154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">
      <c r="A282" s="217"/>
      <c r="B282" s="218"/>
      <c r="C282" s="247" t="s">
        <v>373</v>
      </c>
      <c r="D282" s="221"/>
      <c r="E282" s="222">
        <v>39.61</v>
      </c>
      <c r="F282" s="220"/>
      <c r="G282" s="220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20"/>
      <c r="Z282" s="210"/>
      <c r="AA282" s="210"/>
      <c r="AB282" s="210"/>
      <c r="AC282" s="210"/>
      <c r="AD282" s="210"/>
      <c r="AE282" s="210"/>
      <c r="AF282" s="210"/>
      <c r="AG282" s="210" t="s">
        <v>154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2" x14ac:dyDescent="0.2">
      <c r="A283" s="217"/>
      <c r="B283" s="218"/>
      <c r="C283" s="248"/>
      <c r="D283" s="239"/>
      <c r="E283" s="239"/>
      <c r="F283" s="239"/>
      <c r="G283" s="239"/>
      <c r="H283" s="220"/>
      <c r="I283" s="220"/>
      <c r="J283" s="220"/>
      <c r="K283" s="220"/>
      <c r="L283" s="220"/>
      <c r="M283" s="220"/>
      <c r="N283" s="219"/>
      <c r="O283" s="219"/>
      <c r="P283" s="219"/>
      <c r="Q283" s="219"/>
      <c r="R283" s="220"/>
      <c r="S283" s="220"/>
      <c r="T283" s="220"/>
      <c r="U283" s="220"/>
      <c r="V283" s="220"/>
      <c r="W283" s="220"/>
      <c r="X283" s="220"/>
      <c r="Y283" s="220"/>
      <c r="Z283" s="210"/>
      <c r="AA283" s="210"/>
      <c r="AB283" s="210"/>
      <c r="AC283" s="210"/>
      <c r="AD283" s="210"/>
      <c r="AE283" s="210"/>
      <c r="AF283" s="210"/>
      <c r="AG283" s="210" t="s">
        <v>155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31">
        <v>73</v>
      </c>
      <c r="B284" s="232" t="s">
        <v>397</v>
      </c>
      <c r="C284" s="245" t="s">
        <v>398</v>
      </c>
      <c r="D284" s="233" t="s">
        <v>286</v>
      </c>
      <c r="E284" s="234">
        <v>97.21</v>
      </c>
      <c r="F284" s="235"/>
      <c r="G284" s="236">
        <f>ROUND(E284*F284,2)</f>
        <v>0</v>
      </c>
      <c r="H284" s="235"/>
      <c r="I284" s="236">
        <f>ROUND(E284*H284,2)</f>
        <v>0</v>
      </c>
      <c r="J284" s="235"/>
      <c r="K284" s="236">
        <f>ROUND(E284*J284,2)</f>
        <v>0</v>
      </c>
      <c r="L284" s="236">
        <v>21</v>
      </c>
      <c r="M284" s="236">
        <f>G284*(1+L284/100)</f>
        <v>0</v>
      </c>
      <c r="N284" s="234">
        <v>2.4000000000000001E-4</v>
      </c>
      <c r="O284" s="234">
        <f>ROUND(E284*N284,2)</f>
        <v>0.02</v>
      </c>
      <c r="P284" s="234">
        <v>0</v>
      </c>
      <c r="Q284" s="234">
        <f>ROUND(E284*P284,2)</f>
        <v>0</v>
      </c>
      <c r="R284" s="236" t="s">
        <v>354</v>
      </c>
      <c r="S284" s="236" t="s">
        <v>147</v>
      </c>
      <c r="T284" s="237" t="s">
        <v>147</v>
      </c>
      <c r="U284" s="220">
        <v>0.1</v>
      </c>
      <c r="V284" s="220">
        <f>ROUND(E284*U284,2)</f>
        <v>9.7200000000000006</v>
      </c>
      <c r="W284" s="220"/>
      <c r="X284" s="220" t="s">
        <v>148</v>
      </c>
      <c r="Y284" s="220" t="s">
        <v>149</v>
      </c>
      <c r="Z284" s="210"/>
      <c r="AA284" s="210"/>
      <c r="AB284" s="210"/>
      <c r="AC284" s="210"/>
      <c r="AD284" s="210"/>
      <c r="AE284" s="210"/>
      <c r="AF284" s="210"/>
      <c r="AG284" s="210" t="s">
        <v>150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2" x14ac:dyDescent="0.2">
      <c r="A285" s="217"/>
      <c r="B285" s="218"/>
      <c r="C285" s="249" t="s">
        <v>399</v>
      </c>
      <c r="D285" s="240"/>
      <c r="E285" s="240"/>
      <c r="F285" s="240"/>
      <c r="G285" s="240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20"/>
      <c r="Z285" s="210"/>
      <c r="AA285" s="210"/>
      <c r="AB285" s="210"/>
      <c r="AC285" s="210"/>
      <c r="AD285" s="210"/>
      <c r="AE285" s="210"/>
      <c r="AF285" s="210"/>
      <c r="AG285" s="210" t="s">
        <v>164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2" x14ac:dyDescent="0.2">
      <c r="A286" s="217"/>
      <c r="B286" s="218"/>
      <c r="C286" s="248"/>
      <c r="D286" s="239"/>
      <c r="E286" s="239"/>
      <c r="F286" s="239"/>
      <c r="G286" s="239"/>
      <c r="H286" s="220"/>
      <c r="I286" s="220"/>
      <c r="J286" s="220"/>
      <c r="K286" s="220"/>
      <c r="L286" s="220"/>
      <c r="M286" s="220"/>
      <c r="N286" s="219"/>
      <c r="O286" s="219"/>
      <c r="P286" s="219"/>
      <c r="Q286" s="219"/>
      <c r="R286" s="220"/>
      <c r="S286" s="220"/>
      <c r="T286" s="220"/>
      <c r="U286" s="220"/>
      <c r="V286" s="220"/>
      <c r="W286" s="220"/>
      <c r="X286" s="220"/>
      <c r="Y286" s="220"/>
      <c r="Z286" s="210"/>
      <c r="AA286" s="210"/>
      <c r="AB286" s="210"/>
      <c r="AC286" s="210"/>
      <c r="AD286" s="210"/>
      <c r="AE286" s="210"/>
      <c r="AF286" s="210"/>
      <c r="AG286" s="210" t="s">
        <v>155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31">
        <v>74</v>
      </c>
      <c r="B287" s="232" t="s">
        <v>400</v>
      </c>
      <c r="C287" s="245" t="s">
        <v>401</v>
      </c>
      <c r="D287" s="233" t="s">
        <v>158</v>
      </c>
      <c r="E287" s="234">
        <v>461.08499999999998</v>
      </c>
      <c r="F287" s="235"/>
      <c r="G287" s="236">
        <f>ROUND(E287*F287,2)</f>
        <v>0</v>
      </c>
      <c r="H287" s="235"/>
      <c r="I287" s="236">
        <f>ROUND(E287*H287,2)</f>
        <v>0</v>
      </c>
      <c r="J287" s="235"/>
      <c r="K287" s="236">
        <f>ROUND(E287*J287,2)</f>
        <v>0</v>
      </c>
      <c r="L287" s="236">
        <v>21</v>
      </c>
      <c r="M287" s="236">
        <f>G287*(1+L287/100)</f>
        <v>0</v>
      </c>
      <c r="N287" s="234">
        <v>2.0000000000000002E-5</v>
      </c>
      <c r="O287" s="234">
        <f>ROUND(E287*N287,2)</f>
        <v>0.01</v>
      </c>
      <c r="P287" s="234">
        <v>0</v>
      </c>
      <c r="Q287" s="234">
        <f>ROUND(E287*P287,2)</f>
        <v>0</v>
      </c>
      <c r="R287" s="236" t="s">
        <v>354</v>
      </c>
      <c r="S287" s="236" t="s">
        <v>147</v>
      </c>
      <c r="T287" s="237" t="s">
        <v>147</v>
      </c>
      <c r="U287" s="220">
        <v>7.3999999999999996E-2</v>
      </c>
      <c r="V287" s="220">
        <f>ROUND(E287*U287,2)</f>
        <v>34.119999999999997</v>
      </c>
      <c r="W287" s="220"/>
      <c r="X287" s="220" t="s">
        <v>148</v>
      </c>
      <c r="Y287" s="220" t="s">
        <v>149</v>
      </c>
      <c r="Z287" s="210"/>
      <c r="AA287" s="210"/>
      <c r="AB287" s="210"/>
      <c r="AC287" s="210"/>
      <c r="AD287" s="210"/>
      <c r="AE287" s="210"/>
      <c r="AF287" s="210"/>
      <c r="AG287" s="210" t="s">
        <v>150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2" x14ac:dyDescent="0.2">
      <c r="A288" s="217"/>
      <c r="B288" s="218"/>
      <c r="C288" s="250"/>
      <c r="D288" s="242"/>
      <c r="E288" s="242"/>
      <c r="F288" s="242"/>
      <c r="G288" s="242"/>
      <c r="H288" s="220"/>
      <c r="I288" s="220"/>
      <c r="J288" s="220"/>
      <c r="K288" s="220"/>
      <c r="L288" s="220"/>
      <c r="M288" s="220"/>
      <c r="N288" s="219"/>
      <c r="O288" s="219"/>
      <c r="P288" s="219"/>
      <c r="Q288" s="219"/>
      <c r="R288" s="220"/>
      <c r="S288" s="220"/>
      <c r="T288" s="220"/>
      <c r="U288" s="220"/>
      <c r="V288" s="220"/>
      <c r="W288" s="220"/>
      <c r="X288" s="220"/>
      <c r="Y288" s="220"/>
      <c r="Z288" s="210"/>
      <c r="AA288" s="210"/>
      <c r="AB288" s="210"/>
      <c r="AC288" s="210"/>
      <c r="AD288" s="210"/>
      <c r="AE288" s="210"/>
      <c r="AF288" s="210"/>
      <c r="AG288" s="210" t="s">
        <v>155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31">
        <v>75</v>
      </c>
      <c r="B289" s="232" t="s">
        <v>402</v>
      </c>
      <c r="C289" s="245" t="s">
        <v>403</v>
      </c>
      <c r="D289" s="233" t="s">
        <v>286</v>
      </c>
      <c r="E289" s="234">
        <v>31.8</v>
      </c>
      <c r="F289" s="235"/>
      <c r="G289" s="236">
        <f>ROUND(E289*F289,2)</f>
        <v>0</v>
      </c>
      <c r="H289" s="235"/>
      <c r="I289" s="236">
        <f>ROUND(E289*H289,2)</f>
        <v>0</v>
      </c>
      <c r="J289" s="235"/>
      <c r="K289" s="236">
        <f>ROUND(E289*J289,2)</f>
        <v>0</v>
      </c>
      <c r="L289" s="236">
        <v>21</v>
      </c>
      <c r="M289" s="236">
        <f>G289*(1+L289/100)</f>
        <v>0</v>
      </c>
      <c r="N289" s="234">
        <v>9.0500000000000008E-3</v>
      </c>
      <c r="O289" s="234">
        <f>ROUND(E289*N289,2)</f>
        <v>0.28999999999999998</v>
      </c>
      <c r="P289" s="234">
        <v>0</v>
      </c>
      <c r="Q289" s="234">
        <f>ROUND(E289*P289,2)</f>
        <v>0</v>
      </c>
      <c r="R289" s="236" t="s">
        <v>354</v>
      </c>
      <c r="S289" s="236" t="s">
        <v>147</v>
      </c>
      <c r="T289" s="237" t="s">
        <v>147</v>
      </c>
      <c r="U289" s="220">
        <v>0.33</v>
      </c>
      <c r="V289" s="220">
        <f>ROUND(E289*U289,2)</f>
        <v>10.49</v>
      </c>
      <c r="W289" s="220"/>
      <c r="X289" s="220" t="s">
        <v>148</v>
      </c>
      <c r="Y289" s="220" t="s">
        <v>149</v>
      </c>
      <c r="Z289" s="210"/>
      <c r="AA289" s="210"/>
      <c r="AB289" s="210"/>
      <c r="AC289" s="210"/>
      <c r="AD289" s="210"/>
      <c r="AE289" s="210"/>
      <c r="AF289" s="210"/>
      <c r="AG289" s="210" t="s">
        <v>150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2" x14ac:dyDescent="0.2">
      <c r="A290" s="217"/>
      <c r="B290" s="218"/>
      <c r="C290" s="249" t="s">
        <v>404</v>
      </c>
      <c r="D290" s="240"/>
      <c r="E290" s="240"/>
      <c r="F290" s="240"/>
      <c r="G290" s="240"/>
      <c r="H290" s="220"/>
      <c r="I290" s="220"/>
      <c r="J290" s="220"/>
      <c r="K290" s="220"/>
      <c r="L290" s="220"/>
      <c r="M290" s="220"/>
      <c r="N290" s="219"/>
      <c r="O290" s="219"/>
      <c r="P290" s="219"/>
      <c r="Q290" s="219"/>
      <c r="R290" s="220"/>
      <c r="S290" s="220"/>
      <c r="T290" s="220"/>
      <c r="U290" s="220"/>
      <c r="V290" s="220"/>
      <c r="W290" s="220"/>
      <c r="X290" s="220"/>
      <c r="Y290" s="220"/>
      <c r="Z290" s="210"/>
      <c r="AA290" s="210"/>
      <c r="AB290" s="210"/>
      <c r="AC290" s="210"/>
      <c r="AD290" s="210"/>
      <c r="AE290" s="210"/>
      <c r="AF290" s="210"/>
      <c r="AG290" s="210" t="s">
        <v>164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41" t="str">
        <f>C290</f>
        <v>Dodávka a montáž hřebene včetně hřebenové latě, větracího pásu, ukončení hřebenáče a spojovacích prostředků.</v>
      </c>
      <c r="BB290" s="210"/>
      <c r="BC290" s="210"/>
      <c r="BD290" s="210"/>
      <c r="BE290" s="210"/>
      <c r="BF290" s="210"/>
      <c r="BG290" s="210"/>
      <c r="BH290" s="210"/>
    </row>
    <row r="291" spans="1:60" outlineLevel="2" x14ac:dyDescent="0.2">
      <c r="A291" s="217"/>
      <c r="B291" s="218"/>
      <c r="C291" s="247" t="s">
        <v>357</v>
      </c>
      <c r="D291" s="221"/>
      <c r="E291" s="222">
        <v>31.8</v>
      </c>
      <c r="F291" s="220"/>
      <c r="G291" s="220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20"/>
      <c r="Z291" s="210"/>
      <c r="AA291" s="210"/>
      <c r="AB291" s="210"/>
      <c r="AC291" s="210"/>
      <c r="AD291" s="210"/>
      <c r="AE291" s="210"/>
      <c r="AF291" s="210"/>
      <c r="AG291" s="210" t="s">
        <v>154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2" x14ac:dyDescent="0.2">
      <c r="A292" s="217"/>
      <c r="B292" s="218"/>
      <c r="C292" s="248"/>
      <c r="D292" s="239"/>
      <c r="E292" s="239"/>
      <c r="F292" s="239"/>
      <c r="G292" s="239"/>
      <c r="H292" s="220"/>
      <c r="I292" s="220"/>
      <c r="J292" s="220"/>
      <c r="K292" s="220"/>
      <c r="L292" s="220"/>
      <c r="M292" s="220"/>
      <c r="N292" s="219"/>
      <c r="O292" s="219"/>
      <c r="P292" s="219"/>
      <c r="Q292" s="219"/>
      <c r="R292" s="220"/>
      <c r="S292" s="220"/>
      <c r="T292" s="220"/>
      <c r="U292" s="220"/>
      <c r="V292" s="220"/>
      <c r="W292" s="220"/>
      <c r="X292" s="220"/>
      <c r="Y292" s="220"/>
      <c r="Z292" s="210"/>
      <c r="AA292" s="210"/>
      <c r="AB292" s="210"/>
      <c r="AC292" s="210"/>
      <c r="AD292" s="210"/>
      <c r="AE292" s="210"/>
      <c r="AF292" s="210"/>
      <c r="AG292" s="210" t="s">
        <v>155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31">
        <v>76</v>
      </c>
      <c r="B293" s="232" t="s">
        <v>405</v>
      </c>
      <c r="C293" s="245" t="s">
        <v>406</v>
      </c>
      <c r="D293" s="233" t="s">
        <v>286</v>
      </c>
      <c r="E293" s="234">
        <v>74.599999999999994</v>
      </c>
      <c r="F293" s="235"/>
      <c r="G293" s="236">
        <f>ROUND(E293*F293,2)</f>
        <v>0</v>
      </c>
      <c r="H293" s="235"/>
      <c r="I293" s="236">
        <f>ROUND(E293*H293,2)</f>
        <v>0</v>
      </c>
      <c r="J293" s="235"/>
      <c r="K293" s="236">
        <f>ROUND(E293*J293,2)</f>
        <v>0</v>
      </c>
      <c r="L293" s="236">
        <v>21</v>
      </c>
      <c r="M293" s="236">
        <f>G293*(1+L293/100)</f>
        <v>0</v>
      </c>
      <c r="N293" s="234">
        <v>9.8099999999999993E-3</v>
      </c>
      <c r="O293" s="234">
        <f>ROUND(E293*N293,2)</f>
        <v>0.73</v>
      </c>
      <c r="P293" s="234">
        <v>0</v>
      </c>
      <c r="Q293" s="234">
        <f>ROUND(E293*P293,2)</f>
        <v>0</v>
      </c>
      <c r="R293" s="236" t="s">
        <v>354</v>
      </c>
      <c r="S293" s="236" t="s">
        <v>147</v>
      </c>
      <c r="T293" s="237" t="s">
        <v>147</v>
      </c>
      <c r="U293" s="220">
        <v>0.5</v>
      </c>
      <c r="V293" s="220">
        <f>ROUND(E293*U293,2)</f>
        <v>37.299999999999997</v>
      </c>
      <c r="W293" s="220"/>
      <c r="X293" s="220" t="s">
        <v>148</v>
      </c>
      <c r="Y293" s="220" t="s">
        <v>149</v>
      </c>
      <c r="Z293" s="210"/>
      <c r="AA293" s="210"/>
      <c r="AB293" s="210"/>
      <c r="AC293" s="210"/>
      <c r="AD293" s="210"/>
      <c r="AE293" s="210"/>
      <c r="AF293" s="210"/>
      <c r="AG293" s="210" t="s">
        <v>150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2" x14ac:dyDescent="0.2">
      <c r="A294" s="217"/>
      <c r="B294" s="218"/>
      <c r="C294" s="249" t="s">
        <v>407</v>
      </c>
      <c r="D294" s="240"/>
      <c r="E294" s="240"/>
      <c r="F294" s="240"/>
      <c r="G294" s="240"/>
      <c r="H294" s="220"/>
      <c r="I294" s="220"/>
      <c r="J294" s="220"/>
      <c r="K294" s="220"/>
      <c r="L294" s="220"/>
      <c r="M294" s="220"/>
      <c r="N294" s="219"/>
      <c r="O294" s="219"/>
      <c r="P294" s="219"/>
      <c r="Q294" s="219"/>
      <c r="R294" s="220"/>
      <c r="S294" s="220"/>
      <c r="T294" s="220"/>
      <c r="U294" s="220"/>
      <c r="V294" s="220"/>
      <c r="W294" s="220"/>
      <c r="X294" s="220"/>
      <c r="Y294" s="220"/>
      <c r="Z294" s="210"/>
      <c r="AA294" s="210"/>
      <c r="AB294" s="210"/>
      <c r="AC294" s="210"/>
      <c r="AD294" s="210"/>
      <c r="AE294" s="210"/>
      <c r="AF294" s="210"/>
      <c r="AG294" s="210" t="s">
        <v>164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2" x14ac:dyDescent="0.2">
      <c r="A295" s="217"/>
      <c r="B295" s="218"/>
      <c r="C295" s="247" t="s">
        <v>358</v>
      </c>
      <c r="D295" s="221"/>
      <c r="E295" s="222">
        <v>74.599999999999994</v>
      </c>
      <c r="F295" s="220"/>
      <c r="G295" s="220"/>
      <c r="H295" s="220"/>
      <c r="I295" s="220"/>
      <c r="J295" s="220"/>
      <c r="K295" s="220"/>
      <c r="L295" s="220"/>
      <c r="M295" s="220"/>
      <c r="N295" s="219"/>
      <c r="O295" s="219"/>
      <c r="P295" s="219"/>
      <c r="Q295" s="219"/>
      <c r="R295" s="220"/>
      <c r="S295" s="220"/>
      <c r="T295" s="220"/>
      <c r="U295" s="220"/>
      <c r="V295" s="220"/>
      <c r="W295" s="220"/>
      <c r="X295" s="220"/>
      <c r="Y295" s="220"/>
      <c r="Z295" s="210"/>
      <c r="AA295" s="210"/>
      <c r="AB295" s="210"/>
      <c r="AC295" s="210"/>
      <c r="AD295" s="210"/>
      <c r="AE295" s="210"/>
      <c r="AF295" s="210"/>
      <c r="AG295" s="210" t="s">
        <v>154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2" x14ac:dyDescent="0.2">
      <c r="A296" s="217"/>
      <c r="B296" s="218"/>
      <c r="C296" s="248"/>
      <c r="D296" s="239"/>
      <c r="E296" s="239"/>
      <c r="F296" s="239"/>
      <c r="G296" s="239"/>
      <c r="H296" s="220"/>
      <c r="I296" s="220"/>
      <c r="J296" s="220"/>
      <c r="K296" s="220"/>
      <c r="L296" s="220"/>
      <c r="M296" s="220"/>
      <c r="N296" s="219"/>
      <c r="O296" s="219"/>
      <c r="P296" s="219"/>
      <c r="Q296" s="219"/>
      <c r="R296" s="220"/>
      <c r="S296" s="220"/>
      <c r="T296" s="220"/>
      <c r="U296" s="220"/>
      <c r="V296" s="220"/>
      <c r="W296" s="220"/>
      <c r="X296" s="220"/>
      <c r="Y296" s="220"/>
      <c r="Z296" s="210"/>
      <c r="AA296" s="210"/>
      <c r="AB296" s="210"/>
      <c r="AC296" s="210"/>
      <c r="AD296" s="210"/>
      <c r="AE296" s="210"/>
      <c r="AF296" s="210"/>
      <c r="AG296" s="210" t="s">
        <v>155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">
      <c r="A297" s="231">
        <v>77</v>
      </c>
      <c r="B297" s="232" t="s">
        <v>408</v>
      </c>
      <c r="C297" s="245" t="s">
        <v>409</v>
      </c>
      <c r="D297" s="233" t="s">
        <v>158</v>
      </c>
      <c r="E297" s="234">
        <v>461.08499999999998</v>
      </c>
      <c r="F297" s="235"/>
      <c r="G297" s="236">
        <f>ROUND(E297*F297,2)</f>
        <v>0</v>
      </c>
      <c r="H297" s="235"/>
      <c r="I297" s="236">
        <f>ROUND(E297*H297,2)</f>
        <v>0</v>
      </c>
      <c r="J297" s="235"/>
      <c r="K297" s="236">
        <f>ROUND(E297*J297,2)</f>
        <v>0</v>
      </c>
      <c r="L297" s="236">
        <v>21</v>
      </c>
      <c r="M297" s="236">
        <f>G297*(1+L297/100)</f>
        <v>0</v>
      </c>
      <c r="N297" s="234">
        <v>1.5100000000000001E-3</v>
      </c>
      <c r="O297" s="234">
        <f>ROUND(E297*N297,2)</f>
        <v>0.7</v>
      </c>
      <c r="P297" s="234">
        <v>0</v>
      </c>
      <c r="Q297" s="234">
        <f>ROUND(E297*P297,2)</f>
        <v>0</v>
      </c>
      <c r="R297" s="236" t="s">
        <v>354</v>
      </c>
      <c r="S297" s="236" t="s">
        <v>147</v>
      </c>
      <c r="T297" s="237" t="s">
        <v>147</v>
      </c>
      <c r="U297" s="220">
        <v>0.1</v>
      </c>
      <c r="V297" s="220">
        <f>ROUND(E297*U297,2)</f>
        <v>46.11</v>
      </c>
      <c r="W297" s="220"/>
      <c r="X297" s="220" t="s">
        <v>148</v>
      </c>
      <c r="Y297" s="220" t="s">
        <v>149</v>
      </c>
      <c r="Z297" s="210"/>
      <c r="AA297" s="210"/>
      <c r="AB297" s="210"/>
      <c r="AC297" s="210"/>
      <c r="AD297" s="210"/>
      <c r="AE297" s="210"/>
      <c r="AF297" s="210"/>
      <c r="AG297" s="210" t="s">
        <v>254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2" x14ac:dyDescent="0.2">
      <c r="A298" s="217"/>
      <c r="B298" s="218"/>
      <c r="C298" s="250"/>
      <c r="D298" s="242"/>
      <c r="E298" s="242"/>
      <c r="F298" s="242"/>
      <c r="G298" s="242"/>
      <c r="H298" s="220"/>
      <c r="I298" s="220"/>
      <c r="J298" s="220"/>
      <c r="K298" s="220"/>
      <c r="L298" s="220"/>
      <c r="M298" s="220"/>
      <c r="N298" s="219"/>
      <c r="O298" s="219"/>
      <c r="P298" s="219"/>
      <c r="Q298" s="219"/>
      <c r="R298" s="220"/>
      <c r="S298" s="220"/>
      <c r="T298" s="220"/>
      <c r="U298" s="220"/>
      <c r="V298" s="220"/>
      <c r="W298" s="220"/>
      <c r="X298" s="220"/>
      <c r="Y298" s="220"/>
      <c r="Z298" s="210"/>
      <c r="AA298" s="210"/>
      <c r="AB298" s="210"/>
      <c r="AC298" s="210"/>
      <c r="AD298" s="210"/>
      <c r="AE298" s="210"/>
      <c r="AF298" s="210"/>
      <c r="AG298" s="210" t="s">
        <v>155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31">
        <v>78</v>
      </c>
      <c r="B299" s="232" t="s">
        <v>410</v>
      </c>
      <c r="C299" s="245" t="s">
        <v>411</v>
      </c>
      <c r="D299" s="233" t="s">
        <v>286</v>
      </c>
      <c r="E299" s="234">
        <v>26</v>
      </c>
      <c r="F299" s="235"/>
      <c r="G299" s="236">
        <f>ROUND(E299*F299,2)</f>
        <v>0</v>
      </c>
      <c r="H299" s="235"/>
      <c r="I299" s="236">
        <f>ROUND(E299*H299,2)</f>
        <v>0</v>
      </c>
      <c r="J299" s="235"/>
      <c r="K299" s="236">
        <f>ROUND(E299*J299,2)</f>
        <v>0</v>
      </c>
      <c r="L299" s="236">
        <v>21</v>
      </c>
      <c r="M299" s="236">
        <f>G299*(1+L299/100)</f>
        <v>0</v>
      </c>
      <c r="N299" s="234">
        <v>1.41E-3</v>
      </c>
      <c r="O299" s="234">
        <f>ROUND(E299*N299,2)</f>
        <v>0.04</v>
      </c>
      <c r="P299" s="234">
        <v>0</v>
      </c>
      <c r="Q299" s="234">
        <f>ROUND(E299*P299,2)</f>
        <v>0</v>
      </c>
      <c r="R299" s="236"/>
      <c r="S299" s="236" t="s">
        <v>228</v>
      </c>
      <c r="T299" s="237" t="s">
        <v>147</v>
      </c>
      <c r="U299" s="220">
        <v>0.185</v>
      </c>
      <c r="V299" s="220">
        <f>ROUND(E299*U299,2)</f>
        <v>4.8099999999999996</v>
      </c>
      <c r="W299" s="220"/>
      <c r="X299" s="220" t="s">
        <v>148</v>
      </c>
      <c r="Y299" s="220" t="s">
        <v>149</v>
      </c>
      <c r="Z299" s="210"/>
      <c r="AA299" s="210"/>
      <c r="AB299" s="210"/>
      <c r="AC299" s="210"/>
      <c r="AD299" s="210"/>
      <c r="AE299" s="210"/>
      <c r="AF299" s="210"/>
      <c r="AG299" s="210" t="s">
        <v>150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2" x14ac:dyDescent="0.2">
      <c r="A300" s="217"/>
      <c r="B300" s="218"/>
      <c r="C300" s="249" t="s">
        <v>412</v>
      </c>
      <c r="D300" s="240"/>
      <c r="E300" s="240"/>
      <c r="F300" s="240"/>
      <c r="G300" s="240"/>
      <c r="H300" s="220"/>
      <c r="I300" s="220"/>
      <c r="J300" s="220"/>
      <c r="K300" s="220"/>
      <c r="L300" s="220"/>
      <c r="M300" s="220"/>
      <c r="N300" s="219"/>
      <c r="O300" s="219"/>
      <c r="P300" s="219"/>
      <c r="Q300" s="219"/>
      <c r="R300" s="220"/>
      <c r="S300" s="220"/>
      <c r="T300" s="220"/>
      <c r="U300" s="220"/>
      <c r="V300" s="220"/>
      <c r="W300" s="220"/>
      <c r="X300" s="220"/>
      <c r="Y300" s="220"/>
      <c r="Z300" s="210"/>
      <c r="AA300" s="210"/>
      <c r="AB300" s="210"/>
      <c r="AC300" s="210"/>
      <c r="AD300" s="210"/>
      <c r="AE300" s="210"/>
      <c r="AF300" s="210"/>
      <c r="AG300" s="210" t="s">
        <v>164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2" x14ac:dyDescent="0.2">
      <c r="A301" s="217"/>
      <c r="B301" s="218"/>
      <c r="C301" s="247" t="s">
        <v>413</v>
      </c>
      <c r="D301" s="221"/>
      <c r="E301" s="222">
        <v>5.6</v>
      </c>
      <c r="F301" s="220"/>
      <c r="G301" s="220"/>
      <c r="H301" s="220"/>
      <c r="I301" s="220"/>
      <c r="J301" s="220"/>
      <c r="K301" s="220"/>
      <c r="L301" s="220"/>
      <c r="M301" s="220"/>
      <c r="N301" s="219"/>
      <c r="O301" s="219"/>
      <c r="P301" s="219"/>
      <c r="Q301" s="219"/>
      <c r="R301" s="220"/>
      <c r="S301" s="220"/>
      <c r="T301" s="220"/>
      <c r="U301" s="220"/>
      <c r="V301" s="220"/>
      <c r="W301" s="220"/>
      <c r="X301" s="220"/>
      <c r="Y301" s="220"/>
      <c r="Z301" s="210"/>
      <c r="AA301" s="210"/>
      <c r="AB301" s="210"/>
      <c r="AC301" s="210"/>
      <c r="AD301" s="210"/>
      <c r="AE301" s="210"/>
      <c r="AF301" s="210"/>
      <c r="AG301" s="210" t="s">
        <v>154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">
      <c r="A302" s="217"/>
      <c r="B302" s="218"/>
      <c r="C302" s="247" t="s">
        <v>414</v>
      </c>
      <c r="D302" s="221"/>
      <c r="E302" s="222">
        <v>2.2000000000000002</v>
      </c>
      <c r="F302" s="220"/>
      <c r="G302" s="220"/>
      <c r="H302" s="220"/>
      <c r="I302" s="220"/>
      <c r="J302" s="220"/>
      <c r="K302" s="220"/>
      <c r="L302" s="220"/>
      <c r="M302" s="220"/>
      <c r="N302" s="219"/>
      <c r="O302" s="219"/>
      <c r="P302" s="219"/>
      <c r="Q302" s="219"/>
      <c r="R302" s="220"/>
      <c r="S302" s="220"/>
      <c r="T302" s="220"/>
      <c r="U302" s="220"/>
      <c r="V302" s="220"/>
      <c r="W302" s="220"/>
      <c r="X302" s="220"/>
      <c r="Y302" s="220"/>
      <c r="Z302" s="210"/>
      <c r="AA302" s="210"/>
      <c r="AB302" s="210"/>
      <c r="AC302" s="210"/>
      <c r="AD302" s="210"/>
      <c r="AE302" s="210"/>
      <c r="AF302" s="210"/>
      <c r="AG302" s="210" t="s">
        <v>154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">
      <c r="A303" s="217"/>
      <c r="B303" s="218"/>
      <c r="C303" s="247" t="s">
        <v>415</v>
      </c>
      <c r="D303" s="221"/>
      <c r="E303" s="222">
        <v>3.9</v>
      </c>
      <c r="F303" s="220"/>
      <c r="G303" s="220"/>
      <c r="H303" s="220"/>
      <c r="I303" s="220"/>
      <c r="J303" s="220"/>
      <c r="K303" s="220"/>
      <c r="L303" s="220"/>
      <c r="M303" s="220"/>
      <c r="N303" s="219"/>
      <c r="O303" s="219"/>
      <c r="P303" s="219"/>
      <c r="Q303" s="219"/>
      <c r="R303" s="220"/>
      <c r="S303" s="220"/>
      <c r="T303" s="220"/>
      <c r="U303" s="220"/>
      <c r="V303" s="220"/>
      <c r="W303" s="220"/>
      <c r="X303" s="220"/>
      <c r="Y303" s="220"/>
      <c r="Z303" s="210"/>
      <c r="AA303" s="210"/>
      <c r="AB303" s="210"/>
      <c r="AC303" s="210"/>
      <c r="AD303" s="210"/>
      <c r="AE303" s="210"/>
      <c r="AF303" s="210"/>
      <c r="AG303" s="210" t="s">
        <v>154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">
      <c r="A304" s="217"/>
      <c r="B304" s="218"/>
      <c r="C304" s="247" t="s">
        <v>416</v>
      </c>
      <c r="D304" s="221"/>
      <c r="E304" s="222">
        <v>7.8</v>
      </c>
      <c r="F304" s="220"/>
      <c r="G304" s="220"/>
      <c r="H304" s="220"/>
      <c r="I304" s="220"/>
      <c r="J304" s="220"/>
      <c r="K304" s="220"/>
      <c r="L304" s="220"/>
      <c r="M304" s="220"/>
      <c r="N304" s="219"/>
      <c r="O304" s="219"/>
      <c r="P304" s="219"/>
      <c r="Q304" s="219"/>
      <c r="R304" s="220"/>
      <c r="S304" s="220"/>
      <c r="T304" s="220"/>
      <c r="U304" s="220"/>
      <c r="V304" s="220"/>
      <c r="W304" s="220"/>
      <c r="X304" s="220"/>
      <c r="Y304" s="220"/>
      <c r="Z304" s="210"/>
      <c r="AA304" s="210"/>
      <c r="AB304" s="210"/>
      <c r="AC304" s="210"/>
      <c r="AD304" s="210"/>
      <c r="AE304" s="210"/>
      <c r="AF304" s="210"/>
      <c r="AG304" s="210" t="s">
        <v>154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">
      <c r="A305" s="217"/>
      <c r="B305" s="218"/>
      <c r="C305" s="247" t="s">
        <v>417</v>
      </c>
      <c r="D305" s="221"/>
      <c r="E305" s="222">
        <v>6.5</v>
      </c>
      <c r="F305" s="220"/>
      <c r="G305" s="220"/>
      <c r="H305" s="220"/>
      <c r="I305" s="220"/>
      <c r="J305" s="220"/>
      <c r="K305" s="220"/>
      <c r="L305" s="220"/>
      <c r="M305" s="220"/>
      <c r="N305" s="219"/>
      <c r="O305" s="219"/>
      <c r="P305" s="219"/>
      <c r="Q305" s="219"/>
      <c r="R305" s="220"/>
      <c r="S305" s="220"/>
      <c r="T305" s="220"/>
      <c r="U305" s="220"/>
      <c r="V305" s="220"/>
      <c r="W305" s="220"/>
      <c r="X305" s="220"/>
      <c r="Y305" s="220"/>
      <c r="Z305" s="210"/>
      <c r="AA305" s="210"/>
      <c r="AB305" s="210"/>
      <c r="AC305" s="210"/>
      <c r="AD305" s="210"/>
      <c r="AE305" s="210"/>
      <c r="AF305" s="210"/>
      <c r="AG305" s="210" t="s">
        <v>154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2" x14ac:dyDescent="0.2">
      <c r="A306" s="217"/>
      <c r="B306" s="218"/>
      <c r="C306" s="248"/>
      <c r="D306" s="239"/>
      <c r="E306" s="239"/>
      <c r="F306" s="239"/>
      <c r="G306" s="239"/>
      <c r="H306" s="220"/>
      <c r="I306" s="220"/>
      <c r="J306" s="220"/>
      <c r="K306" s="220"/>
      <c r="L306" s="220"/>
      <c r="M306" s="220"/>
      <c r="N306" s="219"/>
      <c r="O306" s="219"/>
      <c r="P306" s="219"/>
      <c r="Q306" s="219"/>
      <c r="R306" s="220"/>
      <c r="S306" s="220"/>
      <c r="T306" s="220"/>
      <c r="U306" s="220"/>
      <c r="V306" s="220"/>
      <c r="W306" s="220"/>
      <c r="X306" s="220"/>
      <c r="Y306" s="220"/>
      <c r="Z306" s="210"/>
      <c r="AA306" s="210"/>
      <c r="AB306" s="210"/>
      <c r="AC306" s="210"/>
      <c r="AD306" s="210"/>
      <c r="AE306" s="210"/>
      <c r="AF306" s="210"/>
      <c r="AG306" s="210" t="s">
        <v>155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">
      <c r="A307" s="231">
        <v>79</v>
      </c>
      <c r="B307" s="232" t="s">
        <v>418</v>
      </c>
      <c r="C307" s="245" t="s">
        <v>419</v>
      </c>
      <c r="D307" s="233" t="s">
        <v>145</v>
      </c>
      <c r="E307" s="234">
        <v>50</v>
      </c>
      <c r="F307" s="235"/>
      <c r="G307" s="236">
        <f>ROUND(E307*F307,2)</f>
        <v>0</v>
      </c>
      <c r="H307" s="235"/>
      <c r="I307" s="236">
        <f>ROUND(E307*H307,2)</f>
        <v>0</v>
      </c>
      <c r="J307" s="235"/>
      <c r="K307" s="236">
        <f>ROUND(E307*J307,2)</f>
        <v>0</v>
      </c>
      <c r="L307" s="236">
        <v>21</v>
      </c>
      <c r="M307" s="236">
        <f>G307*(1+L307/100)</f>
        <v>0</v>
      </c>
      <c r="N307" s="234">
        <v>2.8999999999999998E-3</v>
      </c>
      <c r="O307" s="234">
        <f>ROUND(E307*N307,2)</f>
        <v>0.15</v>
      </c>
      <c r="P307" s="234">
        <v>0</v>
      </c>
      <c r="Q307" s="234">
        <f>ROUND(E307*P307,2)</f>
        <v>0</v>
      </c>
      <c r="R307" s="236"/>
      <c r="S307" s="236" t="s">
        <v>228</v>
      </c>
      <c r="T307" s="237" t="s">
        <v>147</v>
      </c>
      <c r="U307" s="220">
        <v>0.05</v>
      </c>
      <c r="V307" s="220">
        <f>ROUND(E307*U307,2)</f>
        <v>2.5</v>
      </c>
      <c r="W307" s="220"/>
      <c r="X307" s="220" t="s">
        <v>148</v>
      </c>
      <c r="Y307" s="220" t="s">
        <v>149</v>
      </c>
      <c r="Z307" s="210"/>
      <c r="AA307" s="210"/>
      <c r="AB307" s="210"/>
      <c r="AC307" s="210"/>
      <c r="AD307" s="210"/>
      <c r="AE307" s="210"/>
      <c r="AF307" s="210"/>
      <c r="AG307" s="210" t="s">
        <v>150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2" x14ac:dyDescent="0.2">
      <c r="A308" s="217"/>
      <c r="B308" s="218"/>
      <c r="C308" s="249" t="s">
        <v>420</v>
      </c>
      <c r="D308" s="240"/>
      <c r="E308" s="240"/>
      <c r="F308" s="240"/>
      <c r="G308" s="240"/>
      <c r="H308" s="220"/>
      <c r="I308" s="220"/>
      <c r="J308" s="220"/>
      <c r="K308" s="220"/>
      <c r="L308" s="220"/>
      <c r="M308" s="220"/>
      <c r="N308" s="219"/>
      <c r="O308" s="219"/>
      <c r="P308" s="219"/>
      <c r="Q308" s="219"/>
      <c r="R308" s="220"/>
      <c r="S308" s="220"/>
      <c r="T308" s="220"/>
      <c r="U308" s="220"/>
      <c r="V308" s="220"/>
      <c r="W308" s="220"/>
      <c r="X308" s="220"/>
      <c r="Y308" s="220"/>
      <c r="Z308" s="210"/>
      <c r="AA308" s="210"/>
      <c r="AB308" s="210"/>
      <c r="AC308" s="210"/>
      <c r="AD308" s="210"/>
      <c r="AE308" s="210"/>
      <c r="AF308" s="210"/>
      <c r="AG308" s="210" t="s">
        <v>164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2" x14ac:dyDescent="0.2">
      <c r="A309" s="217"/>
      <c r="B309" s="218"/>
      <c r="C309" s="248"/>
      <c r="D309" s="239"/>
      <c r="E309" s="239"/>
      <c r="F309" s="239"/>
      <c r="G309" s="239"/>
      <c r="H309" s="220"/>
      <c r="I309" s="220"/>
      <c r="J309" s="220"/>
      <c r="K309" s="220"/>
      <c r="L309" s="220"/>
      <c r="M309" s="220"/>
      <c r="N309" s="219"/>
      <c r="O309" s="219"/>
      <c r="P309" s="219"/>
      <c r="Q309" s="219"/>
      <c r="R309" s="220"/>
      <c r="S309" s="220"/>
      <c r="T309" s="220"/>
      <c r="U309" s="220"/>
      <c r="V309" s="220"/>
      <c r="W309" s="220"/>
      <c r="X309" s="220"/>
      <c r="Y309" s="220"/>
      <c r="Z309" s="210"/>
      <c r="AA309" s="210"/>
      <c r="AB309" s="210"/>
      <c r="AC309" s="210"/>
      <c r="AD309" s="210"/>
      <c r="AE309" s="210"/>
      <c r="AF309" s="210"/>
      <c r="AG309" s="210" t="s">
        <v>155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">
      <c r="A310" s="231">
        <v>80</v>
      </c>
      <c r="B310" s="232" t="s">
        <v>421</v>
      </c>
      <c r="C310" s="245" t="s">
        <v>422</v>
      </c>
      <c r="D310" s="233" t="s">
        <v>145</v>
      </c>
      <c r="E310" s="234">
        <v>10</v>
      </c>
      <c r="F310" s="235"/>
      <c r="G310" s="236">
        <f>ROUND(E310*F310,2)</f>
        <v>0</v>
      </c>
      <c r="H310" s="235"/>
      <c r="I310" s="236">
        <f>ROUND(E310*H310,2)</f>
        <v>0</v>
      </c>
      <c r="J310" s="235"/>
      <c r="K310" s="236">
        <f>ROUND(E310*J310,2)</f>
        <v>0</v>
      </c>
      <c r="L310" s="236">
        <v>21</v>
      </c>
      <c r="M310" s="236">
        <f>G310*(1+L310/100)</f>
        <v>0</v>
      </c>
      <c r="N310" s="234">
        <v>2.8999999999999998E-3</v>
      </c>
      <c r="O310" s="234">
        <f>ROUND(E310*N310,2)</f>
        <v>0.03</v>
      </c>
      <c r="P310" s="234">
        <v>0</v>
      </c>
      <c r="Q310" s="234">
        <f>ROUND(E310*P310,2)</f>
        <v>0</v>
      </c>
      <c r="R310" s="236"/>
      <c r="S310" s="236" t="s">
        <v>228</v>
      </c>
      <c r="T310" s="237" t="s">
        <v>229</v>
      </c>
      <c r="U310" s="220">
        <v>0.05</v>
      </c>
      <c r="V310" s="220">
        <f>ROUND(E310*U310,2)</f>
        <v>0.5</v>
      </c>
      <c r="W310" s="220"/>
      <c r="X310" s="220" t="s">
        <v>148</v>
      </c>
      <c r="Y310" s="220" t="s">
        <v>149</v>
      </c>
      <c r="Z310" s="210"/>
      <c r="AA310" s="210"/>
      <c r="AB310" s="210"/>
      <c r="AC310" s="210"/>
      <c r="AD310" s="210"/>
      <c r="AE310" s="210"/>
      <c r="AF310" s="210"/>
      <c r="AG310" s="210" t="s">
        <v>150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2" x14ac:dyDescent="0.2">
      <c r="A311" s="217"/>
      <c r="B311" s="218"/>
      <c r="C311" s="249" t="s">
        <v>420</v>
      </c>
      <c r="D311" s="240"/>
      <c r="E311" s="240"/>
      <c r="F311" s="240"/>
      <c r="G311" s="240"/>
      <c r="H311" s="220"/>
      <c r="I311" s="220"/>
      <c r="J311" s="220"/>
      <c r="K311" s="220"/>
      <c r="L311" s="220"/>
      <c r="M311" s="220"/>
      <c r="N311" s="219"/>
      <c r="O311" s="219"/>
      <c r="P311" s="219"/>
      <c r="Q311" s="219"/>
      <c r="R311" s="220"/>
      <c r="S311" s="220"/>
      <c r="T311" s="220"/>
      <c r="U311" s="220"/>
      <c r="V311" s="220"/>
      <c r="W311" s="220"/>
      <c r="X311" s="220"/>
      <c r="Y311" s="220"/>
      <c r="Z311" s="210"/>
      <c r="AA311" s="210"/>
      <c r="AB311" s="210"/>
      <c r="AC311" s="210"/>
      <c r="AD311" s="210"/>
      <c r="AE311" s="210"/>
      <c r="AF311" s="210"/>
      <c r="AG311" s="210" t="s">
        <v>164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2" x14ac:dyDescent="0.2">
      <c r="A312" s="217"/>
      <c r="B312" s="218"/>
      <c r="C312" s="248"/>
      <c r="D312" s="239"/>
      <c r="E312" s="239"/>
      <c r="F312" s="239"/>
      <c r="G312" s="239"/>
      <c r="H312" s="220"/>
      <c r="I312" s="220"/>
      <c r="J312" s="220"/>
      <c r="K312" s="220"/>
      <c r="L312" s="220"/>
      <c r="M312" s="220"/>
      <c r="N312" s="219"/>
      <c r="O312" s="219"/>
      <c r="P312" s="219"/>
      <c r="Q312" s="219"/>
      <c r="R312" s="220"/>
      <c r="S312" s="220"/>
      <c r="T312" s="220"/>
      <c r="U312" s="220"/>
      <c r="V312" s="220"/>
      <c r="W312" s="220"/>
      <c r="X312" s="220"/>
      <c r="Y312" s="220"/>
      <c r="Z312" s="210"/>
      <c r="AA312" s="210"/>
      <c r="AB312" s="210"/>
      <c r="AC312" s="210"/>
      <c r="AD312" s="210"/>
      <c r="AE312" s="210"/>
      <c r="AF312" s="210"/>
      <c r="AG312" s="210" t="s">
        <v>155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">
      <c r="A313" s="231">
        <v>81</v>
      </c>
      <c r="B313" s="232" t="s">
        <v>423</v>
      </c>
      <c r="C313" s="245" t="s">
        <v>424</v>
      </c>
      <c r="D313" s="233" t="s">
        <v>244</v>
      </c>
      <c r="E313" s="234">
        <v>3</v>
      </c>
      <c r="F313" s="235"/>
      <c r="G313" s="236">
        <f>ROUND(E313*F313,2)</f>
        <v>0</v>
      </c>
      <c r="H313" s="235"/>
      <c r="I313" s="236">
        <f>ROUND(E313*H313,2)</f>
        <v>0</v>
      </c>
      <c r="J313" s="235"/>
      <c r="K313" s="236">
        <f>ROUND(E313*J313,2)</f>
        <v>0</v>
      </c>
      <c r="L313" s="236">
        <v>21</v>
      </c>
      <c r="M313" s="236">
        <f>G313*(1+L313/100)</f>
        <v>0</v>
      </c>
      <c r="N313" s="234">
        <v>0</v>
      </c>
      <c r="O313" s="234">
        <f>ROUND(E313*N313,2)</f>
        <v>0</v>
      </c>
      <c r="P313" s="234">
        <v>0</v>
      </c>
      <c r="Q313" s="234">
        <f>ROUND(E313*P313,2)</f>
        <v>0</v>
      </c>
      <c r="R313" s="236"/>
      <c r="S313" s="236" t="s">
        <v>228</v>
      </c>
      <c r="T313" s="237" t="s">
        <v>229</v>
      </c>
      <c r="U313" s="220">
        <v>0</v>
      </c>
      <c r="V313" s="220">
        <f>ROUND(E313*U313,2)</f>
        <v>0</v>
      </c>
      <c r="W313" s="220"/>
      <c r="X313" s="220" t="s">
        <v>148</v>
      </c>
      <c r="Y313" s="220" t="s">
        <v>149</v>
      </c>
      <c r="Z313" s="210"/>
      <c r="AA313" s="210"/>
      <c r="AB313" s="210"/>
      <c r="AC313" s="210"/>
      <c r="AD313" s="210"/>
      <c r="AE313" s="210"/>
      <c r="AF313" s="210"/>
      <c r="AG313" s="210" t="s">
        <v>150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2" x14ac:dyDescent="0.2">
      <c r="A314" s="217"/>
      <c r="B314" s="218"/>
      <c r="C314" s="250"/>
      <c r="D314" s="242"/>
      <c r="E314" s="242"/>
      <c r="F314" s="242"/>
      <c r="G314" s="242"/>
      <c r="H314" s="220"/>
      <c r="I314" s="220"/>
      <c r="J314" s="220"/>
      <c r="K314" s="220"/>
      <c r="L314" s="220"/>
      <c r="M314" s="220"/>
      <c r="N314" s="219"/>
      <c r="O314" s="219"/>
      <c r="P314" s="219"/>
      <c r="Q314" s="219"/>
      <c r="R314" s="220"/>
      <c r="S314" s="220"/>
      <c r="T314" s="220"/>
      <c r="U314" s="220"/>
      <c r="V314" s="220"/>
      <c r="W314" s="220"/>
      <c r="X314" s="220"/>
      <c r="Y314" s="220"/>
      <c r="Z314" s="210"/>
      <c r="AA314" s="210"/>
      <c r="AB314" s="210"/>
      <c r="AC314" s="210"/>
      <c r="AD314" s="210"/>
      <c r="AE314" s="210"/>
      <c r="AF314" s="210"/>
      <c r="AG314" s="210" t="s">
        <v>155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">
      <c r="A315" s="231">
        <v>82</v>
      </c>
      <c r="B315" s="232" t="s">
        <v>425</v>
      </c>
      <c r="C315" s="245" t="s">
        <v>426</v>
      </c>
      <c r="D315" s="233" t="s">
        <v>247</v>
      </c>
      <c r="E315" s="234">
        <v>22.12398</v>
      </c>
      <c r="F315" s="235"/>
      <c r="G315" s="236">
        <f>ROUND(E315*F315,2)</f>
        <v>0</v>
      </c>
      <c r="H315" s="235"/>
      <c r="I315" s="236">
        <f>ROUND(E315*H315,2)</f>
        <v>0</v>
      </c>
      <c r="J315" s="235"/>
      <c r="K315" s="236">
        <f>ROUND(E315*J315,2)</f>
        <v>0</v>
      </c>
      <c r="L315" s="236">
        <v>21</v>
      </c>
      <c r="M315" s="236">
        <f>G315*(1+L315/100)</f>
        <v>0</v>
      </c>
      <c r="N315" s="234">
        <v>0</v>
      </c>
      <c r="O315" s="234">
        <f>ROUND(E315*N315,2)</f>
        <v>0</v>
      </c>
      <c r="P315" s="234">
        <v>0</v>
      </c>
      <c r="Q315" s="234">
        <f>ROUND(E315*P315,2)</f>
        <v>0</v>
      </c>
      <c r="R315" s="236" t="s">
        <v>354</v>
      </c>
      <c r="S315" s="236" t="s">
        <v>147</v>
      </c>
      <c r="T315" s="237" t="s">
        <v>147</v>
      </c>
      <c r="U315" s="220">
        <v>2.3290000000000002</v>
      </c>
      <c r="V315" s="220">
        <f>ROUND(E315*U315,2)</f>
        <v>51.53</v>
      </c>
      <c r="W315" s="220"/>
      <c r="X315" s="220" t="s">
        <v>248</v>
      </c>
      <c r="Y315" s="220" t="s">
        <v>149</v>
      </c>
      <c r="Z315" s="210"/>
      <c r="AA315" s="210"/>
      <c r="AB315" s="210"/>
      <c r="AC315" s="210"/>
      <c r="AD315" s="210"/>
      <c r="AE315" s="210"/>
      <c r="AF315" s="210"/>
      <c r="AG315" s="210" t="s">
        <v>249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2" x14ac:dyDescent="0.2">
      <c r="A316" s="217"/>
      <c r="B316" s="218"/>
      <c r="C316" s="246" t="s">
        <v>280</v>
      </c>
      <c r="D316" s="238"/>
      <c r="E316" s="238"/>
      <c r="F316" s="238"/>
      <c r="G316" s="238"/>
      <c r="H316" s="220"/>
      <c r="I316" s="220"/>
      <c r="J316" s="220"/>
      <c r="K316" s="220"/>
      <c r="L316" s="220"/>
      <c r="M316" s="220"/>
      <c r="N316" s="219"/>
      <c r="O316" s="219"/>
      <c r="P316" s="219"/>
      <c r="Q316" s="219"/>
      <c r="R316" s="220"/>
      <c r="S316" s="220"/>
      <c r="T316" s="220"/>
      <c r="U316" s="220"/>
      <c r="V316" s="220"/>
      <c r="W316" s="220"/>
      <c r="X316" s="220"/>
      <c r="Y316" s="220"/>
      <c r="Z316" s="210"/>
      <c r="AA316" s="210"/>
      <c r="AB316" s="210"/>
      <c r="AC316" s="210"/>
      <c r="AD316" s="210"/>
      <c r="AE316" s="210"/>
      <c r="AF316" s="210"/>
      <c r="AG316" s="210" t="s">
        <v>152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2" x14ac:dyDescent="0.2">
      <c r="A317" s="217"/>
      <c r="B317" s="218"/>
      <c r="C317" s="248"/>
      <c r="D317" s="239"/>
      <c r="E317" s="239"/>
      <c r="F317" s="239"/>
      <c r="G317" s="239"/>
      <c r="H317" s="220"/>
      <c r="I317" s="220"/>
      <c r="J317" s="220"/>
      <c r="K317" s="220"/>
      <c r="L317" s="220"/>
      <c r="M317" s="220"/>
      <c r="N317" s="219"/>
      <c r="O317" s="219"/>
      <c r="P317" s="219"/>
      <c r="Q317" s="219"/>
      <c r="R317" s="220"/>
      <c r="S317" s="220"/>
      <c r="T317" s="220"/>
      <c r="U317" s="220"/>
      <c r="V317" s="220"/>
      <c r="W317" s="220"/>
      <c r="X317" s="220"/>
      <c r="Y317" s="220"/>
      <c r="Z317" s="210"/>
      <c r="AA317" s="210"/>
      <c r="AB317" s="210"/>
      <c r="AC317" s="210"/>
      <c r="AD317" s="210"/>
      <c r="AE317" s="210"/>
      <c r="AF317" s="210"/>
      <c r="AG317" s="210" t="s">
        <v>155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x14ac:dyDescent="0.2">
      <c r="A318" s="224" t="s">
        <v>141</v>
      </c>
      <c r="B318" s="225" t="s">
        <v>103</v>
      </c>
      <c r="C318" s="244" t="s">
        <v>104</v>
      </c>
      <c r="D318" s="226"/>
      <c r="E318" s="227"/>
      <c r="F318" s="228"/>
      <c r="G318" s="228">
        <f>SUMIF(AG319:AG331,"&lt;&gt;NOR",G319:G331)</f>
        <v>0</v>
      </c>
      <c r="H318" s="228"/>
      <c r="I318" s="228">
        <f>SUM(I319:I331)</f>
        <v>0</v>
      </c>
      <c r="J318" s="228"/>
      <c r="K318" s="228">
        <f>SUM(K319:K331)</f>
        <v>0</v>
      </c>
      <c r="L318" s="228"/>
      <c r="M318" s="228">
        <f>SUM(M319:M331)</f>
        <v>0</v>
      </c>
      <c r="N318" s="227"/>
      <c r="O318" s="227">
        <f>SUM(O319:O331)</f>
        <v>0.03</v>
      </c>
      <c r="P318" s="227"/>
      <c r="Q318" s="227">
        <f>SUM(Q319:Q331)</f>
        <v>0</v>
      </c>
      <c r="R318" s="228"/>
      <c r="S318" s="228"/>
      <c r="T318" s="229"/>
      <c r="U318" s="223"/>
      <c r="V318" s="223">
        <f>SUM(V319:V331)</f>
        <v>2.4099999999999997</v>
      </c>
      <c r="W318" s="223"/>
      <c r="X318" s="223"/>
      <c r="Y318" s="223"/>
      <c r="AG318" t="s">
        <v>142</v>
      </c>
    </row>
    <row r="319" spans="1:60" ht="22.5" outlineLevel="1" x14ac:dyDescent="0.2">
      <c r="A319" s="231">
        <v>83</v>
      </c>
      <c r="B319" s="232" t="s">
        <v>427</v>
      </c>
      <c r="C319" s="245" t="s">
        <v>428</v>
      </c>
      <c r="D319" s="233" t="s">
        <v>145</v>
      </c>
      <c r="E319" s="234">
        <v>1</v>
      </c>
      <c r="F319" s="235"/>
      <c r="G319" s="236">
        <f>ROUND(E319*F319,2)</f>
        <v>0</v>
      </c>
      <c r="H319" s="235"/>
      <c r="I319" s="236">
        <f>ROUND(E319*H319,2)</f>
        <v>0</v>
      </c>
      <c r="J319" s="235"/>
      <c r="K319" s="236">
        <f>ROUND(E319*J319,2)</f>
        <v>0</v>
      </c>
      <c r="L319" s="236">
        <v>21</v>
      </c>
      <c r="M319" s="236">
        <f>G319*(1+L319/100)</f>
        <v>0</v>
      </c>
      <c r="N319" s="234">
        <v>0</v>
      </c>
      <c r="O319" s="234">
        <f>ROUND(E319*N319,2)</f>
        <v>0</v>
      </c>
      <c r="P319" s="234">
        <v>0</v>
      </c>
      <c r="Q319" s="234">
        <f>ROUND(E319*P319,2)</f>
        <v>0</v>
      </c>
      <c r="R319" s="236" t="s">
        <v>429</v>
      </c>
      <c r="S319" s="236" t="s">
        <v>147</v>
      </c>
      <c r="T319" s="237" t="s">
        <v>147</v>
      </c>
      <c r="U319" s="220">
        <v>1.56</v>
      </c>
      <c r="V319" s="220">
        <f>ROUND(E319*U319,2)</f>
        <v>1.56</v>
      </c>
      <c r="W319" s="220"/>
      <c r="X319" s="220" t="s">
        <v>148</v>
      </c>
      <c r="Y319" s="220" t="s">
        <v>149</v>
      </c>
      <c r="Z319" s="210"/>
      <c r="AA319" s="210"/>
      <c r="AB319" s="210"/>
      <c r="AC319" s="210"/>
      <c r="AD319" s="210"/>
      <c r="AE319" s="210"/>
      <c r="AF319" s="210"/>
      <c r="AG319" s="210" t="s">
        <v>150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2" x14ac:dyDescent="0.2">
      <c r="A320" s="217"/>
      <c r="B320" s="218"/>
      <c r="C320" s="249" t="s">
        <v>430</v>
      </c>
      <c r="D320" s="240"/>
      <c r="E320" s="240"/>
      <c r="F320" s="240"/>
      <c r="G320" s="240"/>
      <c r="H320" s="220"/>
      <c r="I320" s="220"/>
      <c r="J320" s="220"/>
      <c r="K320" s="220"/>
      <c r="L320" s="220"/>
      <c r="M320" s="220"/>
      <c r="N320" s="219"/>
      <c r="O320" s="219"/>
      <c r="P320" s="219"/>
      <c r="Q320" s="219"/>
      <c r="R320" s="220"/>
      <c r="S320" s="220"/>
      <c r="T320" s="220"/>
      <c r="U320" s="220"/>
      <c r="V320" s="220"/>
      <c r="W320" s="220"/>
      <c r="X320" s="220"/>
      <c r="Y320" s="220"/>
      <c r="Z320" s="210"/>
      <c r="AA320" s="210"/>
      <c r="AB320" s="210"/>
      <c r="AC320" s="210"/>
      <c r="AD320" s="210"/>
      <c r="AE320" s="210"/>
      <c r="AF320" s="210"/>
      <c r="AG320" s="210" t="s">
        <v>164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2" x14ac:dyDescent="0.2">
      <c r="A321" s="217"/>
      <c r="B321" s="218"/>
      <c r="C321" s="248"/>
      <c r="D321" s="239"/>
      <c r="E321" s="239"/>
      <c r="F321" s="239"/>
      <c r="G321" s="239"/>
      <c r="H321" s="220"/>
      <c r="I321" s="220"/>
      <c r="J321" s="220"/>
      <c r="K321" s="220"/>
      <c r="L321" s="220"/>
      <c r="M321" s="220"/>
      <c r="N321" s="219"/>
      <c r="O321" s="219"/>
      <c r="P321" s="219"/>
      <c r="Q321" s="219"/>
      <c r="R321" s="220"/>
      <c r="S321" s="220"/>
      <c r="T321" s="220"/>
      <c r="U321" s="220"/>
      <c r="V321" s="220"/>
      <c r="W321" s="220"/>
      <c r="X321" s="220"/>
      <c r="Y321" s="220"/>
      <c r="Z321" s="210"/>
      <c r="AA321" s="210"/>
      <c r="AB321" s="210"/>
      <c r="AC321" s="210"/>
      <c r="AD321" s="210"/>
      <c r="AE321" s="210"/>
      <c r="AF321" s="210"/>
      <c r="AG321" s="210" t="s">
        <v>155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">
      <c r="A322" s="231">
        <v>84</v>
      </c>
      <c r="B322" s="232" t="s">
        <v>431</v>
      </c>
      <c r="C322" s="245" t="s">
        <v>432</v>
      </c>
      <c r="D322" s="233" t="s">
        <v>145</v>
      </c>
      <c r="E322" s="234">
        <v>1</v>
      </c>
      <c r="F322" s="235"/>
      <c r="G322" s="236">
        <f>ROUND(E322*F322,2)</f>
        <v>0</v>
      </c>
      <c r="H322" s="235"/>
      <c r="I322" s="236">
        <f>ROUND(E322*H322,2)</f>
        <v>0</v>
      </c>
      <c r="J322" s="235"/>
      <c r="K322" s="236">
        <f>ROUND(E322*J322,2)</f>
        <v>0</v>
      </c>
      <c r="L322" s="236">
        <v>21</v>
      </c>
      <c r="M322" s="236">
        <f>G322*(1+L322/100)</f>
        <v>0</v>
      </c>
      <c r="N322" s="234">
        <v>0</v>
      </c>
      <c r="O322" s="234">
        <f>ROUND(E322*N322,2)</f>
        <v>0</v>
      </c>
      <c r="P322" s="234">
        <v>0</v>
      </c>
      <c r="Q322" s="234">
        <f>ROUND(E322*P322,2)</f>
        <v>0</v>
      </c>
      <c r="R322" s="236" t="s">
        <v>429</v>
      </c>
      <c r="S322" s="236" t="s">
        <v>147</v>
      </c>
      <c r="T322" s="237" t="s">
        <v>147</v>
      </c>
      <c r="U322" s="220">
        <v>0.77500000000000002</v>
      </c>
      <c r="V322" s="220">
        <f>ROUND(E322*U322,2)</f>
        <v>0.78</v>
      </c>
      <c r="W322" s="220"/>
      <c r="X322" s="220" t="s">
        <v>148</v>
      </c>
      <c r="Y322" s="220" t="s">
        <v>149</v>
      </c>
      <c r="Z322" s="210"/>
      <c r="AA322" s="210"/>
      <c r="AB322" s="210"/>
      <c r="AC322" s="210"/>
      <c r="AD322" s="210"/>
      <c r="AE322" s="210"/>
      <c r="AF322" s="210"/>
      <c r="AG322" s="210" t="s">
        <v>150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2" x14ac:dyDescent="0.2">
      <c r="A323" s="217"/>
      <c r="B323" s="218"/>
      <c r="C323" s="250"/>
      <c r="D323" s="242"/>
      <c r="E323" s="242"/>
      <c r="F323" s="242"/>
      <c r="G323" s="242"/>
      <c r="H323" s="220"/>
      <c r="I323" s="220"/>
      <c r="J323" s="220"/>
      <c r="K323" s="220"/>
      <c r="L323" s="220"/>
      <c r="M323" s="220"/>
      <c r="N323" s="219"/>
      <c r="O323" s="219"/>
      <c r="P323" s="219"/>
      <c r="Q323" s="219"/>
      <c r="R323" s="220"/>
      <c r="S323" s="220"/>
      <c r="T323" s="220"/>
      <c r="U323" s="220"/>
      <c r="V323" s="220"/>
      <c r="W323" s="220"/>
      <c r="X323" s="220"/>
      <c r="Y323" s="220"/>
      <c r="Z323" s="210"/>
      <c r="AA323" s="210"/>
      <c r="AB323" s="210"/>
      <c r="AC323" s="210"/>
      <c r="AD323" s="210"/>
      <c r="AE323" s="210"/>
      <c r="AF323" s="210"/>
      <c r="AG323" s="210" t="s">
        <v>155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">
      <c r="A324" s="231">
        <v>85</v>
      </c>
      <c r="B324" s="232" t="s">
        <v>433</v>
      </c>
      <c r="C324" s="245" t="s">
        <v>434</v>
      </c>
      <c r="D324" s="233" t="s">
        <v>145</v>
      </c>
      <c r="E324" s="234">
        <v>1</v>
      </c>
      <c r="F324" s="235"/>
      <c r="G324" s="236">
        <f>ROUND(E324*F324,2)</f>
        <v>0</v>
      </c>
      <c r="H324" s="235"/>
      <c r="I324" s="236">
        <f>ROUND(E324*H324,2)</f>
        <v>0</v>
      </c>
      <c r="J324" s="235"/>
      <c r="K324" s="236">
        <f>ROUND(E324*J324,2)</f>
        <v>0</v>
      </c>
      <c r="L324" s="236">
        <v>21</v>
      </c>
      <c r="M324" s="236">
        <f>G324*(1+L324/100)</f>
        <v>0</v>
      </c>
      <c r="N324" s="234">
        <v>7.5000000000000002E-4</v>
      </c>
      <c r="O324" s="234">
        <f>ROUND(E324*N324,2)</f>
        <v>0</v>
      </c>
      <c r="P324" s="234">
        <v>0</v>
      </c>
      <c r="Q324" s="234">
        <f>ROUND(E324*P324,2)</f>
        <v>0</v>
      </c>
      <c r="R324" s="236" t="s">
        <v>196</v>
      </c>
      <c r="S324" s="236" t="s">
        <v>147</v>
      </c>
      <c r="T324" s="237" t="s">
        <v>147</v>
      </c>
      <c r="U324" s="220">
        <v>0</v>
      </c>
      <c r="V324" s="220">
        <f>ROUND(E324*U324,2)</f>
        <v>0</v>
      </c>
      <c r="W324" s="220"/>
      <c r="X324" s="220" t="s">
        <v>197</v>
      </c>
      <c r="Y324" s="220" t="s">
        <v>149</v>
      </c>
      <c r="Z324" s="210"/>
      <c r="AA324" s="210"/>
      <c r="AB324" s="210"/>
      <c r="AC324" s="210"/>
      <c r="AD324" s="210"/>
      <c r="AE324" s="210"/>
      <c r="AF324" s="210"/>
      <c r="AG324" s="210" t="s">
        <v>198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2" x14ac:dyDescent="0.2">
      <c r="A325" s="217"/>
      <c r="B325" s="218"/>
      <c r="C325" s="250"/>
      <c r="D325" s="242"/>
      <c r="E325" s="242"/>
      <c r="F325" s="242"/>
      <c r="G325" s="242"/>
      <c r="H325" s="220"/>
      <c r="I325" s="220"/>
      <c r="J325" s="220"/>
      <c r="K325" s="220"/>
      <c r="L325" s="220"/>
      <c r="M325" s="220"/>
      <c r="N325" s="219"/>
      <c r="O325" s="219"/>
      <c r="P325" s="219"/>
      <c r="Q325" s="219"/>
      <c r="R325" s="220"/>
      <c r="S325" s="220"/>
      <c r="T325" s="220"/>
      <c r="U325" s="220"/>
      <c r="V325" s="220"/>
      <c r="W325" s="220"/>
      <c r="X325" s="220"/>
      <c r="Y325" s="220"/>
      <c r="Z325" s="210"/>
      <c r="AA325" s="210"/>
      <c r="AB325" s="210"/>
      <c r="AC325" s="210"/>
      <c r="AD325" s="210"/>
      <c r="AE325" s="210"/>
      <c r="AF325" s="210"/>
      <c r="AG325" s="210" t="s">
        <v>155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ht="22.5" outlineLevel="1" x14ac:dyDescent="0.2">
      <c r="A326" s="231">
        <v>86</v>
      </c>
      <c r="B326" s="232" t="s">
        <v>435</v>
      </c>
      <c r="C326" s="245" t="s">
        <v>436</v>
      </c>
      <c r="D326" s="233" t="s">
        <v>145</v>
      </c>
      <c r="E326" s="234">
        <v>1</v>
      </c>
      <c r="F326" s="235"/>
      <c r="G326" s="236">
        <f>ROUND(E326*F326,2)</f>
        <v>0</v>
      </c>
      <c r="H326" s="235"/>
      <c r="I326" s="236">
        <f>ROUND(E326*H326,2)</f>
        <v>0</v>
      </c>
      <c r="J326" s="235"/>
      <c r="K326" s="236">
        <f>ROUND(E326*J326,2)</f>
        <v>0</v>
      </c>
      <c r="L326" s="236">
        <v>21</v>
      </c>
      <c r="M326" s="236">
        <f>G326*(1+L326/100)</f>
        <v>0</v>
      </c>
      <c r="N326" s="234">
        <v>2.9000000000000001E-2</v>
      </c>
      <c r="O326" s="234">
        <f>ROUND(E326*N326,2)</f>
        <v>0.03</v>
      </c>
      <c r="P326" s="234">
        <v>0</v>
      </c>
      <c r="Q326" s="234">
        <f>ROUND(E326*P326,2)</f>
        <v>0</v>
      </c>
      <c r="R326" s="236" t="s">
        <v>196</v>
      </c>
      <c r="S326" s="236" t="s">
        <v>147</v>
      </c>
      <c r="T326" s="237" t="s">
        <v>147</v>
      </c>
      <c r="U326" s="220">
        <v>0</v>
      </c>
      <c r="V326" s="220">
        <f>ROUND(E326*U326,2)</f>
        <v>0</v>
      </c>
      <c r="W326" s="220"/>
      <c r="X326" s="220" t="s">
        <v>197</v>
      </c>
      <c r="Y326" s="220" t="s">
        <v>149</v>
      </c>
      <c r="Z326" s="210"/>
      <c r="AA326" s="210"/>
      <c r="AB326" s="210"/>
      <c r="AC326" s="210"/>
      <c r="AD326" s="210"/>
      <c r="AE326" s="210"/>
      <c r="AF326" s="210"/>
      <c r="AG326" s="210" t="s">
        <v>198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2" x14ac:dyDescent="0.2">
      <c r="A327" s="217"/>
      <c r="B327" s="218"/>
      <c r="C327" s="247" t="s">
        <v>437</v>
      </c>
      <c r="D327" s="221"/>
      <c r="E327" s="222">
        <v>1</v>
      </c>
      <c r="F327" s="220"/>
      <c r="G327" s="220"/>
      <c r="H327" s="220"/>
      <c r="I327" s="220"/>
      <c r="J327" s="220"/>
      <c r="K327" s="220"/>
      <c r="L327" s="220"/>
      <c r="M327" s="220"/>
      <c r="N327" s="219"/>
      <c r="O327" s="219"/>
      <c r="P327" s="219"/>
      <c r="Q327" s="219"/>
      <c r="R327" s="220"/>
      <c r="S327" s="220"/>
      <c r="T327" s="220"/>
      <c r="U327" s="220"/>
      <c r="V327" s="220"/>
      <c r="W327" s="220"/>
      <c r="X327" s="220"/>
      <c r="Y327" s="220"/>
      <c r="Z327" s="210"/>
      <c r="AA327" s="210"/>
      <c r="AB327" s="210"/>
      <c r="AC327" s="210"/>
      <c r="AD327" s="210"/>
      <c r="AE327" s="210"/>
      <c r="AF327" s="210"/>
      <c r="AG327" s="210" t="s">
        <v>154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2" x14ac:dyDescent="0.2">
      <c r="A328" s="217"/>
      <c r="B328" s="218"/>
      <c r="C328" s="248"/>
      <c r="D328" s="239"/>
      <c r="E328" s="239"/>
      <c r="F328" s="239"/>
      <c r="G328" s="239"/>
      <c r="H328" s="220"/>
      <c r="I328" s="220"/>
      <c r="J328" s="220"/>
      <c r="K328" s="220"/>
      <c r="L328" s="220"/>
      <c r="M328" s="220"/>
      <c r="N328" s="219"/>
      <c r="O328" s="219"/>
      <c r="P328" s="219"/>
      <c r="Q328" s="219"/>
      <c r="R328" s="220"/>
      <c r="S328" s="220"/>
      <c r="T328" s="220"/>
      <c r="U328" s="220"/>
      <c r="V328" s="220"/>
      <c r="W328" s="220"/>
      <c r="X328" s="220"/>
      <c r="Y328" s="220"/>
      <c r="Z328" s="210"/>
      <c r="AA328" s="210"/>
      <c r="AB328" s="210"/>
      <c r="AC328" s="210"/>
      <c r="AD328" s="210"/>
      <c r="AE328" s="210"/>
      <c r="AF328" s="210"/>
      <c r="AG328" s="210" t="s">
        <v>155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">
      <c r="A329" s="231">
        <v>87</v>
      </c>
      <c r="B329" s="232" t="s">
        <v>438</v>
      </c>
      <c r="C329" s="245" t="s">
        <v>439</v>
      </c>
      <c r="D329" s="233" t="s">
        <v>247</v>
      </c>
      <c r="E329" s="234">
        <v>2.9749999999999999E-2</v>
      </c>
      <c r="F329" s="235"/>
      <c r="G329" s="236">
        <f>ROUND(E329*F329,2)</f>
        <v>0</v>
      </c>
      <c r="H329" s="235"/>
      <c r="I329" s="236">
        <f>ROUND(E329*H329,2)</f>
        <v>0</v>
      </c>
      <c r="J329" s="235"/>
      <c r="K329" s="236">
        <f>ROUND(E329*J329,2)</f>
        <v>0</v>
      </c>
      <c r="L329" s="236">
        <v>21</v>
      </c>
      <c r="M329" s="236">
        <f>G329*(1+L329/100)</f>
        <v>0</v>
      </c>
      <c r="N329" s="234">
        <v>0</v>
      </c>
      <c r="O329" s="234">
        <f>ROUND(E329*N329,2)</f>
        <v>0</v>
      </c>
      <c r="P329" s="234">
        <v>0</v>
      </c>
      <c r="Q329" s="234">
        <f>ROUND(E329*P329,2)</f>
        <v>0</v>
      </c>
      <c r="R329" s="236" t="s">
        <v>429</v>
      </c>
      <c r="S329" s="236" t="s">
        <v>147</v>
      </c>
      <c r="T329" s="237" t="s">
        <v>147</v>
      </c>
      <c r="U329" s="220">
        <v>2.4209999999999998</v>
      </c>
      <c r="V329" s="220">
        <f>ROUND(E329*U329,2)</f>
        <v>7.0000000000000007E-2</v>
      </c>
      <c r="W329" s="220"/>
      <c r="X329" s="220" t="s">
        <v>248</v>
      </c>
      <c r="Y329" s="220" t="s">
        <v>149</v>
      </c>
      <c r="Z329" s="210"/>
      <c r="AA329" s="210"/>
      <c r="AB329" s="210"/>
      <c r="AC329" s="210"/>
      <c r="AD329" s="210"/>
      <c r="AE329" s="210"/>
      <c r="AF329" s="210"/>
      <c r="AG329" s="210" t="s">
        <v>249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2" x14ac:dyDescent="0.2">
      <c r="A330" s="217"/>
      <c r="B330" s="218"/>
      <c r="C330" s="246" t="s">
        <v>280</v>
      </c>
      <c r="D330" s="238"/>
      <c r="E330" s="238"/>
      <c r="F330" s="238"/>
      <c r="G330" s="238"/>
      <c r="H330" s="220"/>
      <c r="I330" s="220"/>
      <c r="J330" s="220"/>
      <c r="K330" s="220"/>
      <c r="L330" s="220"/>
      <c r="M330" s="220"/>
      <c r="N330" s="219"/>
      <c r="O330" s="219"/>
      <c r="P330" s="219"/>
      <c r="Q330" s="219"/>
      <c r="R330" s="220"/>
      <c r="S330" s="220"/>
      <c r="T330" s="220"/>
      <c r="U330" s="220"/>
      <c r="V330" s="220"/>
      <c r="W330" s="220"/>
      <c r="X330" s="220"/>
      <c r="Y330" s="220"/>
      <c r="Z330" s="210"/>
      <c r="AA330" s="210"/>
      <c r="AB330" s="210"/>
      <c r="AC330" s="210"/>
      <c r="AD330" s="210"/>
      <c r="AE330" s="210"/>
      <c r="AF330" s="210"/>
      <c r="AG330" s="210" t="s">
        <v>152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2" x14ac:dyDescent="0.2">
      <c r="A331" s="217"/>
      <c r="B331" s="218"/>
      <c r="C331" s="248"/>
      <c r="D331" s="239"/>
      <c r="E331" s="239"/>
      <c r="F331" s="239"/>
      <c r="G331" s="239"/>
      <c r="H331" s="220"/>
      <c r="I331" s="220"/>
      <c r="J331" s="220"/>
      <c r="K331" s="220"/>
      <c r="L331" s="220"/>
      <c r="M331" s="220"/>
      <c r="N331" s="219"/>
      <c r="O331" s="219"/>
      <c r="P331" s="219"/>
      <c r="Q331" s="219"/>
      <c r="R331" s="220"/>
      <c r="S331" s="220"/>
      <c r="T331" s="220"/>
      <c r="U331" s="220"/>
      <c r="V331" s="220"/>
      <c r="W331" s="220"/>
      <c r="X331" s="220"/>
      <c r="Y331" s="220"/>
      <c r="Z331" s="210"/>
      <c r="AA331" s="210"/>
      <c r="AB331" s="210"/>
      <c r="AC331" s="210"/>
      <c r="AD331" s="210"/>
      <c r="AE331" s="210"/>
      <c r="AF331" s="210"/>
      <c r="AG331" s="210" t="s">
        <v>155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x14ac:dyDescent="0.2">
      <c r="A332" s="224" t="s">
        <v>141</v>
      </c>
      <c r="B332" s="225" t="s">
        <v>105</v>
      </c>
      <c r="C332" s="244" t="s">
        <v>106</v>
      </c>
      <c r="D332" s="226"/>
      <c r="E332" s="227"/>
      <c r="F332" s="228"/>
      <c r="G332" s="228">
        <f>SUMIF(AG333:AG358,"&lt;&gt;NOR",G333:G358)</f>
        <v>0</v>
      </c>
      <c r="H332" s="228"/>
      <c r="I332" s="228">
        <f>SUM(I333:I358)</f>
        <v>0</v>
      </c>
      <c r="J332" s="228"/>
      <c r="K332" s="228">
        <f>SUM(K333:K358)</f>
        <v>0</v>
      </c>
      <c r="L332" s="228"/>
      <c r="M332" s="228">
        <f>SUM(M333:M358)</f>
        <v>0</v>
      </c>
      <c r="N332" s="227"/>
      <c r="O332" s="227">
        <f>SUM(O333:O358)</f>
        <v>0.14000000000000001</v>
      </c>
      <c r="P332" s="227"/>
      <c r="Q332" s="227">
        <f>SUM(Q333:Q358)</f>
        <v>0</v>
      </c>
      <c r="R332" s="228"/>
      <c r="S332" s="228"/>
      <c r="T332" s="229"/>
      <c r="U332" s="223"/>
      <c r="V332" s="223">
        <f>SUM(V333:V358)</f>
        <v>147.35999999999999</v>
      </c>
      <c r="W332" s="223"/>
      <c r="X332" s="223"/>
      <c r="Y332" s="223"/>
      <c r="AG332" t="s">
        <v>142</v>
      </c>
    </row>
    <row r="333" spans="1:60" outlineLevel="1" x14ac:dyDescent="0.2">
      <c r="A333" s="231">
        <v>88</v>
      </c>
      <c r="B333" s="232" t="s">
        <v>440</v>
      </c>
      <c r="C333" s="245" t="s">
        <v>441</v>
      </c>
      <c r="D333" s="233" t="s">
        <v>158</v>
      </c>
      <c r="E333" s="234">
        <v>5</v>
      </c>
      <c r="F333" s="235"/>
      <c r="G333" s="236">
        <f>ROUND(E333*F333,2)</f>
        <v>0</v>
      </c>
      <c r="H333" s="235"/>
      <c r="I333" s="236">
        <f>ROUND(E333*H333,2)</f>
        <v>0</v>
      </c>
      <c r="J333" s="235"/>
      <c r="K333" s="236">
        <f>ROUND(E333*J333,2)</f>
        <v>0</v>
      </c>
      <c r="L333" s="236">
        <v>21</v>
      </c>
      <c r="M333" s="236">
        <f>G333*(1+L333/100)</f>
        <v>0</v>
      </c>
      <c r="N333" s="234">
        <v>1.4999999999999999E-4</v>
      </c>
      <c r="O333" s="234">
        <f>ROUND(E333*N333,2)</f>
        <v>0</v>
      </c>
      <c r="P333" s="234">
        <v>0</v>
      </c>
      <c r="Q333" s="234">
        <f>ROUND(E333*P333,2)</f>
        <v>0</v>
      </c>
      <c r="R333" s="236" t="s">
        <v>442</v>
      </c>
      <c r="S333" s="236" t="s">
        <v>147</v>
      </c>
      <c r="T333" s="237" t="s">
        <v>147</v>
      </c>
      <c r="U333" s="220">
        <v>0.22800000000000001</v>
      </c>
      <c r="V333" s="220">
        <f>ROUND(E333*U333,2)</f>
        <v>1.1399999999999999</v>
      </c>
      <c r="W333" s="220"/>
      <c r="X333" s="220" t="s">
        <v>148</v>
      </c>
      <c r="Y333" s="220" t="s">
        <v>149</v>
      </c>
      <c r="Z333" s="210"/>
      <c r="AA333" s="210"/>
      <c r="AB333" s="210"/>
      <c r="AC333" s="210"/>
      <c r="AD333" s="210"/>
      <c r="AE333" s="210"/>
      <c r="AF333" s="210"/>
      <c r="AG333" s="210" t="s">
        <v>150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2" x14ac:dyDescent="0.2">
      <c r="A334" s="217"/>
      <c r="B334" s="218"/>
      <c r="C334" s="247" t="s">
        <v>443</v>
      </c>
      <c r="D334" s="221"/>
      <c r="E334" s="222">
        <v>2</v>
      </c>
      <c r="F334" s="220"/>
      <c r="G334" s="220"/>
      <c r="H334" s="220"/>
      <c r="I334" s="220"/>
      <c r="J334" s="220"/>
      <c r="K334" s="220"/>
      <c r="L334" s="220"/>
      <c r="M334" s="220"/>
      <c r="N334" s="219"/>
      <c r="O334" s="219"/>
      <c r="P334" s="219"/>
      <c r="Q334" s="219"/>
      <c r="R334" s="220"/>
      <c r="S334" s="220"/>
      <c r="T334" s="220"/>
      <c r="U334" s="220"/>
      <c r="V334" s="220"/>
      <c r="W334" s="220"/>
      <c r="X334" s="220"/>
      <c r="Y334" s="220"/>
      <c r="Z334" s="210"/>
      <c r="AA334" s="210"/>
      <c r="AB334" s="210"/>
      <c r="AC334" s="210"/>
      <c r="AD334" s="210"/>
      <c r="AE334" s="210"/>
      <c r="AF334" s="210"/>
      <c r="AG334" s="210" t="s">
        <v>154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">
      <c r="A335" s="217"/>
      <c r="B335" s="218"/>
      <c r="C335" s="247" t="s">
        <v>444</v>
      </c>
      <c r="D335" s="221"/>
      <c r="E335" s="222">
        <v>3</v>
      </c>
      <c r="F335" s="220"/>
      <c r="G335" s="220"/>
      <c r="H335" s="220"/>
      <c r="I335" s="220"/>
      <c r="J335" s="220"/>
      <c r="K335" s="220"/>
      <c r="L335" s="220"/>
      <c r="M335" s="220"/>
      <c r="N335" s="219"/>
      <c r="O335" s="219"/>
      <c r="P335" s="219"/>
      <c r="Q335" s="219"/>
      <c r="R335" s="220"/>
      <c r="S335" s="220"/>
      <c r="T335" s="220"/>
      <c r="U335" s="220"/>
      <c r="V335" s="220"/>
      <c r="W335" s="220"/>
      <c r="X335" s="220"/>
      <c r="Y335" s="220"/>
      <c r="Z335" s="210"/>
      <c r="AA335" s="210"/>
      <c r="AB335" s="210"/>
      <c r="AC335" s="210"/>
      <c r="AD335" s="210"/>
      <c r="AE335" s="210"/>
      <c r="AF335" s="210"/>
      <c r="AG335" s="210" t="s">
        <v>154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2" x14ac:dyDescent="0.2">
      <c r="A336" s="217"/>
      <c r="B336" s="218"/>
      <c r="C336" s="248"/>
      <c r="D336" s="239"/>
      <c r="E336" s="239"/>
      <c r="F336" s="239"/>
      <c r="G336" s="239"/>
      <c r="H336" s="220"/>
      <c r="I336" s="220"/>
      <c r="J336" s="220"/>
      <c r="K336" s="220"/>
      <c r="L336" s="220"/>
      <c r="M336" s="220"/>
      <c r="N336" s="219"/>
      <c r="O336" s="219"/>
      <c r="P336" s="219"/>
      <c r="Q336" s="219"/>
      <c r="R336" s="220"/>
      <c r="S336" s="220"/>
      <c r="T336" s="220"/>
      <c r="U336" s="220"/>
      <c r="V336" s="220"/>
      <c r="W336" s="220"/>
      <c r="X336" s="220"/>
      <c r="Y336" s="220"/>
      <c r="Z336" s="210"/>
      <c r="AA336" s="210"/>
      <c r="AB336" s="210"/>
      <c r="AC336" s="210"/>
      <c r="AD336" s="210"/>
      <c r="AE336" s="210"/>
      <c r="AF336" s="210"/>
      <c r="AG336" s="210" t="s">
        <v>155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">
      <c r="A337" s="231">
        <v>89</v>
      </c>
      <c r="B337" s="232" t="s">
        <v>445</v>
      </c>
      <c r="C337" s="245" t="s">
        <v>446</v>
      </c>
      <c r="D337" s="233" t="s">
        <v>158</v>
      </c>
      <c r="E337" s="234">
        <v>8.1999999999999993</v>
      </c>
      <c r="F337" s="235"/>
      <c r="G337" s="236">
        <f>ROUND(E337*F337,2)</f>
        <v>0</v>
      </c>
      <c r="H337" s="235"/>
      <c r="I337" s="236">
        <f>ROUND(E337*H337,2)</f>
        <v>0</v>
      </c>
      <c r="J337" s="235"/>
      <c r="K337" s="236">
        <f>ROUND(E337*J337,2)</f>
        <v>0</v>
      </c>
      <c r="L337" s="236">
        <v>21</v>
      </c>
      <c r="M337" s="236">
        <f>G337*(1+L337/100)</f>
        <v>0</v>
      </c>
      <c r="N337" s="234">
        <v>4.2000000000000002E-4</v>
      </c>
      <c r="O337" s="234">
        <f>ROUND(E337*N337,2)</f>
        <v>0</v>
      </c>
      <c r="P337" s="234">
        <v>0</v>
      </c>
      <c r="Q337" s="234">
        <f>ROUND(E337*P337,2)</f>
        <v>0</v>
      </c>
      <c r="R337" s="236" t="s">
        <v>442</v>
      </c>
      <c r="S337" s="236" t="s">
        <v>147</v>
      </c>
      <c r="T337" s="237" t="s">
        <v>147</v>
      </c>
      <c r="U337" s="220">
        <v>0.28699999999999998</v>
      </c>
      <c r="V337" s="220">
        <f>ROUND(E337*U337,2)</f>
        <v>2.35</v>
      </c>
      <c r="W337" s="220"/>
      <c r="X337" s="220" t="s">
        <v>148</v>
      </c>
      <c r="Y337" s="220" t="s">
        <v>149</v>
      </c>
      <c r="Z337" s="210"/>
      <c r="AA337" s="210"/>
      <c r="AB337" s="210"/>
      <c r="AC337" s="210"/>
      <c r="AD337" s="210"/>
      <c r="AE337" s="210"/>
      <c r="AF337" s="210"/>
      <c r="AG337" s="210" t="s">
        <v>150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2" x14ac:dyDescent="0.2">
      <c r="A338" s="217"/>
      <c r="B338" s="218"/>
      <c r="C338" s="249" t="s">
        <v>447</v>
      </c>
      <c r="D338" s="240"/>
      <c r="E338" s="240"/>
      <c r="F338" s="240"/>
      <c r="G338" s="240"/>
      <c r="H338" s="220"/>
      <c r="I338" s="220"/>
      <c r="J338" s="220"/>
      <c r="K338" s="220"/>
      <c r="L338" s="220"/>
      <c r="M338" s="220"/>
      <c r="N338" s="219"/>
      <c r="O338" s="219"/>
      <c r="P338" s="219"/>
      <c r="Q338" s="219"/>
      <c r="R338" s="220"/>
      <c r="S338" s="220"/>
      <c r="T338" s="220"/>
      <c r="U338" s="220"/>
      <c r="V338" s="220"/>
      <c r="W338" s="220"/>
      <c r="X338" s="220"/>
      <c r="Y338" s="220"/>
      <c r="Z338" s="210"/>
      <c r="AA338" s="210"/>
      <c r="AB338" s="210"/>
      <c r="AC338" s="210"/>
      <c r="AD338" s="210"/>
      <c r="AE338" s="210"/>
      <c r="AF338" s="210"/>
      <c r="AG338" s="210" t="s">
        <v>164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2" x14ac:dyDescent="0.2">
      <c r="A339" s="217"/>
      <c r="B339" s="218"/>
      <c r="C339" s="247" t="s">
        <v>443</v>
      </c>
      <c r="D339" s="221"/>
      <c r="E339" s="222">
        <v>2</v>
      </c>
      <c r="F339" s="220"/>
      <c r="G339" s="220"/>
      <c r="H339" s="220"/>
      <c r="I339" s="220"/>
      <c r="J339" s="220"/>
      <c r="K339" s="220"/>
      <c r="L339" s="220"/>
      <c r="M339" s="220"/>
      <c r="N339" s="219"/>
      <c r="O339" s="219"/>
      <c r="P339" s="219"/>
      <c r="Q339" s="219"/>
      <c r="R339" s="220"/>
      <c r="S339" s="220"/>
      <c r="T339" s="220"/>
      <c r="U339" s="220"/>
      <c r="V339" s="220"/>
      <c r="W339" s="220"/>
      <c r="X339" s="220"/>
      <c r="Y339" s="220"/>
      <c r="Z339" s="210"/>
      <c r="AA339" s="210"/>
      <c r="AB339" s="210"/>
      <c r="AC339" s="210"/>
      <c r="AD339" s="210"/>
      <c r="AE339" s="210"/>
      <c r="AF339" s="210"/>
      <c r="AG339" s="210" t="s">
        <v>154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">
      <c r="A340" s="217"/>
      <c r="B340" s="218"/>
      <c r="C340" s="247" t="s">
        <v>444</v>
      </c>
      <c r="D340" s="221"/>
      <c r="E340" s="222">
        <v>3</v>
      </c>
      <c r="F340" s="220"/>
      <c r="G340" s="220"/>
      <c r="H340" s="220"/>
      <c r="I340" s="220"/>
      <c r="J340" s="220"/>
      <c r="K340" s="220"/>
      <c r="L340" s="220"/>
      <c r="M340" s="220"/>
      <c r="N340" s="219"/>
      <c r="O340" s="219"/>
      <c r="P340" s="219"/>
      <c r="Q340" s="219"/>
      <c r="R340" s="220"/>
      <c r="S340" s="220"/>
      <c r="T340" s="220"/>
      <c r="U340" s="220"/>
      <c r="V340" s="220"/>
      <c r="W340" s="220"/>
      <c r="X340" s="220"/>
      <c r="Y340" s="220"/>
      <c r="Z340" s="210"/>
      <c r="AA340" s="210"/>
      <c r="AB340" s="210"/>
      <c r="AC340" s="210"/>
      <c r="AD340" s="210"/>
      <c r="AE340" s="210"/>
      <c r="AF340" s="210"/>
      <c r="AG340" s="210" t="s">
        <v>154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">
      <c r="A341" s="217"/>
      <c r="B341" s="218"/>
      <c r="C341" s="247" t="s">
        <v>448</v>
      </c>
      <c r="D341" s="221"/>
      <c r="E341" s="222">
        <v>3.2</v>
      </c>
      <c r="F341" s="220"/>
      <c r="G341" s="220"/>
      <c r="H341" s="220"/>
      <c r="I341" s="220"/>
      <c r="J341" s="220"/>
      <c r="K341" s="220"/>
      <c r="L341" s="220"/>
      <c r="M341" s="220"/>
      <c r="N341" s="219"/>
      <c r="O341" s="219"/>
      <c r="P341" s="219"/>
      <c r="Q341" s="219"/>
      <c r="R341" s="220"/>
      <c r="S341" s="220"/>
      <c r="T341" s="220"/>
      <c r="U341" s="220"/>
      <c r="V341" s="220"/>
      <c r="W341" s="220"/>
      <c r="X341" s="220"/>
      <c r="Y341" s="220"/>
      <c r="Z341" s="210"/>
      <c r="AA341" s="210"/>
      <c r="AB341" s="210"/>
      <c r="AC341" s="210"/>
      <c r="AD341" s="210"/>
      <c r="AE341" s="210"/>
      <c r="AF341" s="210"/>
      <c r="AG341" s="210" t="s">
        <v>154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2" x14ac:dyDescent="0.2">
      <c r="A342" s="217"/>
      <c r="B342" s="218"/>
      <c r="C342" s="248"/>
      <c r="D342" s="239"/>
      <c r="E342" s="239"/>
      <c r="F342" s="239"/>
      <c r="G342" s="239"/>
      <c r="H342" s="220"/>
      <c r="I342" s="220"/>
      <c r="J342" s="220"/>
      <c r="K342" s="220"/>
      <c r="L342" s="220"/>
      <c r="M342" s="220"/>
      <c r="N342" s="219"/>
      <c r="O342" s="219"/>
      <c r="P342" s="219"/>
      <c r="Q342" s="219"/>
      <c r="R342" s="220"/>
      <c r="S342" s="220"/>
      <c r="T342" s="220"/>
      <c r="U342" s="220"/>
      <c r="V342" s="220"/>
      <c r="W342" s="220"/>
      <c r="X342" s="220"/>
      <c r="Y342" s="220"/>
      <c r="Z342" s="210"/>
      <c r="AA342" s="210"/>
      <c r="AB342" s="210"/>
      <c r="AC342" s="210"/>
      <c r="AD342" s="210"/>
      <c r="AE342" s="210"/>
      <c r="AF342" s="210"/>
      <c r="AG342" s="210" t="s">
        <v>155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ht="22.5" outlineLevel="1" x14ac:dyDescent="0.2">
      <c r="A343" s="231">
        <v>90</v>
      </c>
      <c r="B343" s="232" t="s">
        <v>449</v>
      </c>
      <c r="C343" s="245" t="s">
        <v>450</v>
      </c>
      <c r="D343" s="233" t="s">
        <v>158</v>
      </c>
      <c r="E343" s="234">
        <v>16.649999999999999</v>
      </c>
      <c r="F343" s="235"/>
      <c r="G343" s="236">
        <f>ROUND(E343*F343,2)</f>
        <v>0</v>
      </c>
      <c r="H343" s="235"/>
      <c r="I343" s="236">
        <f>ROUND(E343*H343,2)</f>
        <v>0</v>
      </c>
      <c r="J343" s="235"/>
      <c r="K343" s="236">
        <f>ROUND(E343*J343,2)</f>
        <v>0</v>
      </c>
      <c r="L343" s="236">
        <v>21</v>
      </c>
      <c r="M343" s="236">
        <f>G343*(1+L343/100)</f>
        <v>0</v>
      </c>
      <c r="N343" s="234">
        <v>1.0000000000000001E-5</v>
      </c>
      <c r="O343" s="234">
        <f>ROUND(E343*N343,2)</f>
        <v>0</v>
      </c>
      <c r="P343" s="234">
        <v>0</v>
      </c>
      <c r="Q343" s="234">
        <f>ROUND(E343*P343,2)</f>
        <v>0</v>
      </c>
      <c r="R343" s="236" t="s">
        <v>442</v>
      </c>
      <c r="S343" s="236" t="s">
        <v>147</v>
      </c>
      <c r="T343" s="237" t="s">
        <v>147</v>
      </c>
      <c r="U343" s="220">
        <v>0.129</v>
      </c>
      <c r="V343" s="220">
        <f>ROUND(E343*U343,2)</f>
        <v>2.15</v>
      </c>
      <c r="W343" s="220"/>
      <c r="X343" s="220" t="s">
        <v>148</v>
      </c>
      <c r="Y343" s="220" t="s">
        <v>149</v>
      </c>
      <c r="Z343" s="210"/>
      <c r="AA343" s="210"/>
      <c r="AB343" s="210"/>
      <c r="AC343" s="210"/>
      <c r="AD343" s="210"/>
      <c r="AE343" s="210"/>
      <c r="AF343" s="210"/>
      <c r="AG343" s="210" t="s">
        <v>150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2" x14ac:dyDescent="0.2">
      <c r="A344" s="217"/>
      <c r="B344" s="218"/>
      <c r="C344" s="247" t="s">
        <v>451</v>
      </c>
      <c r="D344" s="221"/>
      <c r="E344" s="222">
        <v>16.649999999999999</v>
      </c>
      <c r="F344" s="220"/>
      <c r="G344" s="220"/>
      <c r="H344" s="220"/>
      <c r="I344" s="220"/>
      <c r="J344" s="220"/>
      <c r="K344" s="220"/>
      <c r="L344" s="220"/>
      <c r="M344" s="220"/>
      <c r="N344" s="219"/>
      <c r="O344" s="219"/>
      <c r="P344" s="219"/>
      <c r="Q344" s="219"/>
      <c r="R344" s="220"/>
      <c r="S344" s="220"/>
      <c r="T344" s="220"/>
      <c r="U344" s="220"/>
      <c r="V344" s="220"/>
      <c r="W344" s="220"/>
      <c r="X344" s="220"/>
      <c r="Y344" s="220"/>
      <c r="Z344" s="210"/>
      <c r="AA344" s="210"/>
      <c r="AB344" s="210"/>
      <c r="AC344" s="210"/>
      <c r="AD344" s="210"/>
      <c r="AE344" s="210"/>
      <c r="AF344" s="210"/>
      <c r="AG344" s="210" t="s">
        <v>154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2" x14ac:dyDescent="0.2">
      <c r="A345" s="217"/>
      <c r="B345" s="218"/>
      <c r="C345" s="248"/>
      <c r="D345" s="239"/>
      <c r="E345" s="239"/>
      <c r="F345" s="239"/>
      <c r="G345" s="239"/>
      <c r="H345" s="220"/>
      <c r="I345" s="220"/>
      <c r="J345" s="220"/>
      <c r="K345" s="220"/>
      <c r="L345" s="220"/>
      <c r="M345" s="220"/>
      <c r="N345" s="219"/>
      <c r="O345" s="219"/>
      <c r="P345" s="219"/>
      <c r="Q345" s="219"/>
      <c r="R345" s="220"/>
      <c r="S345" s="220"/>
      <c r="T345" s="220"/>
      <c r="U345" s="220"/>
      <c r="V345" s="220"/>
      <c r="W345" s="220"/>
      <c r="X345" s="220"/>
      <c r="Y345" s="220"/>
      <c r="Z345" s="210"/>
      <c r="AA345" s="210"/>
      <c r="AB345" s="210"/>
      <c r="AC345" s="210"/>
      <c r="AD345" s="210"/>
      <c r="AE345" s="210"/>
      <c r="AF345" s="210"/>
      <c r="AG345" s="210" t="s">
        <v>155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ht="22.5" outlineLevel="1" x14ac:dyDescent="0.2">
      <c r="A346" s="231">
        <v>91</v>
      </c>
      <c r="B346" s="232" t="s">
        <v>452</v>
      </c>
      <c r="C346" s="245" t="s">
        <v>453</v>
      </c>
      <c r="D346" s="233" t="s">
        <v>158</v>
      </c>
      <c r="E346" s="234">
        <v>16.649999999999999</v>
      </c>
      <c r="F346" s="235"/>
      <c r="G346" s="236">
        <f>ROUND(E346*F346,2)</f>
        <v>0</v>
      </c>
      <c r="H346" s="235"/>
      <c r="I346" s="236">
        <f>ROUND(E346*H346,2)</f>
        <v>0</v>
      </c>
      <c r="J346" s="235"/>
      <c r="K346" s="236">
        <f>ROUND(E346*J346,2)</f>
        <v>0</v>
      </c>
      <c r="L346" s="236">
        <v>21</v>
      </c>
      <c r="M346" s="236">
        <f>G346*(1+L346/100)</f>
        <v>0</v>
      </c>
      <c r="N346" s="234">
        <v>5.4000000000000001E-4</v>
      </c>
      <c r="O346" s="234">
        <f>ROUND(E346*N346,2)</f>
        <v>0.01</v>
      </c>
      <c r="P346" s="234">
        <v>0</v>
      </c>
      <c r="Q346" s="234">
        <f>ROUND(E346*P346,2)</f>
        <v>0</v>
      </c>
      <c r="R346" s="236" t="s">
        <v>442</v>
      </c>
      <c r="S346" s="236" t="s">
        <v>147</v>
      </c>
      <c r="T346" s="237" t="s">
        <v>147</v>
      </c>
      <c r="U346" s="220">
        <v>0.60399999999999998</v>
      </c>
      <c r="V346" s="220">
        <f>ROUND(E346*U346,2)</f>
        <v>10.06</v>
      </c>
      <c r="W346" s="220"/>
      <c r="X346" s="220" t="s">
        <v>148</v>
      </c>
      <c r="Y346" s="220" t="s">
        <v>149</v>
      </c>
      <c r="Z346" s="210"/>
      <c r="AA346" s="210"/>
      <c r="AB346" s="210"/>
      <c r="AC346" s="210"/>
      <c r="AD346" s="210"/>
      <c r="AE346" s="210"/>
      <c r="AF346" s="210"/>
      <c r="AG346" s="210" t="s">
        <v>254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2" x14ac:dyDescent="0.2">
      <c r="A347" s="217"/>
      <c r="B347" s="218"/>
      <c r="C347" s="249" t="s">
        <v>454</v>
      </c>
      <c r="D347" s="240"/>
      <c r="E347" s="240"/>
      <c r="F347" s="240"/>
      <c r="G347" s="240"/>
      <c r="H347" s="220"/>
      <c r="I347" s="220"/>
      <c r="J347" s="220"/>
      <c r="K347" s="220"/>
      <c r="L347" s="220"/>
      <c r="M347" s="220"/>
      <c r="N347" s="219"/>
      <c r="O347" s="219"/>
      <c r="P347" s="219"/>
      <c r="Q347" s="219"/>
      <c r="R347" s="220"/>
      <c r="S347" s="220"/>
      <c r="T347" s="220"/>
      <c r="U347" s="220"/>
      <c r="V347" s="220"/>
      <c r="W347" s="220"/>
      <c r="X347" s="220"/>
      <c r="Y347" s="220"/>
      <c r="Z347" s="210"/>
      <c r="AA347" s="210"/>
      <c r="AB347" s="210"/>
      <c r="AC347" s="210"/>
      <c r="AD347" s="210"/>
      <c r="AE347" s="210"/>
      <c r="AF347" s="210"/>
      <c r="AG347" s="210" t="s">
        <v>164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2" x14ac:dyDescent="0.2">
      <c r="A348" s="217"/>
      <c r="B348" s="218"/>
      <c r="C348" s="247" t="s">
        <v>455</v>
      </c>
      <c r="D348" s="221"/>
      <c r="E348" s="222">
        <v>16.649999999999999</v>
      </c>
      <c r="F348" s="220"/>
      <c r="G348" s="220"/>
      <c r="H348" s="220"/>
      <c r="I348" s="220"/>
      <c r="J348" s="220"/>
      <c r="K348" s="220"/>
      <c r="L348" s="220"/>
      <c r="M348" s="220"/>
      <c r="N348" s="219"/>
      <c r="O348" s="219"/>
      <c r="P348" s="219"/>
      <c r="Q348" s="219"/>
      <c r="R348" s="220"/>
      <c r="S348" s="220"/>
      <c r="T348" s="220"/>
      <c r="U348" s="220"/>
      <c r="V348" s="220"/>
      <c r="W348" s="220"/>
      <c r="X348" s="220"/>
      <c r="Y348" s="220"/>
      <c r="Z348" s="210"/>
      <c r="AA348" s="210"/>
      <c r="AB348" s="210"/>
      <c r="AC348" s="210"/>
      <c r="AD348" s="210"/>
      <c r="AE348" s="210"/>
      <c r="AF348" s="210"/>
      <c r="AG348" s="210" t="s">
        <v>154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2" x14ac:dyDescent="0.2">
      <c r="A349" s="217"/>
      <c r="B349" s="218"/>
      <c r="C349" s="248"/>
      <c r="D349" s="239"/>
      <c r="E349" s="239"/>
      <c r="F349" s="239"/>
      <c r="G349" s="239"/>
      <c r="H349" s="220"/>
      <c r="I349" s="220"/>
      <c r="J349" s="220"/>
      <c r="K349" s="220"/>
      <c r="L349" s="220"/>
      <c r="M349" s="220"/>
      <c r="N349" s="219"/>
      <c r="O349" s="219"/>
      <c r="P349" s="219"/>
      <c r="Q349" s="219"/>
      <c r="R349" s="220"/>
      <c r="S349" s="220"/>
      <c r="T349" s="220"/>
      <c r="U349" s="220"/>
      <c r="V349" s="220"/>
      <c r="W349" s="220"/>
      <c r="X349" s="220"/>
      <c r="Y349" s="220"/>
      <c r="Z349" s="210"/>
      <c r="AA349" s="210"/>
      <c r="AB349" s="210"/>
      <c r="AC349" s="210"/>
      <c r="AD349" s="210"/>
      <c r="AE349" s="210"/>
      <c r="AF349" s="210"/>
      <c r="AG349" s="210" t="s">
        <v>155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ht="22.5" outlineLevel="1" x14ac:dyDescent="0.2">
      <c r="A350" s="231">
        <v>92</v>
      </c>
      <c r="B350" s="232" t="s">
        <v>456</v>
      </c>
      <c r="C350" s="245" t="s">
        <v>457</v>
      </c>
      <c r="D350" s="233" t="s">
        <v>158</v>
      </c>
      <c r="E350" s="234">
        <v>877.75350000000003</v>
      </c>
      <c r="F350" s="235"/>
      <c r="G350" s="236">
        <f>ROUND(E350*F350,2)</f>
        <v>0</v>
      </c>
      <c r="H350" s="235"/>
      <c r="I350" s="236">
        <f>ROUND(E350*H350,2)</f>
        <v>0</v>
      </c>
      <c r="J350" s="235"/>
      <c r="K350" s="236">
        <f>ROUND(E350*J350,2)</f>
        <v>0</v>
      </c>
      <c r="L350" s="236">
        <v>21</v>
      </c>
      <c r="M350" s="236">
        <f>G350*(1+L350/100)</f>
        <v>0</v>
      </c>
      <c r="N350" s="234">
        <v>1.4999999999999999E-4</v>
      </c>
      <c r="O350" s="234">
        <f>ROUND(E350*N350,2)</f>
        <v>0.13</v>
      </c>
      <c r="P350" s="234">
        <v>0</v>
      </c>
      <c r="Q350" s="234">
        <f>ROUND(E350*P350,2)</f>
        <v>0</v>
      </c>
      <c r="R350" s="236" t="s">
        <v>442</v>
      </c>
      <c r="S350" s="236" t="s">
        <v>458</v>
      </c>
      <c r="T350" s="237" t="s">
        <v>458</v>
      </c>
      <c r="U350" s="220">
        <v>0.15</v>
      </c>
      <c r="V350" s="220">
        <f>ROUND(E350*U350,2)</f>
        <v>131.66</v>
      </c>
      <c r="W350" s="220"/>
      <c r="X350" s="220" t="s">
        <v>148</v>
      </c>
      <c r="Y350" s="220" t="s">
        <v>149</v>
      </c>
      <c r="Z350" s="210"/>
      <c r="AA350" s="210"/>
      <c r="AB350" s="210"/>
      <c r="AC350" s="210"/>
      <c r="AD350" s="210"/>
      <c r="AE350" s="210"/>
      <c r="AF350" s="210"/>
      <c r="AG350" s="210" t="s">
        <v>254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2" x14ac:dyDescent="0.2">
      <c r="A351" s="217"/>
      <c r="B351" s="218"/>
      <c r="C351" s="246" t="s">
        <v>459</v>
      </c>
      <c r="D351" s="238"/>
      <c r="E351" s="238"/>
      <c r="F351" s="238"/>
      <c r="G351" s="238"/>
      <c r="H351" s="220"/>
      <c r="I351" s="220"/>
      <c r="J351" s="220"/>
      <c r="K351" s="220"/>
      <c r="L351" s="220"/>
      <c r="M351" s="220"/>
      <c r="N351" s="219"/>
      <c r="O351" s="219"/>
      <c r="P351" s="219"/>
      <c r="Q351" s="219"/>
      <c r="R351" s="220"/>
      <c r="S351" s="220"/>
      <c r="T351" s="220"/>
      <c r="U351" s="220"/>
      <c r="V351" s="220"/>
      <c r="W351" s="220"/>
      <c r="X351" s="220"/>
      <c r="Y351" s="220"/>
      <c r="Z351" s="210"/>
      <c r="AA351" s="210"/>
      <c r="AB351" s="210"/>
      <c r="AC351" s="210"/>
      <c r="AD351" s="210"/>
      <c r="AE351" s="210"/>
      <c r="AF351" s="210"/>
      <c r="AG351" s="210" t="s">
        <v>152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2" x14ac:dyDescent="0.2">
      <c r="A352" s="217"/>
      <c r="B352" s="218"/>
      <c r="C352" s="247" t="s">
        <v>460</v>
      </c>
      <c r="D352" s="221"/>
      <c r="E352" s="222">
        <v>51.875999999999998</v>
      </c>
      <c r="F352" s="220"/>
      <c r="G352" s="220"/>
      <c r="H352" s="220"/>
      <c r="I352" s="220"/>
      <c r="J352" s="220"/>
      <c r="K352" s="220"/>
      <c r="L352" s="220"/>
      <c r="M352" s="220"/>
      <c r="N352" s="219"/>
      <c r="O352" s="219"/>
      <c r="P352" s="219"/>
      <c r="Q352" s="219"/>
      <c r="R352" s="220"/>
      <c r="S352" s="220"/>
      <c r="T352" s="220"/>
      <c r="U352" s="220"/>
      <c r="V352" s="220"/>
      <c r="W352" s="220"/>
      <c r="X352" s="220"/>
      <c r="Y352" s="220"/>
      <c r="Z352" s="210"/>
      <c r="AA352" s="210"/>
      <c r="AB352" s="210"/>
      <c r="AC352" s="210"/>
      <c r="AD352" s="210"/>
      <c r="AE352" s="210"/>
      <c r="AF352" s="210"/>
      <c r="AG352" s="210" t="s">
        <v>154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3" x14ac:dyDescent="0.2">
      <c r="A353" s="217"/>
      <c r="B353" s="218"/>
      <c r="C353" s="247" t="s">
        <v>461</v>
      </c>
      <c r="D353" s="221"/>
      <c r="E353" s="222">
        <v>30</v>
      </c>
      <c r="F353" s="220"/>
      <c r="G353" s="220"/>
      <c r="H353" s="220"/>
      <c r="I353" s="220"/>
      <c r="J353" s="220"/>
      <c r="K353" s="220"/>
      <c r="L353" s="220"/>
      <c r="M353" s="220"/>
      <c r="N353" s="219"/>
      <c r="O353" s="219"/>
      <c r="P353" s="219"/>
      <c r="Q353" s="219"/>
      <c r="R353" s="220"/>
      <c r="S353" s="220"/>
      <c r="T353" s="220"/>
      <c r="U353" s="220"/>
      <c r="V353" s="220"/>
      <c r="W353" s="220"/>
      <c r="X353" s="220"/>
      <c r="Y353" s="220"/>
      <c r="Z353" s="210"/>
      <c r="AA353" s="210"/>
      <c r="AB353" s="210"/>
      <c r="AC353" s="210"/>
      <c r="AD353" s="210"/>
      <c r="AE353" s="210"/>
      <c r="AF353" s="210"/>
      <c r="AG353" s="210" t="s">
        <v>154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">
      <c r="A354" s="217"/>
      <c r="B354" s="218"/>
      <c r="C354" s="247" t="s">
        <v>462</v>
      </c>
      <c r="D354" s="221"/>
      <c r="E354" s="222">
        <v>57.6</v>
      </c>
      <c r="F354" s="220"/>
      <c r="G354" s="220"/>
      <c r="H354" s="220"/>
      <c r="I354" s="220"/>
      <c r="J354" s="220"/>
      <c r="K354" s="220"/>
      <c r="L354" s="220"/>
      <c r="M354" s="220"/>
      <c r="N354" s="219"/>
      <c r="O354" s="219"/>
      <c r="P354" s="219"/>
      <c r="Q354" s="219"/>
      <c r="R354" s="220"/>
      <c r="S354" s="220"/>
      <c r="T354" s="220"/>
      <c r="U354" s="220"/>
      <c r="V354" s="220"/>
      <c r="W354" s="220"/>
      <c r="X354" s="220"/>
      <c r="Y354" s="220"/>
      <c r="Z354" s="210"/>
      <c r="AA354" s="210"/>
      <c r="AB354" s="210"/>
      <c r="AC354" s="210"/>
      <c r="AD354" s="210"/>
      <c r="AE354" s="210"/>
      <c r="AF354" s="210"/>
      <c r="AG354" s="210" t="s">
        <v>154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3" x14ac:dyDescent="0.2">
      <c r="A355" s="217"/>
      <c r="B355" s="218"/>
      <c r="C355" s="247" t="s">
        <v>463</v>
      </c>
      <c r="D355" s="221"/>
      <c r="E355" s="222">
        <v>39.61</v>
      </c>
      <c r="F355" s="220"/>
      <c r="G355" s="220"/>
      <c r="H355" s="220"/>
      <c r="I355" s="220"/>
      <c r="J355" s="220"/>
      <c r="K355" s="220"/>
      <c r="L355" s="220"/>
      <c r="M355" s="220"/>
      <c r="N355" s="219"/>
      <c r="O355" s="219"/>
      <c r="P355" s="219"/>
      <c r="Q355" s="219"/>
      <c r="R355" s="220"/>
      <c r="S355" s="220"/>
      <c r="T355" s="220"/>
      <c r="U355" s="220"/>
      <c r="V355" s="220"/>
      <c r="W355" s="220"/>
      <c r="X355" s="220"/>
      <c r="Y355" s="220"/>
      <c r="Z355" s="210"/>
      <c r="AA355" s="210"/>
      <c r="AB355" s="210"/>
      <c r="AC355" s="210"/>
      <c r="AD355" s="210"/>
      <c r="AE355" s="210"/>
      <c r="AF355" s="210"/>
      <c r="AG355" s="210" t="s">
        <v>154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3" x14ac:dyDescent="0.2">
      <c r="A356" s="217"/>
      <c r="B356" s="218"/>
      <c r="C356" s="247" t="s">
        <v>464</v>
      </c>
      <c r="D356" s="221"/>
      <c r="E356" s="222">
        <v>7.04</v>
      </c>
      <c r="F356" s="220"/>
      <c r="G356" s="220"/>
      <c r="H356" s="220"/>
      <c r="I356" s="220"/>
      <c r="J356" s="220"/>
      <c r="K356" s="220"/>
      <c r="L356" s="220"/>
      <c r="M356" s="220"/>
      <c r="N356" s="219"/>
      <c r="O356" s="219"/>
      <c r="P356" s="219"/>
      <c r="Q356" s="219"/>
      <c r="R356" s="220"/>
      <c r="S356" s="220"/>
      <c r="T356" s="220"/>
      <c r="U356" s="220"/>
      <c r="V356" s="220"/>
      <c r="W356" s="220"/>
      <c r="X356" s="220"/>
      <c r="Y356" s="220"/>
      <c r="Z356" s="210"/>
      <c r="AA356" s="210"/>
      <c r="AB356" s="210"/>
      <c r="AC356" s="210"/>
      <c r="AD356" s="210"/>
      <c r="AE356" s="210"/>
      <c r="AF356" s="210"/>
      <c r="AG356" s="210" t="s">
        <v>154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3" x14ac:dyDescent="0.2">
      <c r="A357" s="217"/>
      <c r="B357" s="218"/>
      <c r="C357" s="247" t="s">
        <v>465</v>
      </c>
      <c r="D357" s="221"/>
      <c r="E357" s="222">
        <v>691.62750000000005</v>
      </c>
      <c r="F357" s="220"/>
      <c r="G357" s="220"/>
      <c r="H357" s="220"/>
      <c r="I357" s="220"/>
      <c r="J357" s="220"/>
      <c r="K357" s="220"/>
      <c r="L357" s="220"/>
      <c r="M357" s="220"/>
      <c r="N357" s="219"/>
      <c r="O357" s="219"/>
      <c r="P357" s="219"/>
      <c r="Q357" s="219"/>
      <c r="R357" s="220"/>
      <c r="S357" s="220"/>
      <c r="T357" s="220"/>
      <c r="U357" s="220"/>
      <c r="V357" s="220"/>
      <c r="W357" s="220"/>
      <c r="X357" s="220"/>
      <c r="Y357" s="220"/>
      <c r="Z357" s="210"/>
      <c r="AA357" s="210"/>
      <c r="AB357" s="210"/>
      <c r="AC357" s="210"/>
      <c r="AD357" s="210"/>
      <c r="AE357" s="210"/>
      <c r="AF357" s="210"/>
      <c r="AG357" s="210" t="s">
        <v>154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2" x14ac:dyDescent="0.2">
      <c r="A358" s="217"/>
      <c r="B358" s="218"/>
      <c r="C358" s="248"/>
      <c r="D358" s="239"/>
      <c r="E358" s="239"/>
      <c r="F358" s="239"/>
      <c r="G358" s="239"/>
      <c r="H358" s="220"/>
      <c r="I358" s="220"/>
      <c r="J358" s="220"/>
      <c r="K358" s="220"/>
      <c r="L358" s="220"/>
      <c r="M358" s="220"/>
      <c r="N358" s="219"/>
      <c r="O358" s="219"/>
      <c r="P358" s="219"/>
      <c r="Q358" s="219"/>
      <c r="R358" s="220"/>
      <c r="S358" s="220"/>
      <c r="T358" s="220"/>
      <c r="U358" s="220"/>
      <c r="V358" s="220"/>
      <c r="W358" s="220"/>
      <c r="X358" s="220"/>
      <c r="Y358" s="220"/>
      <c r="Z358" s="210"/>
      <c r="AA358" s="210"/>
      <c r="AB358" s="210"/>
      <c r="AC358" s="210"/>
      <c r="AD358" s="210"/>
      <c r="AE358" s="210"/>
      <c r="AF358" s="210"/>
      <c r="AG358" s="210" t="s">
        <v>155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x14ac:dyDescent="0.2">
      <c r="A359" s="224" t="s">
        <v>141</v>
      </c>
      <c r="B359" s="225" t="s">
        <v>107</v>
      </c>
      <c r="C359" s="244" t="s">
        <v>108</v>
      </c>
      <c r="D359" s="226"/>
      <c r="E359" s="227"/>
      <c r="F359" s="228"/>
      <c r="G359" s="228">
        <f>SUMIF(AG360:AG369,"&lt;&gt;NOR",G360:G369)</f>
        <v>0</v>
      </c>
      <c r="H359" s="228"/>
      <c r="I359" s="228">
        <f>SUM(I360:I369)</f>
        <v>0</v>
      </c>
      <c r="J359" s="228"/>
      <c r="K359" s="228">
        <f>SUM(K360:K369)</f>
        <v>0</v>
      </c>
      <c r="L359" s="228"/>
      <c r="M359" s="228">
        <f>SUM(M360:M369)</f>
        <v>0</v>
      </c>
      <c r="N359" s="227"/>
      <c r="O359" s="227">
        <f>SUM(O360:O369)</f>
        <v>0.02</v>
      </c>
      <c r="P359" s="227"/>
      <c r="Q359" s="227">
        <f>SUM(Q360:Q369)</f>
        <v>0</v>
      </c>
      <c r="R359" s="228"/>
      <c r="S359" s="228"/>
      <c r="T359" s="229"/>
      <c r="U359" s="223"/>
      <c r="V359" s="223">
        <f>SUM(V360:V369)</f>
        <v>10.79</v>
      </c>
      <c r="W359" s="223"/>
      <c r="X359" s="223"/>
      <c r="Y359" s="223"/>
      <c r="AG359" t="s">
        <v>142</v>
      </c>
    </row>
    <row r="360" spans="1:60" outlineLevel="1" x14ac:dyDescent="0.2">
      <c r="A360" s="231">
        <v>93</v>
      </c>
      <c r="B360" s="232" t="s">
        <v>466</v>
      </c>
      <c r="C360" s="245" t="s">
        <v>467</v>
      </c>
      <c r="D360" s="233" t="s">
        <v>158</v>
      </c>
      <c r="E360" s="234">
        <v>80.224999999999994</v>
      </c>
      <c r="F360" s="235"/>
      <c r="G360" s="236">
        <f>ROUND(E360*F360,2)</f>
        <v>0</v>
      </c>
      <c r="H360" s="235"/>
      <c r="I360" s="236">
        <f>ROUND(E360*H360,2)</f>
        <v>0</v>
      </c>
      <c r="J360" s="235"/>
      <c r="K360" s="236">
        <f>ROUND(E360*J360,2)</f>
        <v>0</v>
      </c>
      <c r="L360" s="236">
        <v>21</v>
      </c>
      <c r="M360" s="236">
        <f>G360*(1+L360/100)</f>
        <v>0</v>
      </c>
      <c r="N360" s="234">
        <v>6.9999999999999994E-5</v>
      </c>
      <c r="O360" s="234">
        <f>ROUND(E360*N360,2)</f>
        <v>0.01</v>
      </c>
      <c r="P360" s="234">
        <v>0</v>
      </c>
      <c r="Q360" s="234">
        <f>ROUND(E360*P360,2)</f>
        <v>0</v>
      </c>
      <c r="R360" s="236" t="s">
        <v>468</v>
      </c>
      <c r="S360" s="236" t="s">
        <v>147</v>
      </c>
      <c r="T360" s="237" t="s">
        <v>147</v>
      </c>
      <c r="U360" s="220">
        <v>3.2480000000000002E-2</v>
      </c>
      <c r="V360" s="220">
        <f>ROUND(E360*U360,2)</f>
        <v>2.61</v>
      </c>
      <c r="W360" s="220"/>
      <c r="X360" s="220" t="s">
        <v>148</v>
      </c>
      <c r="Y360" s="220" t="s">
        <v>149</v>
      </c>
      <c r="Z360" s="210"/>
      <c r="AA360" s="210"/>
      <c r="AB360" s="210"/>
      <c r="AC360" s="210"/>
      <c r="AD360" s="210"/>
      <c r="AE360" s="210"/>
      <c r="AF360" s="210"/>
      <c r="AG360" s="210" t="s">
        <v>150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2" x14ac:dyDescent="0.2">
      <c r="A361" s="217"/>
      <c r="B361" s="218"/>
      <c r="C361" s="247" t="s">
        <v>165</v>
      </c>
      <c r="D361" s="221"/>
      <c r="E361" s="222">
        <v>27.44</v>
      </c>
      <c r="F361" s="220"/>
      <c r="G361" s="220"/>
      <c r="H361" s="220"/>
      <c r="I361" s="220"/>
      <c r="J361" s="220"/>
      <c r="K361" s="220"/>
      <c r="L361" s="220"/>
      <c r="M361" s="220"/>
      <c r="N361" s="219"/>
      <c r="O361" s="219"/>
      <c r="P361" s="219"/>
      <c r="Q361" s="219"/>
      <c r="R361" s="220"/>
      <c r="S361" s="220"/>
      <c r="T361" s="220"/>
      <c r="U361" s="220"/>
      <c r="V361" s="220"/>
      <c r="W361" s="220"/>
      <c r="X361" s="220"/>
      <c r="Y361" s="220"/>
      <c r="Z361" s="210"/>
      <c r="AA361" s="210"/>
      <c r="AB361" s="210"/>
      <c r="AC361" s="210"/>
      <c r="AD361" s="210"/>
      <c r="AE361" s="210"/>
      <c r="AF361" s="210"/>
      <c r="AG361" s="210" t="s">
        <v>154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3" x14ac:dyDescent="0.2">
      <c r="A362" s="217"/>
      <c r="B362" s="218"/>
      <c r="C362" s="247" t="s">
        <v>166</v>
      </c>
      <c r="D362" s="221"/>
      <c r="E362" s="222">
        <v>10.34</v>
      </c>
      <c r="F362" s="220"/>
      <c r="G362" s="220"/>
      <c r="H362" s="220"/>
      <c r="I362" s="220"/>
      <c r="J362" s="220"/>
      <c r="K362" s="220"/>
      <c r="L362" s="220"/>
      <c r="M362" s="220"/>
      <c r="N362" s="219"/>
      <c r="O362" s="219"/>
      <c r="P362" s="219"/>
      <c r="Q362" s="219"/>
      <c r="R362" s="220"/>
      <c r="S362" s="220"/>
      <c r="T362" s="220"/>
      <c r="U362" s="220"/>
      <c r="V362" s="220"/>
      <c r="W362" s="220"/>
      <c r="X362" s="220"/>
      <c r="Y362" s="220"/>
      <c r="Z362" s="210"/>
      <c r="AA362" s="210"/>
      <c r="AB362" s="210"/>
      <c r="AC362" s="210"/>
      <c r="AD362" s="210"/>
      <c r="AE362" s="210"/>
      <c r="AF362" s="210"/>
      <c r="AG362" s="210" t="s">
        <v>154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3" x14ac:dyDescent="0.2">
      <c r="A363" s="217"/>
      <c r="B363" s="218"/>
      <c r="C363" s="247" t="s">
        <v>167</v>
      </c>
      <c r="D363" s="221"/>
      <c r="E363" s="222">
        <v>6.4349999999999996</v>
      </c>
      <c r="F363" s="220"/>
      <c r="G363" s="220"/>
      <c r="H363" s="220"/>
      <c r="I363" s="220"/>
      <c r="J363" s="220"/>
      <c r="K363" s="220"/>
      <c r="L363" s="220"/>
      <c r="M363" s="220"/>
      <c r="N363" s="219"/>
      <c r="O363" s="219"/>
      <c r="P363" s="219"/>
      <c r="Q363" s="219"/>
      <c r="R363" s="220"/>
      <c r="S363" s="220"/>
      <c r="T363" s="220"/>
      <c r="U363" s="220"/>
      <c r="V363" s="220"/>
      <c r="W363" s="220"/>
      <c r="X363" s="220"/>
      <c r="Y363" s="220"/>
      <c r="Z363" s="210"/>
      <c r="AA363" s="210"/>
      <c r="AB363" s="210"/>
      <c r="AC363" s="210"/>
      <c r="AD363" s="210"/>
      <c r="AE363" s="210"/>
      <c r="AF363" s="210"/>
      <c r="AG363" s="210" t="s">
        <v>154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">
      <c r="A364" s="217"/>
      <c r="B364" s="218"/>
      <c r="C364" s="247" t="s">
        <v>168</v>
      </c>
      <c r="D364" s="221"/>
      <c r="E364" s="222">
        <v>8.24</v>
      </c>
      <c r="F364" s="220"/>
      <c r="G364" s="220"/>
      <c r="H364" s="220"/>
      <c r="I364" s="220"/>
      <c r="J364" s="220"/>
      <c r="K364" s="220"/>
      <c r="L364" s="220"/>
      <c r="M364" s="220"/>
      <c r="N364" s="219"/>
      <c r="O364" s="219"/>
      <c r="P364" s="219"/>
      <c r="Q364" s="219"/>
      <c r="R364" s="220"/>
      <c r="S364" s="220"/>
      <c r="T364" s="220"/>
      <c r="U364" s="220"/>
      <c r="V364" s="220"/>
      <c r="W364" s="220"/>
      <c r="X364" s="220"/>
      <c r="Y364" s="220"/>
      <c r="Z364" s="210"/>
      <c r="AA364" s="210"/>
      <c r="AB364" s="210"/>
      <c r="AC364" s="210"/>
      <c r="AD364" s="210"/>
      <c r="AE364" s="210"/>
      <c r="AF364" s="210"/>
      <c r="AG364" s="210" t="s">
        <v>154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3" x14ac:dyDescent="0.2">
      <c r="A365" s="217"/>
      <c r="B365" s="218"/>
      <c r="C365" s="247" t="s">
        <v>169</v>
      </c>
      <c r="D365" s="221"/>
      <c r="E365" s="222">
        <v>17.77</v>
      </c>
      <c r="F365" s="220"/>
      <c r="G365" s="220"/>
      <c r="H365" s="220"/>
      <c r="I365" s="220"/>
      <c r="J365" s="220"/>
      <c r="K365" s="220"/>
      <c r="L365" s="220"/>
      <c r="M365" s="220"/>
      <c r="N365" s="219"/>
      <c r="O365" s="219"/>
      <c r="P365" s="219"/>
      <c r="Q365" s="219"/>
      <c r="R365" s="220"/>
      <c r="S365" s="220"/>
      <c r="T365" s="220"/>
      <c r="U365" s="220"/>
      <c r="V365" s="220"/>
      <c r="W365" s="220"/>
      <c r="X365" s="220"/>
      <c r="Y365" s="220"/>
      <c r="Z365" s="210"/>
      <c r="AA365" s="210"/>
      <c r="AB365" s="210"/>
      <c r="AC365" s="210"/>
      <c r="AD365" s="210"/>
      <c r="AE365" s="210"/>
      <c r="AF365" s="210"/>
      <c r="AG365" s="210" t="s">
        <v>154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3" x14ac:dyDescent="0.2">
      <c r="A366" s="217"/>
      <c r="B366" s="218"/>
      <c r="C366" s="247" t="s">
        <v>469</v>
      </c>
      <c r="D366" s="221"/>
      <c r="E366" s="222">
        <v>10</v>
      </c>
      <c r="F366" s="220"/>
      <c r="G366" s="220"/>
      <c r="H366" s="220"/>
      <c r="I366" s="220"/>
      <c r="J366" s="220"/>
      <c r="K366" s="220"/>
      <c r="L366" s="220"/>
      <c r="M366" s="220"/>
      <c r="N366" s="219"/>
      <c r="O366" s="219"/>
      <c r="P366" s="219"/>
      <c r="Q366" s="219"/>
      <c r="R366" s="220"/>
      <c r="S366" s="220"/>
      <c r="T366" s="220"/>
      <c r="U366" s="220"/>
      <c r="V366" s="220"/>
      <c r="W366" s="220"/>
      <c r="X366" s="220"/>
      <c r="Y366" s="220"/>
      <c r="Z366" s="210"/>
      <c r="AA366" s="210"/>
      <c r="AB366" s="210"/>
      <c r="AC366" s="210"/>
      <c r="AD366" s="210"/>
      <c r="AE366" s="210"/>
      <c r="AF366" s="210"/>
      <c r="AG366" s="210" t="s">
        <v>154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2" x14ac:dyDescent="0.2">
      <c r="A367" s="217"/>
      <c r="B367" s="218"/>
      <c r="C367" s="248"/>
      <c r="D367" s="239"/>
      <c r="E367" s="239"/>
      <c r="F367" s="239"/>
      <c r="G367" s="239"/>
      <c r="H367" s="220"/>
      <c r="I367" s="220"/>
      <c r="J367" s="220"/>
      <c r="K367" s="220"/>
      <c r="L367" s="220"/>
      <c r="M367" s="220"/>
      <c r="N367" s="219"/>
      <c r="O367" s="219"/>
      <c r="P367" s="219"/>
      <c r="Q367" s="219"/>
      <c r="R367" s="220"/>
      <c r="S367" s="220"/>
      <c r="T367" s="220"/>
      <c r="U367" s="220"/>
      <c r="V367" s="220"/>
      <c r="W367" s="220"/>
      <c r="X367" s="220"/>
      <c r="Y367" s="220"/>
      <c r="Z367" s="210"/>
      <c r="AA367" s="210"/>
      <c r="AB367" s="210"/>
      <c r="AC367" s="210"/>
      <c r="AD367" s="210"/>
      <c r="AE367" s="210"/>
      <c r="AF367" s="210"/>
      <c r="AG367" s="210" t="s">
        <v>155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">
      <c r="A368" s="231">
        <v>94</v>
      </c>
      <c r="B368" s="232" t="s">
        <v>470</v>
      </c>
      <c r="C368" s="245" t="s">
        <v>471</v>
      </c>
      <c r="D368" s="233" t="s">
        <v>158</v>
      </c>
      <c r="E368" s="234">
        <v>80.224999999999994</v>
      </c>
      <c r="F368" s="235"/>
      <c r="G368" s="236">
        <f>ROUND(E368*F368,2)</f>
        <v>0</v>
      </c>
      <c r="H368" s="235"/>
      <c r="I368" s="236">
        <f>ROUND(E368*H368,2)</f>
        <v>0</v>
      </c>
      <c r="J368" s="235"/>
      <c r="K368" s="236">
        <f>ROUND(E368*J368,2)</f>
        <v>0</v>
      </c>
      <c r="L368" s="236">
        <v>21</v>
      </c>
      <c r="M368" s="236">
        <f>G368*(1+L368/100)</f>
        <v>0</v>
      </c>
      <c r="N368" s="234">
        <v>1.3999999999999999E-4</v>
      </c>
      <c r="O368" s="234">
        <f>ROUND(E368*N368,2)</f>
        <v>0.01</v>
      </c>
      <c r="P368" s="234">
        <v>0</v>
      </c>
      <c r="Q368" s="234">
        <f>ROUND(E368*P368,2)</f>
        <v>0</v>
      </c>
      <c r="R368" s="236" t="s">
        <v>468</v>
      </c>
      <c r="S368" s="236" t="s">
        <v>147</v>
      </c>
      <c r="T368" s="237" t="s">
        <v>147</v>
      </c>
      <c r="U368" s="220">
        <v>0.10191</v>
      </c>
      <c r="V368" s="220">
        <f>ROUND(E368*U368,2)</f>
        <v>8.18</v>
      </c>
      <c r="W368" s="220"/>
      <c r="X368" s="220" t="s">
        <v>148</v>
      </c>
      <c r="Y368" s="220" t="s">
        <v>149</v>
      </c>
      <c r="Z368" s="210"/>
      <c r="AA368" s="210"/>
      <c r="AB368" s="210"/>
      <c r="AC368" s="210"/>
      <c r="AD368" s="210"/>
      <c r="AE368" s="210"/>
      <c r="AF368" s="210"/>
      <c r="AG368" s="210" t="s">
        <v>150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2" x14ac:dyDescent="0.2">
      <c r="A369" s="217"/>
      <c r="B369" s="218"/>
      <c r="C369" s="250"/>
      <c r="D369" s="242"/>
      <c r="E369" s="242"/>
      <c r="F369" s="242"/>
      <c r="G369" s="242"/>
      <c r="H369" s="220"/>
      <c r="I369" s="220"/>
      <c r="J369" s="220"/>
      <c r="K369" s="220"/>
      <c r="L369" s="220"/>
      <c r="M369" s="220"/>
      <c r="N369" s="219"/>
      <c r="O369" s="219"/>
      <c r="P369" s="219"/>
      <c r="Q369" s="219"/>
      <c r="R369" s="220"/>
      <c r="S369" s="220"/>
      <c r="T369" s="220"/>
      <c r="U369" s="220"/>
      <c r="V369" s="220"/>
      <c r="W369" s="220"/>
      <c r="X369" s="220"/>
      <c r="Y369" s="220"/>
      <c r="Z369" s="210"/>
      <c r="AA369" s="210"/>
      <c r="AB369" s="210"/>
      <c r="AC369" s="210"/>
      <c r="AD369" s="210"/>
      <c r="AE369" s="210"/>
      <c r="AF369" s="210"/>
      <c r="AG369" s="210" t="s">
        <v>155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x14ac:dyDescent="0.2">
      <c r="A370" s="224" t="s">
        <v>141</v>
      </c>
      <c r="B370" s="225" t="s">
        <v>109</v>
      </c>
      <c r="C370" s="244" t="s">
        <v>110</v>
      </c>
      <c r="D370" s="226"/>
      <c r="E370" s="227"/>
      <c r="F370" s="228"/>
      <c r="G370" s="228">
        <f>SUMIF(AG371:AG383,"&lt;&gt;NOR",G371:G383)</f>
        <v>0</v>
      </c>
      <c r="H370" s="228"/>
      <c r="I370" s="228">
        <f>SUM(I371:I383)</f>
        <v>0</v>
      </c>
      <c r="J370" s="228"/>
      <c r="K370" s="228">
        <f>SUM(K371:K383)</f>
        <v>0</v>
      </c>
      <c r="L370" s="228"/>
      <c r="M370" s="228">
        <f>SUM(M371:M383)</f>
        <v>0</v>
      </c>
      <c r="N370" s="227"/>
      <c r="O370" s="227">
        <f>SUM(O371:O383)</f>
        <v>0</v>
      </c>
      <c r="P370" s="227"/>
      <c r="Q370" s="227">
        <f>SUM(Q371:Q383)</f>
        <v>0</v>
      </c>
      <c r="R370" s="228"/>
      <c r="S370" s="228"/>
      <c r="T370" s="229"/>
      <c r="U370" s="223"/>
      <c r="V370" s="223">
        <f>SUM(V371:V383)</f>
        <v>76.14</v>
      </c>
      <c r="W370" s="223"/>
      <c r="X370" s="223"/>
      <c r="Y370" s="223"/>
      <c r="AG370" t="s">
        <v>142</v>
      </c>
    </row>
    <row r="371" spans="1:60" outlineLevel="1" x14ac:dyDescent="0.2">
      <c r="A371" s="231">
        <v>95</v>
      </c>
      <c r="B371" s="232" t="s">
        <v>472</v>
      </c>
      <c r="C371" s="245" t="s">
        <v>473</v>
      </c>
      <c r="D371" s="233" t="s">
        <v>247</v>
      </c>
      <c r="E371" s="234">
        <v>30.097049999999999</v>
      </c>
      <c r="F371" s="235"/>
      <c r="G371" s="236">
        <f>ROUND(E371*F371,2)</f>
        <v>0</v>
      </c>
      <c r="H371" s="235"/>
      <c r="I371" s="236">
        <f>ROUND(E371*H371,2)</f>
        <v>0</v>
      </c>
      <c r="J371" s="235"/>
      <c r="K371" s="236">
        <f>ROUND(E371*J371,2)</f>
        <v>0</v>
      </c>
      <c r="L371" s="236">
        <v>21</v>
      </c>
      <c r="M371" s="236">
        <f>G371*(1+L371/100)</f>
        <v>0</v>
      </c>
      <c r="N371" s="234">
        <v>0</v>
      </c>
      <c r="O371" s="234">
        <f>ROUND(E371*N371,2)</f>
        <v>0</v>
      </c>
      <c r="P371" s="234">
        <v>0</v>
      </c>
      <c r="Q371" s="234">
        <f>ROUND(E371*P371,2)</f>
        <v>0</v>
      </c>
      <c r="R371" s="236" t="s">
        <v>232</v>
      </c>
      <c r="S371" s="236" t="s">
        <v>147</v>
      </c>
      <c r="T371" s="237" t="s">
        <v>147</v>
      </c>
      <c r="U371" s="220">
        <v>0.55000000000000004</v>
      </c>
      <c r="V371" s="220">
        <f>ROUND(E371*U371,2)</f>
        <v>16.55</v>
      </c>
      <c r="W371" s="220"/>
      <c r="X371" s="220" t="s">
        <v>474</v>
      </c>
      <c r="Y371" s="220" t="s">
        <v>149</v>
      </c>
      <c r="Z371" s="210"/>
      <c r="AA371" s="210"/>
      <c r="AB371" s="210"/>
      <c r="AC371" s="210"/>
      <c r="AD371" s="210"/>
      <c r="AE371" s="210"/>
      <c r="AF371" s="210"/>
      <c r="AG371" s="210" t="s">
        <v>475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2" x14ac:dyDescent="0.2">
      <c r="A372" s="217"/>
      <c r="B372" s="218"/>
      <c r="C372" s="250"/>
      <c r="D372" s="242"/>
      <c r="E372" s="242"/>
      <c r="F372" s="242"/>
      <c r="G372" s="242"/>
      <c r="H372" s="220"/>
      <c r="I372" s="220"/>
      <c r="J372" s="220"/>
      <c r="K372" s="220"/>
      <c r="L372" s="220"/>
      <c r="M372" s="220"/>
      <c r="N372" s="219"/>
      <c r="O372" s="219"/>
      <c r="P372" s="219"/>
      <c r="Q372" s="219"/>
      <c r="R372" s="220"/>
      <c r="S372" s="220"/>
      <c r="T372" s="220"/>
      <c r="U372" s="220"/>
      <c r="V372" s="220"/>
      <c r="W372" s="220"/>
      <c r="X372" s="220"/>
      <c r="Y372" s="220"/>
      <c r="Z372" s="210"/>
      <c r="AA372" s="210"/>
      <c r="AB372" s="210"/>
      <c r="AC372" s="210"/>
      <c r="AD372" s="210"/>
      <c r="AE372" s="210"/>
      <c r="AF372" s="210"/>
      <c r="AG372" s="210" t="s">
        <v>155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">
      <c r="A373" s="231">
        <v>96</v>
      </c>
      <c r="B373" s="232" t="s">
        <v>476</v>
      </c>
      <c r="C373" s="245" t="s">
        <v>477</v>
      </c>
      <c r="D373" s="233" t="s">
        <v>247</v>
      </c>
      <c r="E373" s="234">
        <v>30.097049999999999</v>
      </c>
      <c r="F373" s="235"/>
      <c r="G373" s="236">
        <f>ROUND(E373*F373,2)</f>
        <v>0</v>
      </c>
      <c r="H373" s="235"/>
      <c r="I373" s="236">
        <f>ROUND(E373*H373,2)</f>
        <v>0</v>
      </c>
      <c r="J373" s="235"/>
      <c r="K373" s="236">
        <f>ROUND(E373*J373,2)</f>
        <v>0</v>
      </c>
      <c r="L373" s="236">
        <v>21</v>
      </c>
      <c r="M373" s="236">
        <f>G373*(1+L373/100)</f>
        <v>0</v>
      </c>
      <c r="N373" s="234">
        <v>0</v>
      </c>
      <c r="O373" s="234">
        <f>ROUND(E373*N373,2)</f>
        <v>0</v>
      </c>
      <c r="P373" s="234">
        <v>0</v>
      </c>
      <c r="Q373" s="234">
        <f>ROUND(E373*P373,2)</f>
        <v>0</v>
      </c>
      <c r="R373" s="236" t="s">
        <v>232</v>
      </c>
      <c r="S373" s="236" t="s">
        <v>147</v>
      </c>
      <c r="T373" s="237" t="s">
        <v>147</v>
      </c>
      <c r="U373" s="220">
        <v>0.49</v>
      </c>
      <c r="V373" s="220">
        <f>ROUND(E373*U373,2)</f>
        <v>14.75</v>
      </c>
      <c r="W373" s="220"/>
      <c r="X373" s="220" t="s">
        <v>474</v>
      </c>
      <c r="Y373" s="220" t="s">
        <v>149</v>
      </c>
      <c r="Z373" s="210"/>
      <c r="AA373" s="210"/>
      <c r="AB373" s="210"/>
      <c r="AC373" s="210"/>
      <c r="AD373" s="210"/>
      <c r="AE373" s="210"/>
      <c r="AF373" s="210"/>
      <c r="AG373" s="210" t="s">
        <v>475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2" x14ac:dyDescent="0.2">
      <c r="A374" s="217"/>
      <c r="B374" s="218"/>
      <c r="C374" s="249" t="s">
        <v>478</v>
      </c>
      <c r="D374" s="240"/>
      <c r="E374" s="240"/>
      <c r="F374" s="240"/>
      <c r="G374" s="240"/>
      <c r="H374" s="220"/>
      <c r="I374" s="220"/>
      <c r="J374" s="220"/>
      <c r="K374" s="220"/>
      <c r="L374" s="220"/>
      <c r="M374" s="220"/>
      <c r="N374" s="219"/>
      <c r="O374" s="219"/>
      <c r="P374" s="219"/>
      <c r="Q374" s="219"/>
      <c r="R374" s="220"/>
      <c r="S374" s="220"/>
      <c r="T374" s="220"/>
      <c r="U374" s="220"/>
      <c r="V374" s="220"/>
      <c r="W374" s="220"/>
      <c r="X374" s="220"/>
      <c r="Y374" s="220"/>
      <c r="Z374" s="210"/>
      <c r="AA374" s="210"/>
      <c r="AB374" s="210"/>
      <c r="AC374" s="210"/>
      <c r="AD374" s="210"/>
      <c r="AE374" s="210"/>
      <c r="AF374" s="210"/>
      <c r="AG374" s="210" t="s">
        <v>164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2" x14ac:dyDescent="0.2">
      <c r="A375" s="217"/>
      <c r="B375" s="218"/>
      <c r="C375" s="248"/>
      <c r="D375" s="239"/>
      <c r="E375" s="239"/>
      <c r="F375" s="239"/>
      <c r="G375" s="239"/>
      <c r="H375" s="220"/>
      <c r="I375" s="220"/>
      <c r="J375" s="220"/>
      <c r="K375" s="220"/>
      <c r="L375" s="220"/>
      <c r="M375" s="220"/>
      <c r="N375" s="219"/>
      <c r="O375" s="219"/>
      <c r="P375" s="219"/>
      <c r="Q375" s="219"/>
      <c r="R375" s="220"/>
      <c r="S375" s="220"/>
      <c r="T375" s="220"/>
      <c r="U375" s="220"/>
      <c r="V375" s="220"/>
      <c r="W375" s="220"/>
      <c r="X375" s="220"/>
      <c r="Y375" s="220"/>
      <c r="Z375" s="210"/>
      <c r="AA375" s="210"/>
      <c r="AB375" s="210"/>
      <c r="AC375" s="210"/>
      <c r="AD375" s="210"/>
      <c r="AE375" s="210"/>
      <c r="AF375" s="210"/>
      <c r="AG375" s="210" t="s">
        <v>155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1" x14ac:dyDescent="0.2">
      <c r="A376" s="231">
        <v>97</v>
      </c>
      <c r="B376" s="232" t="s">
        <v>479</v>
      </c>
      <c r="C376" s="245" t="s">
        <v>480</v>
      </c>
      <c r="D376" s="233" t="s">
        <v>247</v>
      </c>
      <c r="E376" s="234">
        <v>270.87346000000002</v>
      </c>
      <c r="F376" s="235"/>
      <c r="G376" s="236">
        <f>ROUND(E376*F376,2)</f>
        <v>0</v>
      </c>
      <c r="H376" s="235"/>
      <c r="I376" s="236">
        <f>ROUND(E376*H376,2)</f>
        <v>0</v>
      </c>
      <c r="J376" s="235"/>
      <c r="K376" s="236">
        <f>ROUND(E376*J376,2)</f>
        <v>0</v>
      </c>
      <c r="L376" s="236">
        <v>21</v>
      </c>
      <c r="M376" s="236">
        <f>G376*(1+L376/100)</f>
        <v>0</v>
      </c>
      <c r="N376" s="234">
        <v>0</v>
      </c>
      <c r="O376" s="234">
        <f>ROUND(E376*N376,2)</f>
        <v>0</v>
      </c>
      <c r="P376" s="234">
        <v>0</v>
      </c>
      <c r="Q376" s="234">
        <f>ROUND(E376*P376,2)</f>
        <v>0</v>
      </c>
      <c r="R376" s="236" t="s">
        <v>232</v>
      </c>
      <c r="S376" s="236" t="s">
        <v>147</v>
      </c>
      <c r="T376" s="237" t="s">
        <v>147</v>
      </c>
      <c r="U376" s="220">
        <v>0</v>
      </c>
      <c r="V376" s="220">
        <f>ROUND(E376*U376,2)</f>
        <v>0</v>
      </c>
      <c r="W376" s="220"/>
      <c r="X376" s="220" t="s">
        <v>474</v>
      </c>
      <c r="Y376" s="220" t="s">
        <v>149</v>
      </c>
      <c r="Z376" s="210"/>
      <c r="AA376" s="210"/>
      <c r="AB376" s="210"/>
      <c r="AC376" s="210"/>
      <c r="AD376" s="210"/>
      <c r="AE376" s="210"/>
      <c r="AF376" s="210"/>
      <c r="AG376" s="210" t="s">
        <v>475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2" x14ac:dyDescent="0.2">
      <c r="A377" s="217"/>
      <c r="B377" s="218"/>
      <c r="C377" s="250"/>
      <c r="D377" s="242"/>
      <c r="E377" s="242"/>
      <c r="F377" s="242"/>
      <c r="G377" s="242"/>
      <c r="H377" s="220"/>
      <c r="I377" s="220"/>
      <c r="J377" s="220"/>
      <c r="K377" s="220"/>
      <c r="L377" s="220"/>
      <c r="M377" s="220"/>
      <c r="N377" s="219"/>
      <c r="O377" s="219"/>
      <c r="P377" s="219"/>
      <c r="Q377" s="219"/>
      <c r="R377" s="220"/>
      <c r="S377" s="220"/>
      <c r="T377" s="220"/>
      <c r="U377" s="220"/>
      <c r="V377" s="220"/>
      <c r="W377" s="220"/>
      <c r="X377" s="220"/>
      <c r="Y377" s="220"/>
      <c r="Z377" s="210"/>
      <c r="AA377" s="210"/>
      <c r="AB377" s="210"/>
      <c r="AC377" s="210"/>
      <c r="AD377" s="210"/>
      <c r="AE377" s="210"/>
      <c r="AF377" s="210"/>
      <c r="AG377" s="210" t="s">
        <v>155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">
      <c r="A378" s="231">
        <v>98</v>
      </c>
      <c r="B378" s="232" t="s">
        <v>481</v>
      </c>
      <c r="C378" s="245" t="s">
        <v>482</v>
      </c>
      <c r="D378" s="233" t="s">
        <v>247</v>
      </c>
      <c r="E378" s="234">
        <v>30.097049999999999</v>
      </c>
      <c r="F378" s="235"/>
      <c r="G378" s="236">
        <f>ROUND(E378*F378,2)</f>
        <v>0</v>
      </c>
      <c r="H378" s="235"/>
      <c r="I378" s="236">
        <f>ROUND(E378*H378,2)</f>
        <v>0</v>
      </c>
      <c r="J378" s="235"/>
      <c r="K378" s="236">
        <f>ROUND(E378*J378,2)</f>
        <v>0</v>
      </c>
      <c r="L378" s="236">
        <v>21</v>
      </c>
      <c r="M378" s="236">
        <f>G378*(1+L378/100)</f>
        <v>0</v>
      </c>
      <c r="N378" s="234">
        <v>0</v>
      </c>
      <c r="O378" s="234">
        <f>ROUND(E378*N378,2)</f>
        <v>0</v>
      </c>
      <c r="P378" s="234">
        <v>0</v>
      </c>
      <c r="Q378" s="234">
        <f>ROUND(E378*P378,2)</f>
        <v>0</v>
      </c>
      <c r="R378" s="236" t="s">
        <v>232</v>
      </c>
      <c r="S378" s="236" t="s">
        <v>147</v>
      </c>
      <c r="T378" s="237" t="s">
        <v>147</v>
      </c>
      <c r="U378" s="220">
        <v>0.94</v>
      </c>
      <c r="V378" s="220">
        <f>ROUND(E378*U378,2)</f>
        <v>28.29</v>
      </c>
      <c r="W378" s="220"/>
      <c r="X378" s="220" t="s">
        <v>474</v>
      </c>
      <c r="Y378" s="220" t="s">
        <v>149</v>
      </c>
      <c r="Z378" s="210"/>
      <c r="AA378" s="210"/>
      <c r="AB378" s="210"/>
      <c r="AC378" s="210"/>
      <c r="AD378" s="210"/>
      <c r="AE378" s="210"/>
      <c r="AF378" s="210"/>
      <c r="AG378" s="210" t="s">
        <v>475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2" x14ac:dyDescent="0.2">
      <c r="A379" s="217"/>
      <c r="B379" s="218"/>
      <c r="C379" s="250"/>
      <c r="D379" s="242"/>
      <c r="E379" s="242"/>
      <c r="F379" s="242"/>
      <c r="G379" s="242"/>
      <c r="H379" s="220"/>
      <c r="I379" s="220"/>
      <c r="J379" s="220"/>
      <c r="K379" s="220"/>
      <c r="L379" s="220"/>
      <c r="M379" s="220"/>
      <c r="N379" s="219"/>
      <c r="O379" s="219"/>
      <c r="P379" s="219"/>
      <c r="Q379" s="219"/>
      <c r="R379" s="220"/>
      <c r="S379" s="220"/>
      <c r="T379" s="220"/>
      <c r="U379" s="220"/>
      <c r="V379" s="220"/>
      <c r="W379" s="220"/>
      <c r="X379" s="220"/>
      <c r="Y379" s="220"/>
      <c r="Z379" s="210"/>
      <c r="AA379" s="210"/>
      <c r="AB379" s="210"/>
      <c r="AC379" s="210"/>
      <c r="AD379" s="210"/>
      <c r="AE379" s="210"/>
      <c r="AF379" s="210"/>
      <c r="AG379" s="210" t="s">
        <v>155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ht="22.5" outlineLevel="1" x14ac:dyDescent="0.2">
      <c r="A380" s="231">
        <v>99</v>
      </c>
      <c r="B380" s="232" t="s">
        <v>483</v>
      </c>
      <c r="C380" s="245" t="s">
        <v>484</v>
      </c>
      <c r="D380" s="233" t="s">
        <v>247</v>
      </c>
      <c r="E380" s="234">
        <v>150.48526000000001</v>
      </c>
      <c r="F380" s="235"/>
      <c r="G380" s="236">
        <f>ROUND(E380*F380,2)</f>
        <v>0</v>
      </c>
      <c r="H380" s="235"/>
      <c r="I380" s="236">
        <f>ROUND(E380*H380,2)</f>
        <v>0</v>
      </c>
      <c r="J380" s="235"/>
      <c r="K380" s="236">
        <f>ROUND(E380*J380,2)</f>
        <v>0</v>
      </c>
      <c r="L380" s="236">
        <v>21</v>
      </c>
      <c r="M380" s="236">
        <f>G380*(1+L380/100)</f>
        <v>0</v>
      </c>
      <c r="N380" s="234">
        <v>0</v>
      </c>
      <c r="O380" s="234">
        <f>ROUND(E380*N380,2)</f>
        <v>0</v>
      </c>
      <c r="P380" s="234">
        <v>0</v>
      </c>
      <c r="Q380" s="234">
        <f>ROUND(E380*P380,2)</f>
        <v>0</v>
      </c>
      <c r="R380" s="236" t="s">
        <v>232</v>
      </c>
      <c r="S380" s="236" t="s">
        <v>147</v>
      </c>
      <c r="T380" s="237" t="s">
        <v>147</v>
      </c>
      <c r="U380" s="220">
        <v>0.11</v>
      </c>
      <c r="V380" s="220">
        <f>ROUND(E380*U380,2)</f>
        <v>16.55</v>
      </c>
      <c r="W380" s="220"/>
      <c r="X380" s="220" t="s">
        <v>474</v>
      </c>
      <c r="Y380" s="220" t="s">
        <v>149</v>
      </c>
      <c r="Z380" s="210"/>
      <c r="AA380" s="210"/>
      <c r="AB380" s="210"/>
      <c r="AC380" s="210"/>
      <c r="AD380" s="210"/>
      <c r="AE380" s="210"/>
      <c r="AF380" s="210"/>
      <c r="AG380" s="210" t="s">
        <v>475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2" x14ac:dyDescent="0.2">
      <c r="A381" s="217"/>
      <c r="B381" s="218"/>
      <c r="C381" s="250"/>
      <c r="D381" s="242"/>
      <c r="E381" s="242"/>
      <c r="F381" s="242"/>
      <c r="G381" s="242"/>
      <c r="H381" s="220"/>
      <c r="I381" s="220"/>
      <c r="J381" s="220"/>
      <c r="K381" s="220"/>
      <c r="L381" s="220"/>
      <c r="M381" s="220"/>
      <c r="N381" s="219"/>
      <c r="O381" s="219"/>
      <c r="P381" s="219"/>
      <c r="Q381" s="219"/>
      <c r="R381" s="220"/>
      <c r="S381" s="220"/>
      <c r="T381" s="220"/>
      <c r="U381" s="220"/>
      <c r="V381" s="220"/>
      <c r="W381" s="220"/>
      <c r="X381" s="220"/>
      <c r="Y381" s="220"/>
      <c r="Z381" s="210"/>
      <c r="AA381" s="210"/>
      <c r="AB381" s="210"/>
      <c r="AC381" s="210"/>
      <c r="AD381" s="210"/>
      <c r="AE381" s="210"/>
      <c r="AF381" s="210"/>
      <c r="AG381" s="210" t="s">
        <v>155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ht="22.5" outlineLevel="1" x14ac:dyDescent="0.2">
      <c r="A382" s="231">
        <v>100</v>
      </c>
      <c r="B382" s="232" t="s">
        <v>485</v>
      </c>
      <c r="C382" s="245" t="s">
        <v>486</v>
      </c>
      <c r="D382" s="233" t="s">
        <v>247</v>
      </c>
      <c r="E382" s="234">
        <v>30.097049999999999</v>
      </c>
      <c r="F382" s="235"/>
      <c r="G382" s="236">
        <f>ROUND(E382*F382,2)</f>
        <v>0</v>
      </c>
      <c r="H382" s="235"/>
      <c r="I382" s="236">
        <f>ROUND(E382*H382,2)</f>
        <v>0</v>
      </c>
      <c r="J382" s="235"/>
      <c r="K382" s="236">
        <f>ROUND(E382*J382,2)</f>
        <v>0</v>
      </c>
      <c r="L382" s="236">
        <v>21</v>
      </c>
      <c r="M382" s="236">
        <f>G382*(1+L382/100)</f>
        <v>0</v>
      </c>
      <c r="N382" s="234">
        <v>0</v>
      </c>
      <c r="O382" s="234">
        <f>ROUND(E382*N382,2)</f>
        <v>0</v>
      </c>
      <c r="P382" s="234">
        <v>0</v>
      </c>
      <c r="Q382" s="234">
        <f>ROUND(E382*P382,2)</f>
        <v>0</v>
      </c>
      <c r="R382" s="236" t="s">
        <v>232</v>
      </c>
      <c r="S382" s="236" t="s">
        <v>147</v>
      </c>
      <c r="T382" s="237" t="s">
        <v>147</v>
      </c>
      <c r="U382" s="220">
        <v>0</v>
      </c>
      <c r="V382" s="220">
        <f>ROUND(E382*U382,2)</f>
        <v>0</v>
      </c>
      <c r="W382" s="220"/>
      <c r="X382" s="220" t="s">
        <v>474</v>
      </c>
      <c r="Y382" s="220" t="s">
        <v>149</v>
      </c>
      <c r="Z382" s="210"/>
      <c r="AA382" s="210"/>
      <c r="AB382" s="210"/>
      <c r="AC382" s="210"/>
      <c r="AD382" s="210"/>
      <c r="AE382" s="210"/>
      <c r="AF382" s="210"/>
      <c r="AG382" s="210" t="s">
        <v>475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2" x14ac:dyDescent="0.2">
      <c r="A383" s="217"/>
      <c r="B383" s="218"/>
      <c r="C383" s="250"/>
      <c r="D383" s="242"/>
      <c r="E383" s="242"/>
      <c r="F383" s="242"/>
      <c r="G383" s="242"/>
      <c r="H383" s="220"/>
      <c r="I383" s="220"/>
      <c r="J383" s="220"/>
      <c r="K383" s="220"/>
      <c r="L383" s="220"/>
      <c r="M383" s="220"/>
      <c r="N383" s="219"/>
      <c r="O383" s="219"/>
      <c r="P383" s="219"/>
      <c r="Q383" s="219"/>
      <c r="R383" s="220"/>
      <c r="S383" s="220"/>
      <c r="T383" s="220"/>
      <c r="U383" s="220"/>
      <c r="V383" s="220"/>
      <c r="W383" s="220"/>
      <c r="X383" s="220"/>
      <c r="Y383" s="220"/>
      <c r="Z383" s="210"/>
      <c r="AA383" s="210"/>
      <c r="AB383" s="210"/>
      <c r="AC383" s="210"/>
      <c r="AD383" s="210"/>
      <c r="AE383" s="210"/>
      <c r="AF383" s="210"/>
      <c r="AG383" s="210" t="s">
        <v>155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x14ac:dyDescent="0.2">
      <c r="A384" s="224" t="s">
        <v>141</v>
      </c>
      <c r="B384" s="225" t="s">
        <v>112</v>
      </c>
      <c r="C384" s="244" t="s">
        <v>27</v>
      </c>
      <c r="D384" s="226"/>
      <c r="E384" s="227"/>
      <c r="F384" s="228"/>
      <c r="G384" s="228">
        <f>SUMIF(AG385:AG398,"&lt;&gt;NOR",G385:G398)</f>
        <v>0</v>
      </c>
      <c r="H384" s="228"/>
      <c r="I384" s="228">
        <f>SUM(I385:I398)</f>
        <v>0</v>
      </c>
      <c r="J384" s="228"/>
      <c r="K384" s="228">
        <f>SUM(K385:K398)</f>
        <v>0</v>
      </c>
      <c r="L384" s="228"/>
      <c r="M384" s="228">
        <f>SUM(M385:M398)</f>
        <v>0</v>
      </c>
      <c r="N384" s="227"/>
      <c r="O384" s="227">
        <f>SUM(O385:O398)</f>
        <v>0</v>
      </c>
      <c r="P384" s="227"/>
      <c r="Q384" s="227">
        <f>SUM(Q385:Q398)</f>
        <v>0</v>
      </c>
      <c r="R384" s="228"/>
      <c r="S384" s="228"/>
      <c r="T384" s="229"/>
      <c r="U384" s="223"/>
      <c r="V384" s="223">
        <f>SUM(V385:V398)</f>
        <v>1.2</v>
      </c>
      <c r="W384" s="223"/>
      <c r="X384" s="223"/>
      <c r="Y384" s="223"/>
      <c r="AG384" t="s">
        <v>142</v>
      </c>
    </row>
    <row r="385" spans="1:60" outlineLevel="1" x14ac:dyDescent="0.2">
      <c r="A385" s="231">
        <v>101</v>
      </c>
      <c r="B385" s="232" t="s">
        <v>487</v>
      </c>
      <c r="C385" s="245" t="s">
        <v>488</v>
      </c>
      <c r="D385" s="233" t="s">
        <v>489</v>
      </c>
      <c r="E385" s="234">
        <v>1</v>
      </c>
      <c r="F385" s="235"/>
      <c r="G385" s="236">
        <f>ROUND(E385*F385,2)</f>
        <v>0</v>
      </c>
      <c r="H385" s="235"/>
      <c r="I385" s="236">
        <f>ROUND(E385*H385,2)</f>
        <v>0</v>
      </c>
      <c r="J385" s="235"/>
      <c r="K385" s="236">
        <f>ROUND(E385*J385,2)</f>
        <v>0</v>
      </c>
      <c r="L385" s="236">
        <v>21</v>
      </c>
      <c r="M385" s="236">
        <f>G385*(1+L385/100)</f>
        <v>0</v>
      </c>
      <c r="N385" s="234">
        <v>0</v>
      </c>
      <c r="O385" s="234">
        <f>ROUND(E385*N385,2)</f>
        <v>0</v>
      </c>
      <c r="P385" s="234">
        <v>0</v>
      </c>
      <c r="Q385" s="234">
        <f>ROUND(E385*P385,2)</f>
        <v>0</v>
      </c>
      <c r="R385" s="236"/>
      <c r="S385" s="236" t="s">
        <v>147</v>
      </c>
      <c r="T385" s="237" t="s">
        <v>229</v>
      </c>
      <c r="U385" s="220">
        <v>0</v>
      </c>
      <c r="V385" s="220">
        <f>ROUND(E385*U385,2)</f>
        <v>0</v>
      </c>
      <c r="W385" s="220"/>
      <c r="X385" s="220" t="s">
        <v>490</v>
      </c>
      <c r="Y385" s="220" t="s">
        <v>149</v>
      </c>
      <c r="Z385" s="210"/>
      <c r="AA385" s="210"/>
      <c r="AB385" s="210"/>
      <c r="AC385" s="210"/>
      <c r="AD385" s="210"/>
      <c r="AE385" s="210"/>
      <c r="AF385" s="210"/>
      <c r="AG385" s="210" t="s">
        <v>491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ht="22.5" outlineLevel="2" x14ac:dyDescent="0.2">
      <c r="A386" s="217"/>
      <c r="B386" s="218"/>
      <c r="C386" s="249" t="s">
        <v>492</v>
      </c>
      <c r="D386" s="240"/>
      <c r="E386" s="240"/>
      <c r="F386" s="240"/>
      <c r="G386" s="240"/>
      <c r="H386" s="220"/>
      <c r="I386" s="220"/>
      <c r="J386" s="220"/>
      <c r="K386" s="220"/>
      <c r="L386" s="220"/>
      <c r="M386" s="220"/>
      <c r="N386" s="219"/>
      <c r="O386" s="219"/>
      <c r="P386" s="219"/>
      <c r="Q386" s="219"/>
      <c r="R386" s="220"/>
      <c r="S386" s="220"/>
      <c r="T386" s="220"/>
      <c r="U386" s="220"/>
      <c r="V386" s="220"/>
      <c r="W386" s="220"/>
      <c r="X386" s="220"/>
      <c r="Y386" s="220"/>
      <c r="Z386" s="210"/>
      <c r="AA386" s="210"/>
      <c r="AB386" s="210"/>
      <c r="AC386" s="210"/>
      <c r="AD386" s="210"/>
      <c r="AE386" s="210"/>
      <c r="AF386" s="210"/>
      <c r="AG386" s="210" t="s">
        <v>164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41" t="str">
        <f>C386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386" s="210"/>
      <c r="BC386" s="210"/>
      <c r="BD386" s="210"/>
      <c r="BE386" s="210"/>
      <c r="BF386" s="210"/>
      <c r="BG386" s="210"/>
      <c r="BH386" s="210"/>
    </row>
    <row r="387" spans="1:60" outlineLevel="2" x14ac:dyDescent="0.2">
      <c r="A387" s="217"/>
      <c r="B387" s="218"/>
      <c r="C387" s="248"/>
      <c r="D387" s="239"/>
      <c r="E387" s="239"/>
      <c r="F387" s="239"/>
      <c r="G387" s="239"/>
      <c r="H387" s="220"/>
      <c r="I387" s="220"/>
      <c r="J387" s="220"/>
      <c r="K387" s="220"/>
      <c r="L387" s="220"/>
      <c r="M387" s="220"/>
      <c r="N387" s="219"/>
      <c r="O387" s="219"/>
      <c r="P387" s="219"/>
      <c r="Q387" s="219"/>
      <c r="R387" s="220"/>
      <c r="S387" s="220"/>
      <c r="T387" s="220"/>
      <c r="U387" s="220"/>
      <c r="V387" s="220"/>
      <c r="W387" s="220"/>
      <c r="X387" s="220"/>
      <c r="Y387" s="220"/>
      <c r="Z387" s="210"/>
      <c r="AA387" s="210"/>
      <c r="AB387" s="210"/>
      <c r="AC387" s="210"/>
      <c r="AD387" s="210"/>
      <c r="AE387" s="210"/>
      <c r="AF387" s="210"/>
      <c r="AG387" s="210" t="s">
        <v>155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">
      <c r="A388" s="231">
        <v>102</v>
      </c>
      <c r="B388" s="232" t="s">
        <v>493</v>
      </c>
      <c r="C388" s="245" t="s">
        <v>494</v>
      </c>
      <c r="D388" s="233" t="s">
        <v>489</v>
      </c>
      <c r="E388" s="234">
        <v>1</v>
      </c>
      <c r="F388" s="235"/>
      <c r="G388" s="236">
        <f>ROUND(E388*F388,2)</f>
        <v>0</v>
      </c>
      <c r="H388" s="235"/>
      <c r="I388" s="236">
        <f>ROUND(E388*H388,2)</f>
        <v>0</v>
      </c>
      <c r="J388" s="235"/>
      <c r="K388" s="236">
        <f>ROUND(E388*J388,2)</f>
        <v>0</v>
      </c>
      <c r="L388" s="236">
        <v>21</v>
      </c>
      <c r="M388" s="236">
        <f>G388*(1+L388/100)</f>
        <v>0</v>
      </c>
      <c r="N388" s="234">
        <v>0</v>
      </c>
      <c r="O388" s="234">
        <f>ROUND(E388*N388,2)</f>
        <v>0</v>
      </c>
      <c r="P388" s="234">
        <v>0</v>
      </c>
      <c r="Q388" s="234">
        <f>ROUND(E388*P388,2)</f>
        <v>0</v>
      </c>
      <c r="R388" s="236"/>
      <c r="S388" s="236" t="s">
        <v>147</v>
      </c>
      <c r="T388" s="237" t="s">
        <v>229</v>
      </c>
      <c r="U388" s="220">
        <v>0</v>
      </c>
      <c r="V388" s="220">
        <f>ROUND(E388*U388,2)</f>
        <v>0</v>
      </c>
      <c r="W388" s="220"/>
      <c r="X388" s="220" t="s">
        <v>490</v>
      </c>
      <c r="Y388" s="220" t="s">
        <v>149</v>
      </c>
      <c r="Z388" s="210"/>
      <c r="AA388" s="210"/>
      <c r="AB388" s="210"/>
      <c r="AC388" s="210"/>
      <c r="AD388" s="210"/>
      <c r="AE388" s="210"/>
      <c r="AF388" s="210"/>
      <c r="AG388" s="210" t="s">
        <v>491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ht="33.75" outlineLevel="2" x14ac:dyDescent="0.2">
      <c r="A389" s="217"/>
      <c r="B389" s="218"/>
      <c r="C389" s="249" t="s">
        <v>495</v>
      </c>
      <c r="D389" s="240"/>
      <c r="E389" s="240"/>
      <c r="F389" s="240"/>
      <c r="G389" s="240"/>
      <c r="H389" s="220"/>
      <c r="I389" s="220"/>
      <c r="J389" s="220"/>
      <c r="K389" s="220"/>
      <c r="L389" s="220"/>
      <c r="M389" s="220"/>
      <c r="N389" s="219"/>
      <c r="O389" s="219"/>
      <c r="P389" s="219"/>
      <c r="Q389" s="219"/>
      <c r="R389" s="220"/>
      <c r="S389" s="220"/>
      <c r="T389" s="220"/>
      <c r="U389" s="220"/>
      <c r="V389" s="220"/>
      <c r="W389" s="220"/>
      <c r="X389" s="220"/>
      <c r="Y389" s="220"/>
      <c r="Z389" s="210"/>
      <c r="AA389" s="210"/>
      <c r="AB389" s="210"/>
      <c r="AC389" s="210"/>
      <c r="AD389" s="210"/>
      <c r="AE389" s="210"/>
      <c r="AF389" s="210"/>
      <c r="AG389" s="210" t="s">
        <v>164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41" t="str">
        <f>C389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389" s="210"/>
      <c r="BC389" s="210"/>
      <c r="BD389" s="210"/>
      <c r="BE389" s="210"/>
      <c r="BF389" s="210"/>
      <c r="BG389" s="210"/>
      <c r="BH389" s="210"/>
    </row>
    <row r="390" spans="1:60" outlineLevel="2" x14ac:dyDescent="0.2">
      <c r="A390" s="217"/>
      <c r="B390" s="218"/>
      <c r="C390" s="248"/>
      <c r="D390" s="239"/>
      <c r="E390" s="239"/>
      <c r="F390" s="239"/>
      <c r="G390" s="239"/>
      <c r="H390" s="220"/>
      <c r="I390" s="220"/>
      <c r="J390" s="220"/>
      <c r="K390" s="220"/>
      <c r="L390" s="220"/>
      <c r="M390" s="220"/>
      <c r="N390" s="219"/>
      <c r="O390" s="219"/>
      <c r="P390" s="219"/>
      <c r="Q390" s="219"/>
      <c r="R390" s="220"/>
      <c r="S390" s="220"/>
      <c r="T390" s="220"/>
      <c r="U390" s="220"/>
      <c r="V390" s="220"/>
      <c r="W390" s="220"/>
      <c r="X390" s="220"/>
      <c r="Y390" s="220"/>
      <c r="Z390" s="210"/>
      <c r="AA390" s="210"/>
      <c r="AB390" s="210"/>
      <c r="AC390" s="210"/>
      <c r="AD390" s="210"/>
      <c r="AE390" s="210"/>
      <c r="AF390" s="210"/>
      <c r="AG390" s="210" t="s">
        <v>155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">
      <c r="A391" s="231">
        <v>103</v>
      </c>
      <c r="B391" s="232" t="s">
        <v>496</v>
      </c>
      <c r="C391" s="245" t="s">
        <v>497</v>
      </c>
      <c r="D391" s="233" t="s">
        <v>489</v>
      </c>
      <c r="E391" s="234">
        <v>1</v>
      </c>
      <c r="F391" s="235"/>
      <c r="G391" s="236">
        <f>ROUND(E391*F391,2)</f>
        <v>0</v>
      </c>
      <c r="H391" s="235"/>
      <c r="I391" s="236">
        <f>ROUND(E391*H391,2)</f>
        <v>0</v>
      </c>
      <c r="J391" s="235"/>
      <c r="K391" s="236">
        <f>ROUND(E391*J391,2)</f>
        <v>0</v>
      </c>
      <c r="L391" s="236">
        <v>21</v>
      </c>
      <c r="M391" s="236">
        <f>G391*(1+L391/100)</f>
        <v>0</v>
      </c>
      <c r="N391" s="234">
        <v>0</v>
      </c>
      <c r="O391" s="234">
        <f>ROUND(E391*N391,2)</f>
        <v>0</v>
      </c>
      <c r="P391" s="234">
        <v>0</v>
      </c>
      <c r="Q391" s="234">
        <f>ROUND(E391*P391,2)</f>
        <v>0</v>
      </c>
      <c r="R391" s="236"/>
      <c r="S391" s="236" t="s">
        <v>147</v>
      </c>
      <c r="T391" s="237" t="s">
        <v>229</v>
      </c>
      <c r="U391" s="220">
        <v>0</v>
      </c>
      <c r="V391" s="220">
        <f>ROUND(E391*U391,2)</f>
        <v>0</v>
      </c>
      <c r="W391" s="220"/>
      <c r="X391" s="220" t="s">
        <v>490</v>
      </c>
      <c r="Y391" s="220" t="s">
        <v>149</v>
      </c>
      <c r="Z391" s="210"/>
      <c r="AA391" s="210"/>
      <c r="AB391" s="210"/>
      <c r="AC391" s="210"/>
      <c r="AD391" s="210"/>
      <c r="AE391" s="210"/>
      <c r="AF391" s="210"/>
      <c r="AG391" s="210" t="s">
        <v>491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ht="22.5" outlineLevel="2" x14ac:dyDescent="0.2">
      <c r="A392" s="217"/>
      <c r="B392" s="218"/>
      <c r="C392" s="249" t="s">
        <v>498</v>
      </c>
      <c r="D392" s="240"/>
      <c r="E392" s="240"/>
      <c r="F392" s="240"/>
      <c r="G392" s="240"/>
      <c r="H392" s="220"/>
      <c r="I392" s="220"/>
      <c r="J392" s="220"/>
      <c r="K392" s="220"/>
      <c r="L392" s="220"/>
      <c r="M392" s="220"/>
      <c r="N392" s="219"/>
      <c r="O392" s="219"/>
      <c r="P392" s="219"/>
      <c r="Q392" s="219"/>
      <c r="R392" s="220"/>
      <c r="S392" s="220"/>
      <c r="T392" s="220"/>
      <c r="U392" s="220"/>
      <c r="V392" s="220"/>
      <c r="W392" s="220"/>
      <c r="X392" s="220"/>
      <c r="Y392" s="220"/>
      <c r="Z392" s="210"/>
      <c r="AA392" s="210"/>
      <c r="AB392" s="210"/>
      <c r="AC392" s="210"/>
      <c r="AD392" s="210"/>
      <c r="AE392" s="210"/>
      <c r="AF392" s="210"/>
      <c r="AG392" s="210" t="s">
        <v>164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41" t="str">
        <f>C392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392" s="210"/>
      <c r="BC392" s="210"/>
      <c r="BD392" s="210"/>
      <c r="BE392" s="210"/>
      <c r="BF392" s="210"/>
      <c r="BG392" s="210"/>
      <c r="BH392" s="210"/>
    </row>
    <row r="393" spans="1:60" outlineLevel="2" x14ac:dyDescent="0.2">
      <c r="A393" s="217"/>
      <c r="B393" s="218"/>
      <c r="C393" s="248"/>
      <c r="D393" s="239"/>
      <c r="E393" s="239"/>
      <c r="F393" s="239"/>
      <c r="G393" s="239"/>
      <c r="H393" s="220"/>
      <c r="I393" s="220"/>
      <c r="J393" s="220"/>
      <c r="K393" s="220"/>
      <c r="L393" s="220"/>
      <c r="M393" s="220"/>
      <c r="N393" s="219"/>
      <c r="O393" s="219"/>
      <c r="P393" s="219"/>
      <c r="Q393" s="219"/>
      <c r="R393" s="220"/>
      <c r="S393" s="220"/>
      <c r="T393" s="220"/>
      <c r="U393" s="220"/>
      <c r="V393" s="220"/>
      <c r="W393" s="220"/>
      <c r="X393" s="220"/>
      <c r="Y393" s="220"/>
      <c r="Z393" s="210"/>
      <c r="AA393" s="210"/>
      <c r="AB393" s="210"/>
      <c r="AC393" s="210"/>
      <c r="AD393" s="210"/>
      <c r="AE393" s="210"/>
      <c r="AF393" s="210"/>
      <c r="AG393" s="210" t="s">
        <v>155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">
      <c r="A394" s="231">
        <v>104</v>
      </c>
      <c r="B394" s="232" t="s">
        <v>499</v>
      </c>
      <c r="C394" s="245" t="s">
        <v>500</v>
      </c>
      <c r="D394" s="233" t="s">
        <v>489</v>
      </c>
      <c r="E394" s="234">
        <v>1</v>
      </c>
      <c r="F394" s="235"/>
      <c r="G394" s="236">
        <f>ROUND(E394*F394,2)</f>
        <v>0</v>
      </c>
      <c r="H394" s="235"/>
      <c r="I394" s="236">
        <f>ROUND(E394*H394,2)</f>
        <v>0</v>
      </c>
      <c r="J394" s="235"/>
      <c r="K394" s="236">
        <f>ROUND(E394*J394,2)</f>
        <v>0</v>
      </c>
      <c r="L394" s="236">
        <v>21</v>
      </c>
      <c r="M394" s="236">
        <f>G394*(1+L394/100)</f>
        <v>0</v>
      </c>
      <c r="N394" s="234">
        <v>0</v>
      </c>
      <c r="O394" s="234">
        <f>ROUND(E394*N394,2)</f>
        <v>0</v>
      </c>
      <c r="P394" s="234">
        <v>0</v>
      </c>
      <c r="Q394" s="234">
        <f>ROUND(E394*P394,2)</f>
        <v>0</v>
      </c>
      <c r="R394" s="236"/>
      <c r="S394" s="236" t="s">
        <v>147</v>
      </c>
      <c r="T394" s="237" t="s">
        <v>229</v>
      </c>
      <c r="U394" s="220">
        <v>0</v>
      </c>
      <c r="V394" s="220">
        <f>ROUND(E394*U394,2)</f>
        <v>0</v>
      </c>
      <c r="W394" s="220"/>
      <c r="X394" s="220" t="s">
        <v>490</v>
      </c>
      <c r="Y394" s="220" t="s">
        <v>149</v>
      </c>
      <c r="Z394" s="210"/>
      <c r="AA394" s="210"/>
      <c r="AB394" s="210"/>
      <c r="AC394" s="210"/>
      <c r="AD394" s="210"/>
      <c r="AE394" s="210"/>
      <c r="AF394" s="210"/>
      <c r="AG394" s="210" t="s">
        <v>501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2" x14ac:dyDescent="0.2">
      <c r="A395" s="217"/>
      <c r="B395" s="218"/>
      <c r="C395" s="249" t="s">
        <v>502</v>
      </c>
      <c r="D395" s="240"/>
      <c r="E395" s="240"/>
      <c r="F395" s="240"/>
      <c r="G395" s="240"/>
      <c r="H395" s="220"/>
      <c r="I395" s="220"/>
      <c r="J395" s="220"/>
      <c r="K395" s="220"/>
      <c r="L395" s="220"/>
      <c r="M395" s="220"/>
      <c r="N395" s="219"/>
      <c r="O395" s="219"/>
      <c r="P395" s="219"/>
      <c r="Q395" s="219"/>
      <c r="R395" s="220"/>
      <c r="S395" s="220"/>
      <c r="T395" s="220"/>
      <c r="U395" s="220"/>
      <c r="V395" s="220"/>
      <c r="W395" s="220"/>
      <c r="X395" s="220"/>
      <c r="Y395" s="220"/>
      <c r="Z395" s="210"/>
      <c r="AA395" s="210"/>
      <c r="AB395" s="210"/>
      <c r="AC395" s="210"/>
      <c r="AD395" s="210"/>
      <c r="AE395" s="210"/>
      <c r="AF395" s="210"/>
      <c r="AG395" s="210" t="s">
        <v>164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41" t="str">
        <f>C395</f>
        <v>Náklady zhotovitele, které vzniknou v souvislosti s povinnostmi zhotovitele při předání a převzetí díla.</v>
      </c>
      <c r="BB395" s="210"/>
      <c r="BC395" s="210"/>
      <c r="BD395" s="210"/>
      <c r="BE395" s="210"/>
      <c r="BF395" s="210"/>
      <c r="BG395" s="210"/>
      <c r="BH395" s="210"/>
    </row>
    <row r="396" spans="1:60" outlineLevel="2" x14ac:dyDescent="0.2">
      <c r="A396" s="217"/>
      <c r="B396" s="218"/>
      <c r="C396" s="248"/>
      <c r="D396" s="239"/>
      <c r="E396" s="239"/>
      <c r="F396" s="239"/>
      <c r="G396" s="239"/>
      <c r="H396" s="220"/>
      <c r="I396" s="220"/>
      <c r="J396" s="220"/>
      <c r="K396" s="220"/>
      <c r="L396" s="220"/>
      <c r="M396" s="220"/>
      <c r="N396" s="219"/>
      <c r="O396" s="219"/>
      <c r="P396" s="219"/>
      <c r="Q396" s="219"/>
      <c r="R396" s="220"/>
      <c r="S396" s="220"/>
      <c r="T396" s="220"/>
      <c r="U396" s="220"/>
      <c r="V396" s="220"/>
      <c r="W396" s="220"/>
      <c r="X396" s="220"/>
      <c r="Y396" s="220"/>
      <c r="Z396" s="210"/>
      <c r="AA396" s="210"/>
      <c r="AB396" s="210"/>
      <c r="AC396" s="210"/>
      <c r="AD396" s="210"/>
      <c r="AE396" s="210"/>
      <c r="AF396" s="210"/>
      <c r="AG396" s="210" t="s">
        <v>155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">
      <c r="A397" s="231">
        <v>105</v>
      </c>
      <c r="B397" s="232" t="s">
        <v>503</v>
      </c>
      <c r="C397" s="245" t="s">
        <v>504</v>
      </c>
      <c r="D397" s="233" t="s">
        <v>489</v>
      </c>
      <c r="E397" s="234">
        <v>1</v>
      </c>
      <c r="F397" s="235"/>
      <c r="G397" s="236">
        <f>ROUND(E397*F397,2)</f>
        <v>0</v>
      </c>
      <c r="H397" s="235"/>
      <c r="I397" s="236">
        <f>ROUND(E397*H397,2)</f>
        <v>0</v>
      </c>
      <c r="J397" s="235"/>
      <c r="K397" s="236">
        <f>ROUND(E397*J397,2)</f>
        <v>0</v>
      </c>
      <c r="L397" s="236">
        <v>21</v>
      </c>
      <c r="M397" s="236">
        <f>G397*(1+L397/100)</f>
        <v>0</v>
      </c>
      <c r="N397" s="234">
        <v>0</v>
      </c>
      <c r="O397" s="234">
        <f>ROUND(E397*N397,2)</f>
        <v>0</v>
      </c>
      <c r="P397" s="234">
        <v>0</v>
      </c>
      <c r="Q397" s="234">
        <f>ROUND(E397*P397,2)</f>
        <v>0</v>
      </c>
      <c r="R397" s="236"/>
      <c r="S397" s="236" t="s">
        <v>228</v>
      </c>
      <c r="T397" s="237" t="s">
        <v>229</v>
      </c>
      <c r="U397" s="220">
        <v>1.2</v>
      </c>
      <c r="V397" s="220">
        <f>ROUND(E397*U397,2)</f>
        <v>1.2</v>
      </c>
      <c r="W397" s="220"/>
      <c r="X397" s="220" t="s">
        <v>490</v>
      </c>
      <c r="Y397" s="220" t="s">
        <v>149</v>
      </c>
      <c r="Z397" s="210"/>
      <c r="AA397" s="210"/>
      <c r="AB397" s="210"/>
      <c r="AC397" s="210"/>
      <c r="AD397" s="210"/>
      <c r="AE397" s="210"/>
      <c r="AF397" s="210"/>
      <c r="AG397" s="210" t="s">
        <v>491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2" x14ac:dyDescent="0.2">
      <c r="A398" s="217"/>
      <c r="B398" s="218"/>
      <c r="C398" s="250"/>
      <c r="D398" s="242"/>
      <c r="E398" s="242"/>
      <c r="F398" s="242"/>
      <c r="G398" s="242"/>
      <c r="H398" s="220"/>
      <c r="I398" s="220"/>
      <c r="J398" s="220"/>
      <c r="K398" s="220"/>
      <c r="L398" s="220"/>
      <c r="M398" s="220"/>
      <c r="N398" s="219"/>
      <c r="O398" s="219"/>
      <c r="P398" s="219"/>
      <c r="Q398" s="219"/>
      <c r="R398" s="220"/>
      <c r="S398" s="220"/>
      <c r="T398" s="220"/>
      <c r="U398" s="220"/>
      <c r="V398" s="220"/>
      <c r="W398" s="220"/>
      <c r="X398" s="220"/>
      <c r="Y398" s="220"/>
      <c r="Z398" s="210"/>
      <c r="AA398" s="210"/>
      <c r="AB398" s="210"/>
      <c r="AC398" s="210"/>
      <c r="AD398" s="210"/>
      <c r="AE398" s="210"/>
      <c r="AF398" s="210"/>
      <c r="AG398" s="210" t="s">
        <v>155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x14ac:dyDescent="0.2">
      <c r="A399" s="3"/>
      <c r="B399" s="4"/>
      <c r="C399" s="252"/>
      <c r="D399" s="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AE399">
        <v>15</v>
      </c>
      <c r="AF399">
        <v>21</v>
      </c>
      <c r="AG399" t="s">
        <v>127</v>
      </c>
    </row>
    <row r="400" spans="1:60" x14ac:dyDescent="0.2">
      <c r="A400" s="213"/>
      <c r="B400" s="214" t="s">
        <v>29</v>
      </c>
      <c r="C400" s="253"/>
      <c r="D400" s="215"/>
      <c r="E400" s="216"/>
      <c r="F400" s="216"/>
      <c r="G400" s="230">
        <f>G8+G13+G17+G32+G51+G57+G79+G88+G113+G117+G127+G147+G192+G200+G229+G318+G332+G359+G370+G384</f>
        <v>0</v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AE400">
        <f>SUMIF(L7:L398,AE399,G7:G398)</f>
        <v>0</v>
      </c>
      <c r="AF400">
        <f>SUMIF(L7:L398,AF399,G7:G398)</f>
        <v>0</v>
      </c>
      <c r="AG400" t="s">
        <v>505</v>
      </c>
    </row>
    <row r="401" spans="3:33" x14ac:dyDescent="0.2">
      <c r="C401" s="254"/>
      <c r="D401" s="10"/>
      <c r="AG401" t="s">
        <v>506</v>
      </c>
    </row>
    <row r="402" spans="3:33" x14ac:dyDescent="0.2">
      <c r="D402" s="10"/>
    </row>
    <row r="403" spans="3:33" x14ac:dyDescent="0.2">
      <c r="D403" s="10"/>
    </row>
    <row r="404" spans="3:33" x14ac:dyDescent="0.2">
      <c r="D404" s="10"/>
    </row>
    <row r="405" spans="3:33" x14ac:dyDescent="0.2">
      <c r="D405" s="10"/>
    </row>
    <row r="406" spans="3:33" x14ac:dyDescent="0.2">
      <c r="D406" s="10"/>
    </row>
    <row r="407" spans="3:33" x14ac:dyDescent="0.2">
      <c r="D407" s="10"/>
    </row>
    <row r="408" spans="3:33" x14ac:dyDescent="0.2">
      <c r="D408" s="10"/>
    </row>
    <row r="409" spans="3:33" x14ac:dyDescent="0.2">
      <c r="D409" s="10"/>
    </row>
    <row r="410" spans="3:33" x14ac:dyDescent="0.2">
      <c r="D410" s="10"/>
    </row>
    <row r="411" spans="3:33" x14ac:dyDescent="0.2">
      <c r="D411" s="10"/>
    </row>
    <row r="412" spans="3:33" x14ac:dyDescent="0.2">
      <c r="D412" s="10"/>
    </row>
    <row r="413" spans="3:33" x14ac:dyDescent="0.2">
      <c r="D413" s="10"/>
    </row>
    <row r="414" spans="3:33" x14ac:dyDescent="0.2">
      <c r="D414" s="10"/>
    </row>
    <row r="415" spans="3:33" x14ac:dyDescent="0.2">
      <c r="D415" s="10"/>
    </row>
    <row r="416" spans="3:33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xWHmcCq6/Ocbw3TGljsYw85Jqw/2iNCN21obkd3FeNgi0qTJ4Bh9DBJHI/W595hRkd690/Mzeet88zwaNukUQ==" saltValue="bXMS0XU6H1WYLdp8oH5PfQ==" spinCount="100000" sheet="1" formatRows="0"/>
  <mergeCells count="155">
    <mergeCell ref="C392:G392"/>
    <mergeCell ref="C393:G393"/>
    <mergeCell ref="C395:G395"/>
    <mergeCell ref="C396:G396"/>
    <mergeCell ref="C398:G398"/>
    <mergeCell ref="C381:G381"/>
    <mergeCell ref="C383:G383"/>
    <mergeCell ref="C386:G386"/>
    <mergeCell ref="C387:G387"/>
    <mergeCell ref="C389:G389"/>
    <mergeCell ref="C390:G390"/>
    <mergeCell ref="C369:G369"/>
    <mergeCell ref="C372:G372"/>
    <mergeCell ref="C374:G374"/>
    <mergeCell ref="C375:G375"/>
    <mergeCell ref="C377:G377"/>
    <mergeCell ref="C379:G379"/>
    <mergeCell ref="C345:G345"/>
    <mergeCell ref="C347:G347"/>
    <mergeCell ref="C349:G349"/>
    <mergeCell ref="C351:G351"/>
    <mergeCell ref="C358:G358"/>
    <mergeCell ref="C367:G367"/>
    <mergeCell ref="C328:G328"/>
    <mergeCell ref="C330:G330"/>
    <mergeCell ref="C331:G331"/>
    <mergeCell ref="C336:G336"/>
    <mergeCell ref="C338:G338"/>
    <mergeCell ref="C342:G342"/>
    <mergeCell ref="C316:G316"/>
    <mergeCell ref="C317:G317"/>
    <mergeCell ref="C320:G320"/>
    <mergeCell ref="C321:G321"/>
    <mergeCell ref="C323:G323"/>
    <mergeCell ref="C325:G325"/>
    <mergeCell ref="C306:G306"/>
    <mergeCell ref="C308:G308"/>
    <mergeCell ref="C309:G309"/>
    <mergeCell ref="C311:G311"/>
    <mergeCell ref="C312:G312"/>
    <mergeCell ref="C314:G314"/>
    <mergeCell ref="C290:G290"/>
    <mergeCell ref="C292:G292"/>
    <mergeCell ref="C294:G294"/>
    <mergeCell ref="C296:G296"/>
    <mergeCell ref="C298:G298"/>
    <mergeCell ref="C300:G300"/>
    <mergeCell ref="C278:G278"/>
    <mergeCell ref="C280:G280"/>
    <mergeCell ref="C283:G283"/>
    <mergeCell ref="C285:G285"/>
    <mergeCell ref="C286:G286"/>
    <mergeCell ref="C288:G288"/>
    <mergeCell ref="C263:G263"/>
    <mergeCell ref="C265:G265"/>
    <mergeCell ref="C267:G267"/>
    <mergeCell ref="C269:G269"/>
    <mergeCell ref="C274:G274"/>
    <mergeCell ref="C276:G276"/>
    <mergeCell ref="C249:G249"/>
    <mergeCell ref="C251:G251"/>
    <mergeCell ref="C255:G255"/>
    <mergeCell ref="C257:G257"/>
    <mergeCell ref="C259:G259"/>
    <mergeCell ref="C261:G261"/>
    <mergeCell ref="C239:G239"/>
    <mergeCell ref="C241:G241"/>
    <mergeCell ref="C243:G243"/>
    <mergeCell ref="C245:G245"/>
    <mergeCell ref="C246:G246"/>
    <mergeCell ref="C248:G248"/>
    <mergeCell ref="C220:G220"/>
    <mergeCell ref="C223:G223"/>
    <mergeCell ref="C225:G225"/>
    <mergeCell ref="C227:G227"/>
    <mergeCell ref="C228:G228"/>
    <mergeCell ref="C235:G235"/>
    <mergeCell ref="C198:G198"/>
    <mergeCell ref="C199:G199"/>
    <mergeCell ref="C206:G206"/>
    <mergeCell ref="C209:G209"/>
    <mergeCell ref="C211:G211"/>
    <mergeCell ref="C214:G214"/>
    <mergeCell ref="C182:G182"/>
    <mergeCell ref="C188:G188"/>
    <mergeCell ref="C190:G190"/>
    <mergeCell ref="C191:G191"/>
    <mergeCell ref="C194:G194"/>
    <mergeCell ref="C196:G196"/>
    <mergeCell ref="C165:G165"/>
    <mergeCell ref="C170:G170"/>
    <mergeCell ref="C172:G172"/>
    <mergeCell ref="C174:G174"/>
    <mergeCell ref="C176:G176"/>
    <mergeCell ref="C180:G180"/>
    <mergeCell ref="C145:G145"/>
    <mergeCell ref="C146:G146"/>
    <mergeCell ref="C149:G149"/>
    <mergeCell ref="C151:G151"/>
    <mergeCell ref="C153:G153"/>
    <mergeCell ref="C159:G159"/>
    <mergeCell ref="C130:G130"/>
    <mergeCell ref="C132:G132"/>
    <mergeCell ref="C134:G134"/>
    <mergeCell ref="C137:G137"/>
    <mergeCell ref="C140:G140"/>
    <mergeCell ref="C143:G143"/>
    <mergeCell ref="C115:G115"/>
    <mergeCell ref="C116:G116"/>
    <mergeCell ref="C120:G120"/>
    <mergeCell ref="C123:G123"/>
    <mergeCell ref="C125:G125"/>
    <mergeCell ref="C126:G126"/>
    <mergeCell ref="C91:G91"/>
    <mergeCell ref="C93:G93"/>
    <mergeCell ref="C95:G95"/>
    <mergeCell ref="C102:G102"/>
    <mergeCell ref="C110:G110"/>
    <mergeCell ref="C112:G112"/>
    <mergeCell ref="C78:G78"/>
    <mergeCell ref="C81:G81"/>
    <mergeCell ref="C83:G83"/>
    <mergeCell ref="C85:G85"/>
    <mergeCell ref="C87:G87"/>
    <mergeCell ref="C90:G90"/>
    <mergeCell ref="C62:G62"/>
    <mergeCell ref="C64:G64"/>
    <mergeCell ref="C66:G66"/>
    <mergeCell ref="C68:G68"/>
    <mergeCell ref="C71:G71"/>
    <mergeCell ref="C74:G74"/>
    <mergeCell ref="C48:G48"/>
    <mergeCell ref="C50:G50"/>
    <mergeCell ref="C53:G53"/>
    <mergeCell ref="C54:G54"/>
    <mergeCell ref="C56:G56"/>
    <mergeCell ref="C59:G59"/>
    <mergeCell ref="C34:G34"/>
    <mergeCell ref="C35:G35"/>
    <mergeCell ref="C37:G37"/>
    <mergeCell ref="C44:G44"/>
    <mergeCell ref="C46:G46"/>
    <mergeCell ref="C47:G47"/>
    <mergeCell ref="C16:G16"/>
    <mergeCell ref="C19:G19"/>
    <mergeCell ref="C25:G25"/>
    <mergeCell ref="C27:G27"/>
    <mergeCell ref="C29:G29"/>
    <mergeCell ref="C31:G31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9DFCE-1A30-423C-BEBD-CE328D83B92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114</v>
      </c>
      <c r="B1" s="195"/>
      <c r="C1" s="195"/>
      <c r="D1" s="195"/>
      <c r="E1" s="195"/>
      <c r="F1" s="195"/>
      <c r="G1" s="195"/>
      <c r="AG1" t="s">
        <v>115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116</v>
      </c>
    </row>
    <row r="3" spans="1:60" ht="24.95" customHeight="1" x14ac:dyDescent="0.2">
      <c r="A3" s="196" t="s">
        <v>8</v>
      </c>
      <c r="B3" s="49" t="s">
        <v>50</v>
      </c>
      <c r="C3" s="199" t="s">
        <v>51</v>
      </c>
      <c r="D3" s="197"/>
      <c r="E3" s="197"/>
      <c r="F3" s="197"/>
      <c r="G3" s="198"/>
      <c r="AC3" s="174" t="s">
        <v>116</v>
      </c>
      <c r="AG3" t="s">
        <v>117</v>
      </c>
    </row>
    <row r="4" spans="1:60" ht="24.95" customHeight="1" x14ac:dyDescent="0.2">
      <c r="A4" s="200" t="s">
        <v>9</v>
      </c>
      <c r="B4" s="201" t="s">
        <v>52</v>
      </c>
      <c r="C4" s="202" t="s">
        <v>51</v>
      </c>
      <c r="D4" s="203"/>
      <c r="E4" s="203"/>
      <c r="F4" s="203"/>
      <c r="G4" s="204"/>
      <c r="AG4" t="s">
        <v>118</v>
      </c>
    </row>
    <row r="5" spans="1:60" x14ac:dyDescent="0.2">
      <c r="D5" s="10"/>
    </row>
    <row r="6" spans="1:60" ht="38.25" x14ac:dyDescent="0.2">
      <c r="A6" s="206" t="s">
        <v>119</v>
      </c>
      <c r="B6" s="208" t="s">
        <v>120</v>
      </c>
      <c r="C6" s="208" t="s">
        <v>121</v>
      </c>
      <c r="D6" s="207" t="s">
        <v>122</v>
      </c>
      <c r="E6" s="206" t="s">
        <v>123</v>
      </c>
      <c r="F6" s="205" t="s">
        <v>124</v>
      </c>
      <c r="G6" s="206" t="s">
        <v>29</v>
      </c>
      <c r="H6" s="209" t="s">
        <v>30</v>
      </c>
      <c r="I6" s="209" t="s">
        <v>125</v>
      </c>
      <c r="J6" s="209" t="s">
        <v>31</v>
      </c>
      <c r="K6" s="209" t="s">
        <v>126</v>
      </c>
      <c r="L6" s="209" t="s">
        <v>127</v>
      </c>
      <c r="M6" s="209" t="s">
        <v>128</v>
      </c>
      <c r="N6" s="209" t="s">
        <v>129</v>
      </c>
      <c r="O6" s="209" t="s">
        <v>130</v>
      </c>
      <c r="P6" s="209" t="s">
        <v>131</v>
      </c>
      <c r="Q6" s="209" t="s">
        <v>132</v>
      </c>
      <c r="R6" s="209" t="s">
        <v>133</v>
      </c>
      <c r="S6" s="209" t="s">
        <v>134</v>
      </c>
      <c r="T6" s="209" t="s">
        <v>135</v>
      </c>
      <c r="U6" s="209" t="s">
        <v>136</v>
      </c>
      <c r="V6" s="209" t="s">
        <v>137</v>
      </c>
      <c r="W6" s="209" t="s">
        <v>138</v>
      </c>
      <c r="X6" s="209" t="s">
        <v>139</v>
      </c>
      <c r="Y6" s="209" t="s">
        <v>140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141</v>
      </c>
      <c r="B8" s="225" t="s">
        <v>85</v>
      </c>
      <c r="C8" s="244" t="s">
        <v>86</v>
      </c>
      <c r="D8" s="226"/>
      <c r="E8" s="227"/>
      <c r="F8" s="228"/>
      <c r="G8" s="228">
        <f>SUMIF(AG9:AG34,"&lt;&gt;NOR",G9:G34)</f>
        <v>0</v>
      </c>
      <c r="H8" s="228"/>
      <c r="I8" s="228">
        <f>SUM(I9:I34)</f>
        <v>0</v>
      </c>
      <c r="J8" s="228"/>
      <c r="K8" s="228">
        <f>SUM(K9:K34)</f>
        <v>0</v>
      </c>
      <c r="L8" s="228"/>
      <c r="M8" s="228">
        <f>SUM(M9:M34)</f>
        <v>0</v>
      </c>
      <c r="N8" s="227"/>
      <c r="O8" s="227">
        <f>SUM(O9:O34)</f>
        <v>0</v>
      </c>
      <c r="P8" s="227"/>
      <c r="Q8" s="227">
        <f>SUM(Q9:Q34)</f>
        <v>0</v>
      </c>
      <c r="R8" s="228"/>
      <c r="S8" s="228"/>
      <c r="T8" s="229"/>
      <c r="U8" s="223"/>
      <c r="V8" s="223">
        <f>SUM(V9:V34)</f>
        <v>136.16</v>
      </c>
      <c r="W8" s="223"/>
      <c r="X8" s="223"/>
      <c r="Y8" s="223"/>
      <c r="AG8" t="s">
        <v>142</v>
      </c>
    </row>
    <row r="9" spans="1:60" outlineLevel="1" x14ac:dyDescent="0.2">
      <c r="A9" s="231">
        <v>1</v>
      </c>
      <c r="B9" s="232" t="s">
        <v>507</v>
      </c>
      <c r="C9" s="245" t="s">
        <v>508</v>
      </c>
      <c r="D9" s="233" t="s">
        <v>509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 t="s">
        <v>510</v>
      </c>
      <c r="S9" s="236" t="s">
        <v>147</v>
      </c>
      <c r="T9" s="237" t="s">
        <v>229</v>
      </c>
      <c r="U9" s="220">
        <v>0.39</v>
      </c>
      <c r="V9" s="220">
        <f>ROUND(E9*U9,2)</f>
        <v>0.39</v>
      </c>
      <c r="W9" s="220"/>
      <c r="X9" s="220" t="s">
        <v>148</v>
      </c>
      <c r="Y9" s="220" t="s">
        <v>149</v>
      </c>
      <c r="Z9" s="210"/>
      <c r="AA9" s="210"/>
      <c r="AB9" s="210"/>
      <c r="AC9" s="210"/>
      <c r="AD9" s="210"/>
      <c r="AE9" s="210"/>
      <c r="AF9" s="210"/>
      <c r="AG9" s="210" t="s">
        <v>189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0"/>
      <c r="D10" s="242"/>
      <c r="E10" s="242"/>
      <c r="F10" s="242"/>
      <c r="G10" s="242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155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31">
        <v>2</v>
      </c>
      <c r="B11" s="232" t="s">
        <v>511</v>
      </c>
      <c r="C11" s="245" t="s">
        <v>512</v>
      </c>
      <c r="D11" s="233" t="s">
        <v>286</v>
      </c>
      <c r="E11" s="234">
        <v>64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6" t="s">
        <v>510</v>
      </c>
      <c r="S11" s="236" t="s">
        <v>147</v>
      </c>
      <c r="T11" s="237" t="s">
        <v>229</v>
      </c>
      <c r="U11" s="220">
        <v>0.16</v>
      </c>
      <c r="V11" s="220">
        <f>ROUND(E11*U11,2)</f>
        <v>10.24</v>
      </c>
      <c r="W11" s="220"/>
      <c r="X11" s="220" t="s">
        <v>148</v>
      </c>
      <c r="Y11" s="220" t="s">
        <v>149</v>
      </c>
      <c r="Z11" s="210"/>
      <c r="AA11" s="210"/>
      <c r="AB11" s="210"/>
      <c r="AC11" s="210"/>
      <c r="AD11" s="210"/>
      <c r="AE11" s="210"/>
      <c r="AF11" s="210"/>
      <c r="AG11" s="210" t="s">
        <v>189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50"/>
      <c r="D12" s="242"/>
      <c r="E12" s="242"/>
      <c r="F12" s="242"/>
      <c r="G12" s="242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155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31">
        <v>3</v>
      </c>
      <c r="B13" s="232" t="s">
        <v>513</v>
      </c>
      <c r="C13" s="245" t="s">
        <v>514</v>
      </c>
      <c r="D13" s="233" t="s">
        <v>286</v>
      </c>
      <c r="E13" s="234">
        <v>185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6" t="s">
        <v>510</v>
      </c>
      <c r="S13" s="236" t="s">
        <v>147</v>
      </c>
      <c r="T13" s="237" t="s">
        <v>229</v>
      </c>
      <c r="U13" s="220">
        <v>0.49717</v>
      </c>
      <c r="V13" s="220">
        <f>ROUND(E13*U13,2)</f>
        <v>91.98</v>
      </c>
      <c r="W13" s="220"/>
      <c r="X13" s="220" t="s">
        <v>148</v>
      </c>
      <c r="Y13" s="220" t="s">
        <v>149</v>
      </c>
      <c r="Z13" s="210"/>
      <c r="AA13" s="210"/>
      <c r="AB13" s="210"/>
      <c r="AC13" s="210"/>
      <c r="AD13" s="210"/>
      <c r="AE13" s="210"/>
      <c r="AF13" s="210"/>
      <c r="AG13" s="210" t="s">
        <v>189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50"/>
      <c r="D14" s="242"/>
      <c r="E14" s="242"/>
      <c r="F14" s="242"/>
      <c r="G14" s="242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155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1">
        <v>4</v>
      </c>
      <c r="B15" s="232" t="s">
        <v>515</v>
      </c>
      <c r="C15" s="245" t="s">
        <v>516</v>
      </c>
      <c r="D15" s="233" t="s">
        <v>509</v>
      </c>
      <c r="E15" s="234">
        <v>5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4">
        <v>0</v>
      </c>
      <c r="O15" s="234">
        <f>ROUND(E15*N15,2)</f>
        <v>0</v>
      </c>
      <c r="P15" s="234">
        <v>0</v>
      </c>
      <c r="Q15" s="234">
        <f>ROUND(E15*P15,2)</f>
        <v>0</v>
      </c>
      <c r="R15" s="236" t="s">
        <v>510</v>
      </c>
      <c r="S15" s="236" t="s">
        <v>147</v>
      </c>
      <c r="T15" s="237" t="s">
        <v>229</v>
      </c>
      <c r="U15" s="220">
        <v>0.94950000000000001</v>
      </c>
      <c r="V15" s="220">
        <f>ROUND(E15*U15,2)</f>
        <v>4.75</v>
      </c>
      <c r="W15" s="220"/>
      <c r="X15" s="220" t="s">
        <v>148</v>
      </c>
      <c r="Y15" s="220" t="s">
        <v>149</v>
      </c>
      <c r="Z15" s="210"/>
      <c r="AA15" s="210"/>
      <c r="AB15" s="210"/>
      <c r="AC15" s="210"/>
      <c r="AD15" s="210"/>
      <c r="AE15" s="210"/>
      <c r="AF15" s="210"/>
      <c r="AG15" s="210" t="s">
        <v>189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0"/>
      <c r="D16" s="242"/>
      <c r="E16" s="242"/>
      <c r="F16" s="242"/>
      <c r="G16" s="242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155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1">
        <v>5</v>
      </c>
      <c r="B17" s="232" t="s">
        <v>517</v>
      </c>
      <c r="C17" s="245" t="s">
        <v>518</v>
      </c>
      <c r="D17" s="233" t="s">
        <v>509</v>
      </c>
      <c r="E17" s="234">
        <v>42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6" t="s">
        <v>510</v>
      </c>
      <c r="S17" s="236" t="s">
        <v>147</v>
      </c>
      <c r="T17" s="237" t="s">
        <v>229</v>
      </c>
      <c r="U17" s="220">
        <v>0.24399999999999999</v>
      </c>
      <c r="V17" s="220">
        <f>ROUND(E17*U17,2)</f>
        <v>10.25</v>
      </c>
      <c r="W17" s="220"/>
      <c r="X17" s="220" t="s">
        <v>148</v>
      </c>
      <c r="Y17" s="220" t="s">
        <v>149</v>
      </c>
      <c r="Z17" s="210"/>
      <c r="AA17" s="210"/>
      <c r="AB17" s="210"/>
      <c r="AC17" s="210"/>
      <c r="AD17" s="210"/>
      <c r="AE17" s="210"/>
      <c r="AF17" s="210"/>
      <c r="AG17" s="210" t="s">
        <v>189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0"/>
      <c r="D18" s="242"/>
      <c r="E18" s="242"/>
      <c r="F18" s="242"/>
      <c r="G18" s="242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155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1">
        <v>6</v>
      </c>
      <c r="B19" s="232" t="s">
        <v>519</v>
      </c>
      <c r="C19" s="245" t="s">
        <v>520</v>
      </c>
      <c r="D19" s="233" t="s">
        <v>509</v>
      </c>
      <c r="E19" s="234">
        <v>8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4">
        <v>0</v>
      </c>
      <c r="O19" s="234">
        <f>ROUND(E19*N19,2)</f>
        <v>0</v>
      </c>
      <c r="P19" s="234">
        <v>0</v>
      </c>
      <c r="Q19" s="234">
        <f>ROUND(E19*P19,2)</f>
        <v>0</v>
      </c>
      <c r="R19" s="236"/>
      <c r="S19" s="236" t="s">
        <v>228</v>
      </c>
      <c r="T19" s="237" t="s">
        <v>229</v>
      </c>
      <c r="U19" s="220">
        <v>0</v>
      </c>
      <c r="V19" s="220">
        <f>ROUND(E19*U19,2)</f>
        <v>0</v>
      </c>
      <c r="W19" s="220"/>
      <c r="X19" s="220" t="s">
        <v>197</v>
      </c>
      <c r="Y19" s="220" t="s">
        <v>149</v>
      </c>
      <c r="Z19" s="210"/>
      <c r="AA19" s="210"/>
      <c r="AB19" s="210"/>
      <c r="AC19" s="210"/>
      <c r="AD19" s="210"/>
      <c r="AE19" s="210"/>
      <c r="AF19" s="210"/>
      <c r="AG19" s="210" t="s">
        <v>521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0"/>
      <c r="D20" s="242"/>
      <c r="E20" s="242"/>
      <c r="F20" s="242"/>
      <c r="G20" s="242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155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1">
        <v>7</v>
      </c>
      <c r="B21" s="232" t="s">
        <v>522</v>
      </c>
      <c r="C21" s="245" t="s">
        <v>523</v>
      </c>
      <c r="D21" s="233" t="s">
        <v>509</v>
      </c>
      <c r="E21" s="234">
        <v>1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4">
        <v>0</v>
      </c>
      <c r="O21" s="234">
        <f>ROUND(E21*N21,2)</f>
        <v>0</v>
      </c>
      <c r="P21" s="234">
        <v>0</v>
      </c>
      <c r="Q21" s="234">
        <f>ROUND(E21*P21,2)</f>
        <v>0</v>
      </c>
      <c r="R21" s="236"/>
      <c r="S21" s="236" t="s">
        <v>228</v>
      </c>
      <c r="T21" s="237" t="s">
        <v>229</v>
      </c>
      <c r="U21" s="220">
        <v>0</v>
      </c>
      <c r="V21" s="220">
        <f>ROUND(E21*U21,2)</f>
        <v>0</v>
      </c>
      <c r="W21" s="220"/>
      <c r="X21" s="220" t="s">
        <v>148</v>
      </c>
      <c r="Y21" s="220" t="s">
        <v>149</v>
      </c>
      <c r="Z21" s="210"/>
      <c r="AA21" s="210"/>
      <c r="AB21" s="210"/>
      <c r="AC21" s="210"/>
      <c r="AD21" s="210"/>
      <c r="AE21" s="210"/>
      <c r="AF21" s="210"/>
      <c r="AG21" s="210" t="s">
        <v>189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0"/>
      <c r="D22" s="242"/>
      <c r="E22" s="242"/>
      <c r="F22" s="242"/>
      <c r="G22" s="242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155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1">
        <v>8</v>
      </c>
      <c r="B23" s="232" t="s">
        <v>524</v>
      </c>
      <c r="C23" s="245" t="s">
        <v>525</v>
      </c>
      <c r="D23" s="233" t="s">
        <v>509</v>
      </c>
      <c r="E23" s="234">
        <v>3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6" t="s">
        <v>510</v>
      </c>
      <c r="S23" s="236" t="s">
        <v>147</v>
      </c>
      <c r="T23" s="237" t="s">
        <v>229</v>
      </c>
      <c r="U23" s="220">
        <v>1.56517</v>
      </c>
      <c r="V23" s="220">
        <f>ROUND(E23*U23,2)</f>
        <v>4.7</v>
      </c>
      <c r="W23" s="220"/>
      <c r="X23" s="220" t="s">
        <v>148</v>
      </c>
      <c r="Y23" s="220" t="s">
        <v>149</v>
      </c>
      <c r="Z23" s="210"/>
      <c r="AA23" s="210"/>
      <c r="AB23" s="210"/>
      <c r="AC23" s="210"/>
      <c r="AD23" s="210"/>
      <c r="AE23" s="210"/>
      <c r="AF23" s="210"/>
      <c r="AG23" s="210" t="s">
        <v>189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0"/>
      <c r="D24" s="242"/>
      <c r="E24" s="242"/>
      <c r="F24" s="242"/>
      <c r="G24" s="242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155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31">
        <v>9</v>
      </c>
      <c r="B25" s="232" t="s">
        <v>526</v>
      </c>
      <c r="C25" s="245" t="s">
        <v>527</v>
      </c>
      <c r="D25" s="233" t="s">
        <v>509</v>
      </c>
      <c r="E25" s="234">
        <v>4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4">
        <v>0</v>
      </c>
      <c r="O25" s="234">
        <f>ROUND(E25*N25,2)</f>
        <v>0</v>
      </c>
      <c r="P25" s="234">
        <v>0</v>
      </c>
      <c r="Q25" s="234">
        <f>ROUND(E25*P25,2)</f>
        <v>0</v>
      </c>
      <c r="R25" s="236" t="s">
        <v>510</v>
      </c>
      <c r="S25" s="236" t="s">
        <v>147</v>
      </c>
      <c r="T25" s="237" t="s">
        <v>229</v>
      </c>
      <c r="U25" s="220">
        <v>0.26417000000000002</v>
      </c>
      <c r="V25" s="220">
        <f>ROUND(E25*U25,2)</f>
        <v>1.06</v>
      </c>
      <c r="W25" s="220"/>
      <c r="X25" s="220" t="s">
        <v>148</v>
      </c>
      <c r="Y25" s="220" t="s">
        <v>149</v>
      </c>
      <c r="Z25" s="210"/>
      <c r="AA25" s="210"/>
      <c r="AB25" s="210"/>
      <c r="AC25" s="210"/>
      <c r="AD25" s="210"/>
      <c r="AE25" s="210"/>
      <c r="AF25" s="210"/>
      <c r="AG25" s="210" t="s">
        <v>189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0"/>
      <c r="D26" s="242"/>
      <c r="E26" s="242"/>
      <c r="F26" s="242"/>
      <c r="G26" s="242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155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31">
        <v>10</v>
      </c>
      <c r="B27" s="232" t="s">
        <v>528</v>
      </c>
      <c r="C27" s="245" t="s">
        <v>529</v>
      </c>
      <c r="D27" s="233" t="s">
        <v>509</v>
      </c>
      <c r="E27" s="234">
        <v>8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4">
        <v>0</v>
      </c>
      <c r="O27" s="234">
        <f>ROUND(E27*N27,2)</f>
        <v>0</v>
      </c>
      <c r="P27" s="234">
        <v>0</v>
      </c>
      <c r="Q27" s="234">
        <f>ROUND(E27*P27,2)</f>
        <v>0</v>
      </c>
      <c r="R27" s="236" t="s">
        <v>510</v>
      </c>
      <c r="S27" s="236" t="s">
        <v>147</v>
      </c>
      <c r="T27" s="237" t="s">
        <v>229</v>
      </c>
      <c r="U27" s="220">
        <v>1.4546699999999999</v>
      </c>
      <c r="V27" s="220">
        <f>ROUND(E27*U27,2)</f>
        <v>11.64</v>
      </c>
      <c r="W27" s="220"/>
      <c r="X27" s="220" t="s">
        <v>148</v>
      </c>
      <c r="Y27" s="220" t="s">
        <v>149</v>
      </c>
      <c r="Z27" s="210"/>
      <c r="AA27" s="210"/>
      <c r="AB27" s="210"/>
      <c r="AC27" s="210"/>
      <c r="AD27" s="210"/>
      <c r="AE27" s="210"/>
      <c r="AF27" s="210"/>
      <c r="AG27" s="210" t="s">
        <v>189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0"/>
      <c r="D28" s="242"/>
      <c r="E28" s="242"/>
      <c r="F28" s="242"/>
      <c r="G28" s="242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155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1">
        <v>11</v>
      </c>
      <c r="B29" s="232" t="s">
        <v>530</v>
      </c>
      <c r="C29" s="245" t="s">
        <v>531</v>
      </c>
      <c r="D29" s="233" t="s">
        <v>509</v>
      </c>
      <c r="E29" s="234">
        <v>8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4">
        <v>0</v>
      </c>
      <c r="O29" s="234">
        <f>ROUND(E29*N29,2)</f>
        <v>0</v>
      </c>
      <c r="P29" s="234">
        <v>0</v>
      </c>
      <c r="Q29" s="234">
        <f>ROUND(E29*P29,2)</f>
        <v>0</v>
      </c>
      <c r="R29" s="236" t="s">
        <v>510</v>
      </c>
      <c r="S29" s="236" t="s">
        <v>147</v>
      </c>
      <c r="T29" s="237" t="s">
        <v>229</v>
      </c>
      <c r="U29" s="220">
        <v>0.11</v>
      </c>
      <c r="V29" s="220">
        <f>ROUND(E29*U29,2)</f>
        <v>0.88</v>
      </c>
      <c r="W29" s="220"/>
      <c r="X29" s="220" t="s">
        <v>148</v>
      </c>
      <c r="Y29" s="220" t="s">
        <v>149</v>
      </c>
      <c r="Z29" s="210"/>
      <c r="AA29" s="210"/>
      <c r="AB29" s="210"/>
      <c r="AC29" s="210"/>
      <c r="AD29" s="210"/>
      <c r="AE29" s="210"/>
      <c r="AF29" s="210"/>
      <c r="AG29" s="210" t="s">
        <v>189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0"/>
      <c r="D30" s="242"/>
      <c r="E30" s="242"/>
      <c r="F30" s="242"/>
      <c r="G30" s="242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155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1">
        <v>12</v>
      </c>
      <c r="B31" s="232" t="s">
        <v>532</v>
      </c>
      <c r="C31" s="245" t="s">
        <v>533</v>
      </c>
      <c r="D31" s="233" t="s">
        <v>509</v>
      </c>
      <c r="E31" s="234">
        <v>10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4">
        <v>0</v>
      </c>
      <c r="O31" s="234">
        <f>ROUND(E31*N31,2)</f>
        <v>0</v>
      </c>
      <c r="P31" s="234">
        <v>0</v>
      </c>
      <c r="Q31" s="234">
        <f>ROUND(E31*P31,2)</f>
        <v>0</v>
      </c>
      <c r="R31" s="236"/>
      <c r="S31" s="236" t="s">
        <v>228</v>
      </c>
      <c r="T31" s="237" t="s">
        <v>229</v>
      </c>
      <c r="U31" s="220">
        <v>0</v>
      </c>
      <c r="V31" s="220">
        <f>ROUND(E31*U31,2)</f>
        <v>0</v>
      </c>
      <c r="W31" s="220"/>
      <c r="X31" s="220" t="s">
        <v>148</v>
      </c>
      <c r="Y31" s="220" t="s">
        <v>149</v>
      </c>
      <c r="Z31" s="210"/>
      <c r="AA31" s="210"/>
      <c r="AB31" s="210"/>
      <c r="AC31" s="210"/>
      <c r="AD31" s="210"/>
      <c r="AE31" s="210"/>
      <c r="AF31" s="210"/>
      <c r="AG31" s="210" t="s">
        <v>189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50"/>
      <c r="D32" s="242"/>
      <c r="E32" s="242"/>
      <c r="F32" s="242"/>
      <c r="G32" s="242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155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1">
        <v>13</v>
      </c>
      <c r="B33" s="232" t="s">
        <v>534</v>
      </c>
      <c r="C33" s="245" t="s">
        <v>535</v>
      </c>
      <c r="D33" s="233" t="s">
        <v>286</v>
      </c>
      <c r="E33" s="234">
        <v>3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4">
        <v>0</v>
      </c>
      <c r="O33" s="234">
        <f>ROUND(E33*N33,2)</f>
        <v>0</v>
      </c>
      <c r="P33" s="234">
        <v>0</v>
      </c>
      <c r="Q33" s="234">
        <f>ROUND(E33*P33,2)</f>
        <v>0</v>
      </c>
      <c r="R33" s="236" t="s">
        <v>510</v>
      </c>
      <c r="S33" s="236" t="s">
        <v>147</v>
      </c>
      <c r="T33" s="237" t="s">
        <v>229</v>
      </c>
      <c r="U33" s="220">
        <v>9.0499999999999997E-2</v>
      </c>
      <c r="V33" s="220">
        <f>ROUND(E33*U33,2)</f>
        <v>0.27</v>
      </c>
      <c r="W33" s="220"/>
      <c r="X33" s="220" t="s">
        <v>148</v>
      </c>
      <c r="Y33" s="220" t="s">
        <v>149</v>
      </c>
      <c r="Z33" s="210"/>
      <c r="AA33" s="210"/>
      <c r="AB33" s="210"/>
      <c r="AC33" s="210"/>
      <c r="AD33" s="210"/>
      <c r="AE33" s="210"/>
      <c r="AF33" s="210"/>
      <c r="AG33" s="210" t="s">
        <v>189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0"/>
      <c r="D34" s="242"/>
      <c r="E34" s="242"/>
      <c r="F34" s="242"/>
      <c r="G34" s="242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155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">
      <c r="A35" s="224" t="s">
        <v>141</v>
      </c>
      <c r="B35" s="225" t="s">
        <v>89</v>
      </c>
      <c r="C35" s="244" t="s">
        <v>90</v>
      </c>
      <c r="D35" s="226"/>
      <c r="E35" s="227"/>
      <c r="F35" s="228"/>
      <c r="G35" s="228">
        <f>SUMIF(AG36:AG41,"&lt;&gt;NOR",G36:G41)</f>
        <v>0</v>
      </c>
      <c r="H35" s="228"/>
      <c r="I35" s="228">
        <f>SUM(I36:I41)</f>
        <v>0</v>
      </c>
      <c r="J35" s="228"/>
      <c r="K35" s="228">
        <f>SUM(K36:K41)</f>
        <v>0</v>
      </c>
      <c r="L35" s="228"/>
      <c r="M35" s="228">
        <f>SUM(M36:M41)</f>
        <v>0</v>
      </c>
      <c r="N35" s="227"/>
      <c r="O35" s="227">
        <f>SUM(O36:O41)</f>
        <v>0</v>
      </c>
      <c r="P35" s="227"/>
      <c r="Q35" s="227">
        <f>SUM(Q36:Q41)</f>
        <v>0</v>
      </c>
      <c r="R35" s="228"/>
      <c r="S35" s="228"/>
      <c r="T35" s="229"/>
      <c r="U35" s="223"/>
      <c r="V35" s="223">
        <f>SUM(V36:V41)</f>
        <v>8.8000000000000007</v>
      </c>
      <c r="W35" s="223"/>
      <c r="X35" s="223"/>
      <c r="Y35" s="223"/>
      <c r="AG35" t="s">
        <v>142</v>
      </c>
    </row>
    <row r="36" spans="1:60" outlineLevel="1" x14ac:dyDescent="0.2">
      <c r="A36" s="231">
        <v>14</v>
      </c>
      <c r="B36" s="232" t="s">
        <v>536</v>
      </c>
      <c r="C36" s="245" t="s">
        <v>537</v>
      </c>
      <c r="D36" s="233" t="s">
        <v>538</v>
      </c>
      <c r="E36" s="234">
        <v>0.2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4">
        <v>0</v>
      </c>
      <c r="O36" s="234">
        <f>ROUND(E36*N36,2)</f>
        <v>0</v>
      </c>
      <c r="P36" s="234">
        <v>0</v>
      </c>
      <c r="Q36" s="234">
        <f>ROUND(E36*P36,2)</f>
        <v>0</v>
      </c>
      <c r="R36" s="236"/>
      <c r="S36" s="236" t="s">
        <v>147</v>
      </c>
      <c r="T36" s="237" t="s">
        <v>229</v>
      </c>
      <c r="U36" s="220">
        <v>4.0999999999999996</v>
      </c>
      <c r="V36" s="220">
        <f>ROUND(E36*U36,2)</f>
        <v>0.82</v>
      </c>
      <c r="W36" s="220"/>
      <c r="X36" s="220" t="s">
        <v>148</v>
      </c>
      <c r="Y36" s="220" t="s">
        <v>149</v>
      </c>
      <c r="Z36" s="210"/>
      <c r="AA36" s="210"/>
      <c r="AB36" s="210"/>
      <c r="AC36" s="210"/>
      <c r="AD36" s="210"/>
      <c r="AE36" s="210"/>
      <c r="AF36" s="210"/>
      <c r="AG36" s="210" t="s">
        <v>189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0"/>
      <c r="D37" s="242"/>
      <c r="E37" s="242"/>
      <c r="F37" s="242"/>
      <c r="G37" s="242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155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1">
        <v>15</v>
      </c>
      <c r="B38" s="232" t="s">
        <v>539</v>
      </c>
      <c r="C38" s="245" t="s">
        <v>540</v>
      </c>
      <c r="D38" s="233" t="s">
        <v>286</v>
      </c>
      <c r="E38" s="234">
        <v>40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4">
        <v>0</v>
      </c>
      <c r="O38" s="234">
        <f>ROUND(E38*N38,2)</f>
        <v>0</v>
      </c>
      <c r="P38" s="234">
        <v>0</v>
      </c>
      <c r="Q38" s="234">
        <f>ROUND(E38*P38,2)</f>
        <v>0</v>
      </c>
      <c r="R38" s="236"/>
      <c r="S38" s="236" t="s">
        <v>147</v>
      </c>
      <c r="T38" s="237" t="s">
        <v>229</v>
      </c>
      <c r="U38" s="220">
        <v>6.9440000000000002E-2</v>
      </c>
      <c r="V38" s="220">
        <f>ROUND(E38*U38,2)</f>
        <v>2.78</v>
      </c>
      <c r="W38" s="220"/>
      <c r="X38" s="220" t="s">
        <v>148</v>
      </c>
      <c r="Y38" s="220" t="s">
        <v>149</v>
      </c>
      <c r="Z38" s="210"/>
      <c r="AA38" s="210"/>
      <c r="AB38" s="210"/>
      <c r="AC38" s="210"/>
      <c r="AD38" s="210"/>
      <c r="AE38" s="210"/>
      <c r="AF38" s="210"/>
      <c r="AG38" s="210" t="s">
        <v>189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0"/>
      <c r="D39" s="242"/>
      <c r="E39" s="242"/>
      <c r="F39" s="242"/>
      <c r="G39" s="242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155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1">
        <v>16</v>
      </c>
      <c r="B40" s="232" t="s">
        <v>541</v>
      </c>
      <c r="C40" s="245" t="s">
        <v>542</v>
      </c>
      <c r="D40" s="233" t="s">
        <v>286</v>
      </c>
      <c r="E40" s="234">
        <v>40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4">
        <v>0</v>
      </c>
      <c r="O40" s="234">
        <f>ROUND(E40*N40,2)</f>
        <v>0</v>
      </c>
      <c r="P40" s="234">
        <v>0</v>
      </c>
      <c r="Q40" s="234">
        <f>ROUND(E40*P40,2)</f>
        <v>0</v>
      </c>
      <c r="R40" s="236"/>
      <c r="S40" s="236" t="s">
        <v>147</v>
      </c>
      <c r="T40" s="237" t="s">
        <v>229</v>
      </c>
      <c r="U40" s="220">
        <v>0.13</v>
      </c>
      <c r="V40" s="220">
        <f>ROUND(E40*U40,2)</f>
        <v>5.2</v>
      </c>
      <c r="W40" s="220"/>
      <c r="X40" s="220" t="s">
        <v>148</v>
      </c>
      <c r="Y40" s="220" t="s">
        <v>149</v>
      </c>
      <c r="Z40" s="210"/>
      <c r="AA40" s="210"/>
      <c r="AB40" s="210"/>
      <c r="AC40" s="210"/>
      <c r="AD40" s="210"/>
      <c r="AE40" s="210"/>
      <c r="AF40" s="210"/>
      <c r="AG40" s="210" t="s">
        <v>189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0"/>
      <c r="D41" s="242"/>
      <c r="E41" s="242"/>
      <c r="F41" s="242"/>
      <c r="G41" s="242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155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224" t="s">
        <v>141</v>
      </c>
      <c r="B42" s="225" t="s">
        <v>75</v>
      </c>
      <c r="C42" s="244" t="s">
        <v>76</v>
      </c>
      <c r="D42" s="226"/>
      <c r="E42" s="227"/>
      <c r="F42" s="228"/>
      <c r="G42" s="228">
        <f>SUMIF(AG43:AG54,"&lt;&gt;NOR",G43:G54)</f>
        <v>0</v>
      </c>
      <c r="H42" s="228"/>
      <c r="I42" s="228">
        <f>SUM(I43:I54)</f>
        <v>0</v>
      </c>
      <c r="J42" s="228"/>
      <c r="K42" s="228">
        <f>SUM(K43:K54)</f>
        <v>0</v>
      </c>
      <c r="L42" s="228"/>
      <c r="M42" s="228">
        <f>SUM(M43:M54)</f>
        <v>0</v>
      </c>
      <c r="N42" s="227"/>
      <c r="O42" s="227">
        <f>SUM(O43:O54)</f>
        <v>0</v>
      </c>
      <c r="P42" s="227"/>
      <c r="Q42" s="227">
        <f>SUM(Q43:Q54)</f>
        <v>0</v>
      </c>
      <c r="R42" s="228"/>
      <c r="S42" s="228"/>
      <c r="T42" s="229"/>
      <c r="U42" s="223"/>
      <c r="V42" s="223">
        <f>SUM(V43:V54)</f>
        <v>3.41</v>
      </c>
      <c r="W42" s="223"/>
      <c r="X42" s="223"/>
      <c r="Y42" s="223"/>
      <c r="AG42" t="s">
        <v>142</v>
      </c>
    </row>
    <row r="43" spans="1:60" outlineLevel="1" x14ac:dyDescent="0.2">
      <c r="A43" s="231">
        <v>17</v>
      </c>
      <c r="B43" s="232" t="s">
        <v>543</v>
      </c>
      <c r="C43" s="245" t="s">
        <v>544</v>
      </c>
      <c r="D43" s="233" t="s">
        <v>545</v>
      </c>
      <c r="E43" s="234">
        <v>3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21</v>
      </c>
      <c r="M43" s="236">
        <f>G43*(1+L43/100)</f>
        <v>0</v>
      </c>
      <c r="N43" s="234">
        <v>0</v>
      </c>
      <c r="O43" s="234">
        <f>ROUND(E43*N43,2)</f>
        <v>0</v>
      </c>
      <c r="P43" s="234">
        <v>0</v>
      </c>
      <c r="Q43" s="234">
        <f>ROUND(E43*P43,2)</f>
        <v>0</v>
      </c>
      <c r="R43" s="236"/>
      <c r="S43" s="236" t="s">
        <v>228</v>
      </c>
      <c r="T43" s="237" t="s">
        <v>229</v>
      </c>
      <c r="U43" s="220">
        <v>0</v>
      </c>
      <c r="V43" s="220">
        <f>ROUND(E43*U43,2)</f>
        <v>0</v>
      </c>
      <c r="W43" s="220"/>
      <c r="X43" s="220" t="s">
        <v>148</v>
      </c>
      <c r="Y43" s="220" t="s">
        <v>149</v>
      </c>
      <c r="Z43" s="210"/>
      <c r="AA43" s="210"/>
      <c r="AB43" s="210"/>
      <c r="AC43" s="210"/>
      <c r="AD43" s="210"/>
      <c r="AE43" s="210"/>
      <c r="AF43" s="210"/>
      <c r="AG43" s="210" t="s">
        <v>150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0"/>
      <c r="D44" s="242"/>
      <c r="E44" s="242"/>
      <c r="F44" s="242"/>
      <c r="G44" s="242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155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1">
        <v>18</v>
      </c>
      <c r="B45" s="232" t="s">
        <v>546</v>
      </c>
      <c r="C45" s="245" t="s">
        <v>547</v>
      </c>
      <c r="D45" s="233" t="s">
        <v>545</v>
      </c>
      <c r="E45" s="234">
        <v>12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4">
        <v>0</v>
      </c>
      <c r="O45" s="234">
        <f>ROUND(E45*N45,2)</f>
        <v>0</v>
      </c>
      <c r="P45" s="234">
        <v>0</v>
      </c>
      <c r="Q45" s="234">
        <f>ROUND(E45*P45,2)</f>
        <v>0</v>
      </c>
      <c r="R45" s="236" t="s">
        <v>510</v>
      </c>
      <c r="S45" s="236" t="s">
        <v>147</v>
      </c>
      <c r="T45" s="237" t="s">
        <v>229</v>
      </c>
      <c r="U45" s="220">
        <v>0.28449999999999998</v>
      </c>
      <c r="V45" s="220">
        <f>ROUND(E45*U45,2)</f>
        <v>3.41</v>
      </c>
      <c r="W45" s="220"/>
      <c r="X45" s="220" t="s">
        <v>148</v>
      </c>
      <c r="Y45" s="220" t="s">
        <v>149</v>
      </c>
      <c r="Z45" s="210"/>
      <c r="AA45" s="210"/>
      <c r="AB45" s="210"/>
      <c r="AC45" s="210"/>
      <c r="AD45" s="210"/>
      <c r="AE45" s="210"/>
      <c r="AF45" s="210"/>
      <c r="AG45" s="210" t="s">
        <v>150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0"/>
      <c r="D46" s="242"/>
      <c r="E46" s="242"/>
      <c r="F46" s="242"/>
      <c r="G46" s="242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155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1">
        <v>19</v>
      </c>
      <c r="B47" s="232" t="s">
        <v>548</v>
      </c>
      <c r="C47" s="245" t="s">
        <v>549</v>
      </c>
      <c r="D47" s="233" t="s">
        <v>545</v>
      </c>
      <c r="E47" s="234">
        <v>2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4">
        <v>0</v>
      </c>
      <c r="O47" s="234">
        <f>ROUND(E47*N47,2)</f>
        <v>0</v>
      </c>
      <c r="P47" s="234">
        <v>0</v>
      </c>
      <c r="Q47" s="234">
        <f>ROUND(E47*P47,2)</f>
        <v>0</v>
      </c>
      <c r="R47" s="236"/>
      <c r="S47" s="236" t="s">
        <v>228</v>
      </c>
      <c r="T47" s="237" t="s">
        <v>229</v>
      </c>
      <c r="U47" s="220">
        <v>0</v>
      </c>
      <c r="V47" s="220">
        <f>ROUND(E47*U47,2)</f>
        <v>0</v>
      </c>
      <c r="W47" s="220"/>
      <c r="X47" s="220" t="s">
        <v>197</v>
      </c>
      <c r="Y47" s="220" t="s">
        <v>149</v>
      </c>
      <c r="Z47" s="210"/>
      <c r="AA47" s="210"/>
      <c r="AB47" s="210"/>
      <c r="AC47" s="210"/>
      <c r="AD47" s="210"/>
      <c r="AE47" s="210"/>
      <c r="AF47" s="210"/>
      <c r="AG47" s="210" t="s">
        <v>521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50"/>
      <c r="D48" s="242"/>
      <c r="E48" s="242"/>
      <c r="F48" s="242"/>
      <c r="G48" s="242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155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1">
        <v>20</v>
      </c>
      <c r="B49" s="232" t="s">
        <v>550</v>
      </c>
      <c r="C49" s="245" t="s">
        <v>551</v>
      </c>
      <c r="D49" s="233" t="s">
        <v>545</v>
      </c>
      <c r="E49" s="234">
        <v>10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21</v>
      </c>
      <c r="M49" s="236">
        <f>G49*(1+L49/100)</f>
        <v>0</v>
      </c>
      <c r="N49" s="234">
        <v>0</v>
      </c>
      <c r="O49" s="234">
        <f>ROUND(E49*N49,2)</f>
        <v>0</v>
      </c>
      <c r="P49" s="234">
        <v>0</v>
      </c>
      <c r="Q49" s="234">
        <f>ROUND(E49*P49,2)</f>
        <v>0</v>
      </c>
      <c r="R49" s="236"/>
      <c r="S49" s="236" t="s">
        <v>228</v>
      </c>
      <c r="T49" s="237" t="s">
        <v>229</v>
      </c>
      <c r="U49" s="220">
        <v>0</v>
      </c>
      <c r="V49" s="220">
        <f>ROUND(E49*U49,2)</f>
        <v>0</v>
      </c>
      <c r="W49" s="220"/>
      <c r="X49" s="220" t="s">
        <v>148</v>
      </c>
      <c r="Y49" s="220" t="s">
        <v>149</v>
      </c>
      <c r="Z49" s="210"/>
      <c r="AA49" s="210"/>
      <c r="AB49" s="210"/>
      <c r="AC49" s="210"/>
      <c r="AD49" s="210"/>
      <c r="AE49" s="210"/>
      <c r="AF49" s="210"/>
      <c r="AG49" s="210" t="s">
        <v>189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0"/>
      <c r="D50" s="242"/>
      <c r="E50" s="242"/>
      <c r="F50" s="242"/>
      <c r="G50" s="242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155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1">
        <v>21</v>
      </c>
      <c r="B51" s="232" t="s">
        <v>552</v>
      </c>
      <c r="C51" s="245" t="s">
        <v>553</v>
      </c>
      <c r="D51" s="233" t="s">
        <v>545</v>
      </c>
      <c r="E51" s="234">
        <v>6</v>
      </c>
      <c r="F51" s="235"/>
      <c r="G51" s="236">
        <f>ROUND(E51*F51,2)</f>
        <v>0</v>
      </c>
      <c r="H51" s="235"/>
      <c r="I51" s="236">
        <f>ROUND(E51*H51,2)</f>
        <v>0</v>
      </c>
      <c r="J51" s="235"/>
      <c r="K51" s="236">
        <f>ROUND(E51*J51,2)</f>
        <v>0</v>
      </c>
      <c r="L51" s="236">
        <v>21</v>
      </c>
      <c r="M51" s="236">
        <f>G51*(1+L51/100)</f>
        <v>0</v>
      </c>
      <c r="N51" s="234">
        <v>0</v>
      </c>
      <c r="O51" s="234">
        <f>ROUND(E51*N51,2)</f>
        <v>0</v>
      </c>
      <c r="P51" s="234">
        <v>0</v>
      </c>
      <c r="Q51" s="234">
        <f>ROUND(E51*P51,2)</f>
        <v>0</v>
      </c>
      <c r="R51" s="236"/>
      <c r="S51" s="236" t="s">
        <v>228</v>
      </c>
      <c r="T51" s="237" t="s">
        <v>229</v>
      </c>
      <c r="U51" s="220">
        <v>0</v>
      </c>
      <c r="V51" s="220">
        <f>ROUND(E51*U51,2)</f>
        <v>0</v>
      </c>
      <c r="W51" s="220"/>
      <c r="X51" s="220" t="s">
        <v>148</v>
      </c>
      <c r="Y51" s="220" t="s">
        <v>149</v>
      </c>
      <c r="Z51" s="210"/>
      <c r="AA51" s="210"/>
      <c r="AB51" s="210"/>
      <c r="AC51" s="210"/>
      <c r="AD51" s="210"/>
      <c r="AE51" s="210"/>
      <c r="AF51" s="210"/>
      <c r="AG51" s="210" t="s">
        <v>189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0"/>
      <c r="D52" s="242"/>
      <c r="E52" s="242"/>
      <c r="F52" s="242"/>
      <c r="G52" s="242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155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1">
        <v>22</v>
      </c>
      <c r="B53" s="232" t="s">
        <v>554</v>
      </c>
      <c r="C53" s="245" t="s">
        <v>555</v>
      </c>
      <c r="D53" s="233" t="s">
        <v>545</v>
      </c>
      <c r="E53" s="234">
        <v>6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4">
        <v>0</v>
      </c>
      <c r="O53" s="234">
        <f>ROUND(E53*N53,2)</f>
        <v>0</v>
      </c>
      <c r="P53" s="234">
        <v>0</v>
      </c>
      <c r="Q53" s="234">
        <f>ROUND(E53*P53,2)</f>
        <v>0</v>
      </c>
      <c r="R53" s="236"/>
      <c r="S53" s="236" t="s">
        <v>228</v>
      </c>
      <c r="T53" s="237" t="s">
        <v>229</v>
      </c>
      <c r="U53" s="220">
        <v>0</v>
      </c>
      <c r="V53" s="220">
        <f>ROUND(E53*U53,2)</f>
        <v>0</v>
      </c>
      <c r="W53" s="220"/>
      <c r="X53" s="220" t="s">
        <v>148</v>
      </c>
      <c r="Y53" s="220" t="s">
        <v>149</v>
      </c>
      <c r="Z53" s="210"/>
      <c r="AA53" s="210"/>
      <c r="AB53" s="210"/>
      <c r="AC53" s="210"/>
      <c r="AD53" s="210"/>
      <c r="AE53" s="210"/>
      <c r="AF53" s="210"/>
      <c r="AG53" s="210" t="s">
        <v>189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50"/>
      <c r="D54" s="242"/>
      <c r="E54" s="242"/>
      <c r="F54" s="242"/>
      <c r="G54" s="242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155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">
      <c r="A55" s="224" t="s">
        <v>141</v>
      </c>
      <c r="B55" s="225" t="s">
        <v>87</v>
      </c>
      <c r="C55" s="244" t="s">
        <v>88</v>
      </c>
      <c r="D55" s="226"/>
      <c r="E55" s="227"/>
      <c r="F55" s="228"/>
      <c r="G55" s="228">
        <f>SUMIF(AG56:AG99,"&lt;&gt;NOR",G56:G99)</f>
        <v>0</v>
      </c>
      <c r="H55" s="228"/>
      <c r="I55" s="228">
        <f>SUM(I56:I99)</f>
        <v>0</v>
      </c>
      <c r="J55" s="228"/>
      <c r="K55" s="228">
        <f>SUM(K56:K99)</f>
        <v>0</v>
      </c>
      <c r="L55" s="228"/>
      <c r="M55" s="228">
        <f>SUM(M56:M99)</f>
        <v>0</v>
      </c>
      <c r="N55" s="227"/>
      <c r="O55" s="227">
        <f>SUM(O56:O99)</f>
        <v>0</v>
      </c>
      <c r="P55" s="227"/>
      <c r="Q55" s="227">
        <f>SUM(Q56:Q99)</f>
        <v>0</v>
      </c>
      <c r="R55" s="228"/>
      <c r="S55" s="228"/>
      <c r="T55" s="229"/>
      <c r="U55" s="223"/>
      <c r="V55" s="223">
        <f>SUM(V56:V99)</f>
        <v>0</v>
      </c>
      <c r="W55" s="223"/>
      <c r="X55" s="223"/>
      <c r="Y55" s="223"/>
      <c r="AG55" t="s">
        <v>142</v>
      </c>
    </row>
    <row r="56" spans="1:60" outlineLevel="1" x14ac:dyDescent="0.2">
      <c r="A56" s="231">
        <v>23</v>
      </c>
      <c r="B56" s="232" t="s">
        <v>556</v>
      </c>
      <c r="C56" s="245" t="s">
        <v>557</v>
      </c>
      <c r="D56" s="233" t="s">
        <v>244</v>
      </c>
      <c r="E56" s="234">
        <v>8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21</v>
      </c>
      <c r="M56" s="236">
        <f>G56*(1+L56/100)</f>
        <v>0</v>
      </c>
      <c r="N56" s="234">
        <v>0</v>
      </c>
      <c r="O56" s="234">
        <f>ROUND(E56*N56,2)</f>
        <v>0</v>
      </c>
      <c r="P56" s="234">
        <v>0</v>
      </c>
      <c r="Q56" s="234">
        <f>ROUND(E56*P56,2)</f>
        <v>0</v>
      </c>
      <c r="R56" s="236"/>
      <c r="S56" s="236" t="s">
        <v>228</v>
      </c>
      <c r="T56" s="237" t="s">
        <v>229</v>
      </c>
      <c r="U56" s="220">
        <v>0</v>
      </c>
      <c r="V56" s="220">
        <f>ROUND(E56*U56,2)</f>
        <v>0</v>
      </c>
      <c r="W56" s="220"/>
      <c r="X56" s="220" t="s">
        <v>197</v>
      </c>
      <c r="Y56" s="220" t="s">
        <v>149</v>
      </c>
      <c r="Z56" s="210"/>
      <c r="AA56" s="210"/>
      <c r="AB56" s="210"/>
      <c r="AC56" s="210"/>
      <c r="AD56" s="210"/>
      <c r="AE56" s="210"/>
      <c r="AF56" s="210"/>
      <c r="AG56" s="210" t="s">
        <v>198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0"/>
      <c r="D57" s="242"/>
      <c r="E57" s="242"/>
      <c r="F57" s="242"/>
      <c r="G57" s="242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155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1">
        <v>24</v>
      </c>
      <c r="B58" s="232" t="s">
        <v>558</v>
      </c>
      <c r="C58" s="245" t="s">
        <v>559</v>
      </c>
      <c r="D58" s="233" t="s">
        <v>560</v>
      </c>
      <c r="E58" s="234">
        <v>3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21</v>
      </c>
      <c r="M58" s="236">
        <f>G58*(1+L58/100)</f>
        <v>0</v>
      </c>
      <c r="N58" s="234">
        <v>0</v>
      </c>
      <c r="O58" s="234">
        <f>ROUND(E58*N58,2)</f>
        <v>0</v>
      </c>
      <c r="P58" s="234">
        <v>0</v>
      </c>
      <c r="Q58" s="234">
        <f>ROUND(E58*P58,2)</f>
        <v>0</v>
      </c>
      <c r="R58" s="236"/>
      <c r="S58" s="236" t="s">
        <v>228</v>
      </c>
      <c r="T58" s="237" t="s">
        <v>229</v>
      </c>
      <c r="U58" s="220">
        <v>0</v>
      </c>
      <c r="V58" s="220">
        <f>ROUND(E58*U58,2)</f>
        <v>0</v>
      </c>
      <c r="W58" s="220"/>
      <c r="X58" s="220" t="s">
        <v>197</v>
      </c>
      <c r="Y58" s="220" t="s">
        <v>149</v>
      </c>
      <c r="Z58" s="210"/>
      <c r="AA58" s="210"/>
      <c r="AB58" s="210"/>
      <c r="AC58" s="210"/>
      <c r="AD58" s="210"/>
      <c r="AE58" s="210"/>
      <c r="AF58" s="210"/>
      <c r="AG58" s="210" t="s">
        <v>198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0"/>
      <c r="D59" s="242"/>
      <c r="E59" s="242"/>
      <c r="F59" s="242"/>
      <c r="G59" s="242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155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1">
        <v>25</v>
      </c>
      <c r="B60" s="232" t="s">
        <v>561</v>
      </c>
      <c r="C60" s="245" t="s">
        <v>562</v>
      </c>
      <c r="D60" s="233" t="s">
        <v>244</v>
      </c>
      <c r="E60" s="234">
        <v>8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4">
        <v>0</v>
      </c>
      <c r="O60" s="234">
        <f>ROUND(E60*N60,2)</f>
        <v>0</v>
      </c>
      <c r="P60" s="234">
        <v>0</v>
      </c>
      <c r="Q60" s="234">
        <f>ROUND(E60*P60,2)</f>
        <v>0</v>
      </c>
      <c r="R60" s="236"/>
      <c r="S60" s="236" t="s">
        <v>228</v>
      </c>
      <c r="T60" s="237" t="s">
        <v>229</v>
      </c>
      <c r="U60" s="220">
        <v>0</v>
      </c>
      <c r="V60" s="220">
        <f>ROUND(E60*U60,2)</f>
        <v>0</v>
      </c>
      <c r="W60" s="220"/>
      <c r="X60" s="220" t="s">
        <v>197</v>
      </c>
      <c r="Y60" s="220" t="s">
        <v>149</v>
      </c>
      <c r="Z60" s="210"/>
      <c r="AA60" s="210"/>
      <c r="AB60" s="210"/>
      <c r="AC60" s="210"/>
      <c r="AD60" s="210"/>
      <c r="AE60" s="210"/>
      <c r="AF60" s="210"/>
      <c r="AG60" s="210" t="s">
        <v>198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0"/>
      <c r="D61" s="242"/>
      <c r="E61" s="242"/>
      <c r="F61" s="242"/>
      <c r="G61" s="242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155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1">
        <v>26</v>
      </c>
      <c r="B62" s="232" t="s">
        <v>563</v>
      </c>
      <c r="C62" s="245" t="s">
        <v>564</v>
      </c>
      <c r="D62" s="233" t="s">
        <v>244</v>
      </c>
      <c r="E62" s="234">
        <v>1</v>
      </c>
      <c r="F62" s="235"/>
      <c r="G62" s="236">
        <f>ROUND(E62*F62,2)</f>
        <v>0</v>
      </c>
      <c r="H62" s="235"/>
      <c r="I62" s="236">
        <f>ROUND(E62*H62,2)</f>
        <v>0</v>
      </c>
      <c r="J62" s="235"/>
      <c r="K62" s="236">
        <f>ROUND(E62*J62,2)</f>
        <v>0</v>
      </c>
      <c r="L62" s="236">
        <v>21</v>
      </c>
      <c r="M62" s="236">
        <f>G62*(1+L62/100)</f>
        <v>0</v>
      </c>
      <c r="N62" s="234">
        <v>0</v>
      </c>
      <c r="O62" s="234">
        <f>ROUND(E62*N62,2)</f>
        <v>0</v>
      </c>
      <c r="P62" s="234">
        <v>0</v>
      </c>
      <c r="Q62" s="234">
        <f>ROUND(E62*P62,2)</f>
        <v>0</v>
      </c>
      <c r="R62" s="236"/>
      <c r="S62" s="236" t="s">
        <v>228</v>
      </c>
      <c r="T62" s="237" t="s">
        <v>229</v>
      </c>
      <c r="U62" s="220">
        <v>0</v>
      </c>
      <c r="V62" s="220">
        <f>ROUND(E62*U62,2)</f>
        <v>0</v>
      </c>
      <c r="W62" s="220"/>
      <c r="X62" s="220" t="s">
        <v>197</v>
      </c>
      <c r="Y62" s="220" t="s">
        <v>149</v>
      </c>
      <c r="Z62" s="210"/>
      <c r="AA62" s="210"/>
      <c r="AB62" s="210"/>
      <c r="AC62" s="210"/>
      <c r="AD62" s="210"/>
      <c r="AE62" s="210"/>
      <c r="AF62" s="210"/>
      <c r="AG62" s="210" t="s">
        <v>198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50"/>
      <c r="D63" s="242"/>
      <c r="E63" s="242"/>
      <c r="F63" s="242"/>
      <c r="G63" s="242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155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1">
        <v>27</v>
      </c>
      <c r="B64" s="232" t="s">
        <v>565</v>
      </c>
      <c r="C64" s="245" t="s">
        <v>566</v>
      </c>
      <c r="D64" s="233" t="s">
        <v>244</v>
      </c>
      <c r="E64" s="234">
        <v>4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4">
        <v>0</v>
      </c>
      <c r="O64" s="234">
        <f>ROUND(E64*N64,2)</f>
        <v>0</v>
      </c>
      <c r="P64" s="234">
        <v>0</v>
      </c>
      <c r="Q64" s="234">
        <f>ROUND(E64*P64,2)</f>
        <v>0</v>
      </c>
      <c r="R64" s="236"/>
      <c r="S64" s="236" t="s">
        <v>228</v>
      </c>
      <c r="T64" s="237" t="s">
        <v>229</v>
      </c>
      <c r="U64" s="220">
        <v>0</v>
      </c>
      <c r="V64" s="220">
        <f>ROUND(E64*U64,2)</f>
        <v>0</v>
      </c>
      <c r="W64" s="220"/>
      <c r="X64" s="220" t="s">
        <v>197</v>
      </c>
      <c r="Y64" s="220" t="s">
        <v>149</v>
      </c>
      <c r="Z64" s="210"/>
      <c r="AA64" s="210"/>
      <c r="AB64" s="210"/>
      <c r="AC64" s="210"/>
      <c r="AD64" s="210"/>
      <c r="AE64" s="210"/>
      <c r="AF64" s="210"/>
      <c r="AG64" s="210" t="s">
        <v>198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0"/>
      <c r="D65" s="242"/>
      <c r="E65" s="242"/>
      <c r="F65" s="242"/>
      <c r="G65" s="242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155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1">
        <v>28</v>
      </c>
      <c r="B66" s="232" t="s">
        <v>567</v>
      </c>
      <c r="C66" s="245" t="s">
        <v>568</v>
      </c>
      <c r="D66" s="233" t="s">
        <v>569</v>
      </c>
      <c r="E66" s="234">
        <v>39.68</v>
      </c>
      <c r="F66" s="235"/>
      <c r="G66" s="236">
        <f>ROUND(E66*F66,2)</f>
        <v>0</v>
      </c>
      <c r="H66" s="235"/>
      <c r="I66" s="236">
        <f>ROUND(E66*H66,2)</f>
        <v>0</v>
      </c>
      <c r="J66" s="235"/>
      <c r="K66" s="236">
        <f>ROUND(E66*J66,2)</f>
        <v>0</v>
      </c>
      <c r="L66" s="236">
        <v>21</v>
      </c>
      <c r="M66" s="236">
        <f>G66*(1+L66/100)</f>
        <v>0</v>
      </c>
      <c r="N66" s="234">
        <v>0</v>
      </c>
      <c r="O66" s="234">
        <f>ROUND(E66*N66,2)</f>
        <v>0</v>
      </c>
      <c r="P66" s="234">
        <v>0</v>
      </c>
      <c r="Q66" s="234">
        <f>ROUND(E66*P66,2)</f>
        <v>0</v>
      </c>
      <c r="R66" s="236"/>
      <c r="S66" s="236" t="s">
        <v>228</v>
      </c>
      <c r="T66" s="237" t="s">
        <v>229</v>
      </c>
      <c r="U66" s="220">
        <v>0</v>
      </c>
      <c r="V66" s="220">
        <f>ROUND(E66*U66,2)</f>
        <v>0</v>
      </c>
      <c r="W66" s="220"/>
      <c r="X66" s="220" t="s">
        <v>197</v>
      </c>
      <c r="Y66" s="220" t="s">
        <v>149</v>
      </c>
      <c r="Z66" s="210"/>
      <c r="AA66" s="210"/>
      <c r="AB66" s="210"/>
      <c r="AC66" s="210"/>
      <c r="AD66" s="210"/>
      <c r="AE66" s="210"/>
      <c r="AF66" s="210"/>
      <c r="AG66" s="210" t="s">
        <v>198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0"/>
      <c r="D67" s="242"/>
      <c r="E67" s="242"/>
      <c r="F67" s="242"/>
      <c r="G67" s="242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155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1">
        <v>29</v>
      </c>
      <c r="B68" s="232" t="s">
        <v>570</v>
      </c>
      <c r="C68" s="245" t="s">
        <v>571</v>
      </c>
      <c r="D68" s="233" t="s">
        <v>244</v>
      </c>
      <c r="E68" s="234">
        <v>3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21</v>
      </c>
      <c r="M68" s="236">
        <f>G68*(1+L68/100)</f>
        <v>0</v>
      </c>
      <c r="N68" s="234">
        <v>0</v>
      </c>
      <c r="O68" s="234">
        <f>ROUND(E68*N68,2)</f>
        <v>0</v>
      </c>
      <c r="P68" s="234">
        <v>0</v>
      </c>
      <c r="Q68" s="234">
        <f>ROUND(E68*P68,2)</f>
        <v>0</v>
      </c>
      <c r="R68" s="236"/>
      <c r="S68" s="236" t="s">
        <v>228</v>
      </c>
      <c r="T68" s="237" t="s">
        <v>229</v>
      </c>
      <c r="U68" s="220">
        <v>0</v>
      </c>
      <c r="V68" s="220">
        <f>ROUND(E68*U68,2)</f>
        <v>0</v>
      </c>
      <c r="W68" s="220"/>
      <c r="X68" s="220" t="s">
        <v>197</v>
      </c>
      <c r="Y68" s="220" t="s">
        <v>149</v>
      </c>
      <c r="Z68" s="210"/>
      <c r="AA68" s="210"/>
      <c r="AB68" s="210"/>
      <c r="AC68" s="210"/>
      <c r="AD68" s="210"/>
      <c r="AE68" s="210"/>
      <c r="AF68" s="210"/>
      <c r="AG68" s="210" t="s">
        <v>198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50"/>
      <c r="D69" s="242"/>
      <c r="E69" s="242"/>
      <c r="F69" s="242"/>
      <c r="G69" s="242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155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1">
        <v>30</v>
      </c>
      <c r="B70" s="232" t="s">
        <v>572</v>
      </c>
      <c r="C70" s="245" t="s">
        <v>573</v>
      </c>
      <c r="D70" s="233" t="s">
        <v>244</v>
      </c>
      <c r="E70" s="234">
        <v>10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4">
        <v>0</v>
      </c>
      <c r="O70" s="234">
        <f>ROUND(E70*N70,2)</f>
        <v>0</v>
      </c>
      <c r="P70" s="234">
        <v>0</v>
      </c>
      <c r="Q70" s="234">
        <f>ROUND(E70*P70,2)</f>
        <v>0</v>
      </c>
      <c r="R70" s="236"/>
      <c r="S70" s="236" t="s">
        <v>228</v>
      </c>
      <c r="T70" s="237" t="s">
        <v>229</v>
      </c>
      <c r="U70" s="220">
        <v>0</v>
      </c>
      <c r="V70" s="220">
        <f>ROUND(E70*U70,2)</f>
        <v>0</v>
      </c>
      <c r="W70" s="220"/>
      <c r="X70" s="220" t="s">
        <v>197</v>
      </c>
      <c r="Y70" s="220" t="s">
        <v>149</v>
      </c>
      <c r="Z70" s="210"/>
      <c r="AA70" s="210"/>
      <c r="AB70" s="210"/>
      <c r="AC70" s="210"/>
      <c r="AD70" s="210"/>
      <c r="AE70" s="210"/>
      <c r="AF70" s="210"/>
      <c r="AG70" s="210" t="s">
        <v>198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50"/>
      <c r="D71" s="242"/>
      <c r="E71" s="242"/>
      <c r="F71" s="242"/>
      <c r="G71" s="242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155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1">
        <v>31</v>
      </c>
      <c r="B72" s="232" t="s">
        <v>574</v>
      </c>
      <c r="C72" s="245" t="s">
        <v>575</v>
      </c>
      <c r="D72" s="233" t="s">
        <v>244</v>
      </c>
      <c r="E72" s="234">
        <v>8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4">
        <v>0</v>
      </c>
      <c r="O72" s="234">
        <f>ROUND(E72*N72,2)</f>
        <v>0</v>
      </c>
      <c r="P72" s="234">
        <v>0</v>
      </c>
      <c r="Q72" s="234">
        <f>ROUND(E72*P72,2)</f>
        <v>0</v>
      </c>
      <c r="R72" s="236"/>
      <c r="S72" s="236" t="s">
        <v>228</v>
      </c>
      <c r="T72" s="237" t="s">
        <v>229</v>
      </c>
      <c r="U72" s="220">
        <v>0</v>
      </c>
      <c r="V72" s="220">
        <f>ROUND(E72*U72,2)</f>
        <v>0</v>
      </c>
      <c r="W72" s="220"/>
      <c r="X72" s="220" t="s">
        <v>197</v>
      </c>
      <c r="Y72" s="220" t="s">
        <v>149</v>
      </c>
      <c r="Z72" s="210"/>
      <c r="AA72" s="210"/>
      <c r="AB72" s="210"/>
      <c r="AC72" s="210"/>
      <c r="AD72" s="210"/>
      <c r="AE72" s="210"/>
      <c r="AF72" s="210"/>
      <c r="AG72" s="210" t="s">
        <v>198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50"/>
      <c r="D73" s="242"/>
      <c r="E73" s="242"/>
      <c r="F73" s="242"/>
      <c r="G73" s="242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155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1">
        <v>32</v>
      </c>
      <c r="B74" s="232" t="s">
        <v>576</v>
      </c>
      <c r="C74" s="245" t="s">
        <v>577</v>
      </c>
      <c r="D74" s="233" t="s">
        <v>244</v>
      </c>
      <c r="E74" s="234">
        <v>8</v>
      </c>
      <c r="F74" s="235"/>
      <c r="G74" s="236">
        <f>ROUND(E74*F74,2)</f>
        <v>0</v>
      </c>
      <c r="H74" s="235"/>
      <c r="I74" s="236">
        <f>ROUND(E74*H74,2)</f>
        <v>0</v>
      </c>
      <c r="J74" s="235"/>
      <c r="K74" s="236">
        <f>ROUND(E74*J74,2)</f>
        <v>0</v>
      </c>
      <c r="L74" s="236">
        <v>21</v>
      </c>
      <c r="M74" s="236">
        <f>G74*(1+L74/100)</f>
        <v>0</v>
      </c>
      <c r="N74" s="234">
        <v>0</v>
      </c>
      <c r="O74" s="234">
        <f>ROUND(E74*N74,2)</f>
        <v>0</v>
      </c>
      <c r="P74" s="234">
        <v>0</v>
      </c>
      <c r="Q74" s="234">
        <f>ROUND(E74*P74,2)</f>
        <v>0</v>
      </c>
      <c r="R74" s="236"/>
      <c r="S74" s="236" t="s">
        <v>228</v>
      </c>
      <c r="T74" s="237" t="s">
        <v>229</v>
      </c>
      <c r="U74" s="220">
        <v>0</v>
      </c>
      <c r="V74" s="220">
        <f>ROUND(E74*U74,2)</f>
        <v>0</v>
      </c>
      <c r="W74" s="220"/>
      <c r="X74" s="220" t="s">
        <v>197</v>
      </c>
      <c r="Y74" s="220" t="s">
        <v>149</v>
      </c>
      <c r="Z74" s="210"/>
      <c r="AA74" s="210"/>
      <c r="AB74" s="210"/>
      <c r="AC74" s="210"/>
      <c r="AD74" s="210"/>
      <c r="AE74" s="210"/>
      <c r="AF74" s="210"/>
      <c r="AG74" s="210" t="s">
        <v>198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50"/>
      <c r="D75" s="242"/>
      <c r="E75" s="242"/>
      <c r="F75" s="242"/>
      <c r="G75" s="242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155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1">
        <v>33</v>
      </c>
      <c r="B76" s="232" t="s">
        <v>578</v>
      </c>
      <c r="C76" s="245" t="s">
        <v>579</v>
      </c>
      <c r="D76" s="233" t="s">
        <v>244</v>
      </c>
      <c r="E76" s="234">
        <v>5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4">
        <v>0</v>
      </c>
      <c r="O76" s="234">
        <f>ROUND(E76*N76,2)</f>
        <v>0</v>
      </c>
      <c r="P76" s="234">
        <v>0</v>
      </c>
      <c r="Q76" s="234">
        <f>ROUND(E76*P76,2)</f>
        <v>0</v>
      </c>
      <c r="R76" s="236"/>
      <c r="S76" s="236" t="s">
        <v>228</v>
      </c>
      <c r="T76" s="237" t="s">
        <v>229</v>
      </c>
      <c r="U76" s="220">
        <v>0</v>
      </c>
      <c r="V76" s="220">
        <f>ROUND(E76*U76,2)</f>
        <v>0</v>
      </c>
      <c r="W76" s="220"/>
      <c r="X76" s="220" t="s">
        <v>197</v>
      </c>
      <c r="Y76" s="220" t="s">
        <v>149</v>
      </c>
      <c r="Z76" s="210"/>
      <c r="AA76" s="210"/>
      <c r="AB76" s="210"/>
      <c r="AC76" s="210"/>
      <c r="AD76" s="210"/>
      <c r="AE76" s="210"/>
      <c r="AF76" s="210"/>
      <c r="AG76" s="210" t="s">
        <v>198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50"/>
      <c r="D77" s="242"/>
      <c r="E77" s="242"/>
      <c r="F77" s="242"/>
      <c r="G77" s="242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155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1">
        <v>34</v>
      </c>
      <c r="B78" s="232" t="s">
        <v>580</v>
      </c>
      <c r="C78" s="245" t="s">
        <v>581</v>
      </c>
      <c r="D78" s="233" t="s">
        <v>244</v>
      </c>
      <c r="E78" s="234">
        <v>8</v>
      </c>
      <c r="F78" s="235"/>
      <c r="G78" s="236">
        <f>ROUND(E78*F78,2)</f>
        <v>0</v>
      </c>
      <c r="H78" s="235"/>
      <c r="I78" s="236">
        <f>ROUND(E78*H78,2)</f>
        <v>0</v>
      </c>
      <c r="J78" s="235"/>
      <c r="K78" s="236">
        <f>ROUND(E78*J78,2)</f>
        <v>0</v>
      </c>
      <c r="L78" s="236">
        <v>21</v>
      </c>
      <c r="M78" s="236">
        <f>G78*(1+L78/100)</f>
        <v>0</v>
      </c>
      <c r="N78" s="234">
        <v>0</v>
      </c>
      <c r="O78" s="234">
        <f>ROUND(E78*N78,2)</f>
        <v>0</v>
      </c>
      <c r="P78" s="234">
        <v>0</v>
      </c>
      <c r="Q78" s="234">
        <f>ROUND(E78*P78,2)</f>
        <v>0</v>
      </c>
      <c r="R78" s="236"/>
      <c r="S78" s="236" t="s">
        <v>228</v>
      </c>
      <c r="T78" s="237" t="s">
        <v>229</v>
      </c>
      <c r="U78" s="220">
        <v>0</v>
      </c>
      <c r="V78" s="220">
        <f>ROUND(E78*U78,2)</f>
        <v>0</v>
      </c>
      <c r="W78" s="220"/>
      <c r="X78" s="220" t="s">
        <v>197</v>
      </c>
      <c r="Y78" s="220" t="s">
        <v>149</v>
      </c>
      <c r="Z78" s="210"/>
      <c r="AA78" s="210"/>
      <c r="AB78" s="210"/>
      <c r="AC78" s="210"/>
      <c r="AD78" s="210"/>
      <c r="AE78" s="210"/>
      <c r="AF78" s="210"/>
      <c r="AG78" s="210" t="s">
        <v>198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50"/>
      <c r="D79" s="242"/>
      <c r="E79" s="242"/>
      <c r="F79" s="242"/>
      <c r="G79" s="242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155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31">
        <v>35</v>
      </c>
      <c r="B80" s="232" t="s">
        <v>582</v>
      </c>
      <c r="C80" s="245" t="s">
        <v>583</v>
      </c>
      <c r="D80" s="233" t="s">
        <v>244</v>
      </c>
      <c r="E80" s="234">
        <v>4</v>
      </c>
      <c r="F80" s="235"/>
      <c r="G80" s="236">
        <f>ROUND(E80*F80,2)</f>
        <v>0</v>
      </c>
      <c r="H80" s="235"/>
      <c r="I80" s="236">
        <f>ROUND(E80*H80,2)</f>
        <v>0</v>
      </c>
      <c r="J80" s="235"/>
      <c r="K80" s="236">
        <f>ROUND(E80*J80,2)</f>
        <v>0</v>
      </c>
      <c r="L80" s="236">
        <v>21</v>
      </c>
      <c r="M80" s="236">
        <f>G80*(1+L80/100)</f>
        <v>0</v>
      </c>
      <c r="N80" s="234">
        <v>0</v>
      </c>
      <c r="O80" s="234">
        <f>ROUND(E80*N80,2)</f>
        <v>0</v>
      </c>
      <c r="P80" s="234">
        <v>0</v>
      </c>
      <c r="Q80" s="234">
        <f>ROUND(E80*P80,2)</f>
        <v>0</v>
      </c>
      <c r="R80" s="236"/>
      <c r="S80" s="236" t="s">
        <v>228</v>
      </c>
      <c r="T80" s="237" t="s">
        <v>229</v>
      </c>
      <c r="U80" s="220">
        <v>0</v>
      </c>
      <c r="V80" s="220">
        <f>ROUND(E80*U80,2)</f>
        <v>0</v>
      </c>
      <c r="W80" s="220"/>
      <c r="X80" s="220" t="s">
        <v>197</v>
      </c>
      <c r="Y80" s="220" t="s">
        <v>149</v>
      </c>
      <c r="Z80" s="210"/>
      <c r="AA80" s="210"/>
      <c r="AB80" s="210"/>
      <c r="AC80" s="210"/>
      <c r="AD80" s="210"/>
      <c r="AE80" s="210"/>
      <c r="AF80" s="210"/>
      <c r="AG80" s="210" t="s">
        <v>198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50"/>
      <c r="D81" s="242"/>
      <c r="E81" s="242"/>
      <c r="F81" s="242"/>
      <c r="G81" s="242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155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31">
        <v>36</v>
      </c>
      <c r="B82" s="232" t="s">
        <v>584</v>
      </c>
      <c r="C82" s="245" t="s">
        <v>585</v>
      </c>
      <c r="D82" s="233" t="s">
        <v>244</v>
      </c>
      <c r="E82" s="234">
        <v>34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21</v>
      </c>
      <c r="M82" s="236">
        <f>G82*(1+L82/100)</f>
        <v>0</v>
      </c>
      <c r="N82" s="234">
        <v>0</v>
      </c>
      <c r="O82" s="234">
        <f>ROUND(E82*N82,2)</f>
        <v>0</v>
      </c>
      <c r="P82" s="234">
        <v>0</v>
      </c>
      <c r="Q82" s="234">
        <f>ROUND(E82*P82,2)</f>
        <v>0</v>
      </c>
      <c r="R82" s="236"/>
      <c r="S82" s="236" t="s">
        <v>228</v>
      </c>
      <c r="T82" s="237" t="s">
        <v>229</v>
      </c>
      <c r="U82" s="220">
        <v>0</v>
      </c>
      <c r="V82" s="220">
        <f>ROUND(E82*U82,2)</f>
        <v>0</v>
      </c>
      <c r="W82" s="220"/>
      <c r="X82" s="220" t="s">
        <v>197</v>
      </c>
      <c r="Y82" s="220" t="s">
        <v>149</v>
      </c>
      <c r="Z82" s="210"/>
      <c r="AA82" s="210"/>
      <c r="AB82" s="210"/>
      <c r="AC82" s="210"/>
      <c r="AD82" s="210"/>
      <c r="AE82" s="210"/>
      <c r="AF82" s="210"/>
      <c r="AG82" s="210" t="s">
        <v>198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0"/>
      <c r="D83" s="242"/>
      <c r="E83" s="242"/>
      <c r="F83" s="242"/>
      <c r="G83" s="242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155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31">
        <v>37</v>
      </c>
      <c r="B84" s="232" t="s">
        <v>586</v>
      </c>
      <c r="C84" s="245" t="s">
        <v>587</v>
      </c>
      <c r="D84" s="233" t="s">
        <v>244</v>
      </c>
      <c r="E84" s="234">
        <v>50</v>
      </c>
      <c r="F84" s="235"/>
      <c r="G84" s="236">
        <f>ROUND(E84*F84,2)</f>
        <v>0</v>
      </c>
      <c r="H84" s="235"/>
      <c r="I84" s="236">
        <f>ROUND(E84*H84,2)</f>
        <v>0</v>
      </c>
      <c r="J84" s="235"/>
      <c r="K84" s="236">
        <f>ROUND(E84*J84,2)</f>
        <v>0</v>
      </c>
      <c r="L84" s="236">
        <v>21</v>
      </c>
      <c r="M84" s="236">
        <f>G84*(1+L84/100)</f>
        <v>0</v>
      </c>
      <c r="N84" s="234">
        <v>0</v>
      </c>
      <c r="O84" s="234">
        <f>ROUND(E84*N84,2)</f>
        <v>0</v>
      </c>
      <c r="P84" s="234">
        <v>0</v>
      </c>
      <c r="Q84" s="234">
        <f>ROUND(E84*P84,2)</f>
        <v>0</v>
      </c>
      <c r="R84" s="236"/>
      <c r="S84" s="236" t="s">
        <v>228</v>
      </c>
      <c r="T84" s="237" t="s">
        <v>229</v>
      </c>
      <c r="U84" s="220">
        <v>0</v>
      </c>
      <c r="V84" s="220">
        <f>ROUND(E84*U84,2)</f>
        <v>0</v>
      </c>
      <c r="W84" s="220"/>
      <c r="X84" s="220" t="s">
        <v>197</v>
      </c>
      <c r="Y84" s="220" t="s">
        <v>149</v>
      </c>
      <c r="Z84" s="210"/>
      <c r="AA84" s="210"/>
      <c r="AB84" s="210"/>
      <c r="AC84" s="210"/>
      <c r="AD84" s="210"/>
      <c r="AE84" s="210"/>
      <c r="AF84" s="210"/>
      <c r="AG84" s="210" t="s">
        <v>198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50"/>
      <c r="D85" s="242"/>
      <c r="E85" s="242"/>
      <c r="F85" s="242"/>
      <c r="G85" s="242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155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1">
        <v>38</v>
      </c>
      <c r="B86" s="232" t="s">
        <v>588</v>
      </c>
      <c r="C86" s="245" t="s">
        <v>589</v>
      </c>
      <c r="D86" s="233" t="s">
        <v>569</v>
      </c>
      <c r="E86" s="234">
        <v>24.98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21</v>
      </c>
      <c r="M86" s="236">
        <f>G86*(1+L86/100)</f>
        <v>0</v>
      </c>
      <c r="N86" s="234">
        <v>0</v>
      </c>
      <c r="O86" s="234">
        <f>ROUND(E86*N86,2)</f>
        <v>0</v>
      </c>
      <c r="P86" s="234">
        <v>0</v>
      </c>
      <c r="Q86" s="234">
        <f>ROUND(E86*P86,2)</f>
        <v>0</v>
      </c>
      <c r="R86" s="236"/>
      <c r="S86" s="236" t="s">
        <v>228</v>
      </c>
      <c r="T86" s="237" t="s">
        <v>229</v>
      </c>
      <c r="U86" s="220">
        <v>0</v>
      </c>
      <c r="V86" s="220">
        <f>ROUND(E86*U86,2)</f>
        <v>0</v>
      </c>
      <c r="W86" s="220"/>
      <c r="X86" s="220" t="s">
        <v>197</v>
      </c>
      <c r="Y86" s="220" t="s">
        <v>149</v>
      </c>
      <c r="Z86" s="210"/>
      <c r="AA86" s="210"/>
      <c r="AB86" s="210"/>
      <c r="AC86" s="210"/>
      <c r="AD86" s="210"/>
      <c r="AE86" s="210"/>
      <c r="AF86" s="210"/>
      <c r="AG86" s="210" t="s">
        <v>198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50"/>
      <c r="D87" s="242"/>
      <c r="E87" s="242"/>
      <c r="F87" s="242"/>
      <c r="G87" s="242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155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31">
        <v>39</v>
      </c>
      <c r="B88" s="232" t="s">
        <v>590</v>
      </c>
      <c r="C88" s="245" t="s">
        <v>591</v>
      </c>
      <c r="D88" s="233" t="s">
        <v>244</v>
      </c>
      <c r="E88" s="234">
        <v>8</v>
      </c>
      <c r="F88" s="235"/>
      <c r="G88" s="236">
        <f>ROUND(E88*F88,2)</f>
        <v>0</v>
      </c>
      <c r="H88" s="235"/>
      <c r="I88" s="236">
        <f>ROUND(E88*H88,2)</f>
        <v>0</v>
      </c>
      <c r="J88" s="235"/>
      <c r="K88" s="236">
        <f>ROUND(E88*J88,2)</f>
        <v>0</v>
      </c>
      <c r="L88" s="236">
        <v>21</v>
      </c>
      <c r="M88" s="236">
        <f>G88*(1+L88/100)</f>
        <v>0</v>
      </c>
      <c r="N88" s="234">
        <v>0</v>
      </c>
      <c r="O88" s="234">
        <f>ROUND(E88*N88,2)</f>
        <v>0</v>
      </c>
      <c r="P88" s="234">
        <v>0</v>
      </c>
      <c r="Q88" s="234">
        <f>ROUND(E88*P88,2)</f>
        <v>0</v>
      </c>
      <c r="R88" s="236"/>
      <c r="S88" s="236" t="s">
        <v>228</v>
      </c>
      <c r="T88" s="237" t="s">
        <v>229</v>
      </c>
      <c r="U88" s="220">
        <v>0</v>
      </c>
      <c r="V88" s="220">
        <f>ROUND(E88*U88,2)</f>
        <v>0</v>
      </c>
      <c r="W88" s="220"/>
      <c r="X88" s="220" t="s">
        <v>197</v>
      </c>
      <c r="Y88" s="220" t="s">
        <v>149</v>
      </c>
      <c r="Z88" s="210"/>
      <c r="AA88" s="210"/>
      <c r="AB88" s="210"/>
      <c r="AC88" s="210"/>
      <c r="AD88" s="210"/>
      <c r="AE88" s="210"/>
      <c r="AF88" s="210"/>
      <c r="AG88" s="210" t="s">
        <v>198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0"/>
      <c r="D89" s="242"/>
      <c r="E89" s="242"/>
      <c r="F89" s="242"/>
      <c r="G89" s="242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155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31">
        <v>40</v>
      </c>
      <c r="B90" s="232" t="s">
        <v>592</v>
      </c>
      <c r="C90" s="245" t="s">
        <v>593</v>
      </c>
      <c r="D90" s="233" t="s">
        <v>244</v>
      </c>
      <c r="E90" s="234">
        <v>5</v>
      </c>
      <c r="F90" s="235"/>
      <c r="G90" s="236">
        <f>ROUND(E90*F90,2)</f>
        <v>0</v>
      </c>
      <c r="H90" s="235"/>
      <c r="I90" s="236">
        <f>ROUND(E90*H90,2)</f>
        <v>0</v>
      </c>
      <c r="J90" s="235"/>
      <c r="K90" s="236">
        <f>ROUND(E90*J90,2)</f>
        <v>0</v>
      </c>
      <c r="L90" s="236">
        <v>21</v>
      </c>
      <c r="M90" s="236">
        <f>G90*(1+L90/100)</f>
        <v>0</v>
      </c>
      <c r="N90" s="234">
        <v>0</v>
      </c>
      <c r="O90" s="234">
        <f>ROUND(E90*N90,2)</f>
        <v>0</v>
      </c>
      <c r="P90" s="234">
        <v>0</v>
      </c>
      <c r="Q90" s="234">
        <f>ROUND(E90*P90,2)</f>
        <v>0</v>
      </c>
      <c r="R90" s="236"/>
      <c r="S90" s="236" t="s">
        <v>228</v>
      </c>
      <c r="T90" s="237" t="s">
        <v>229</v>
      </c>
      <c r="U90" s="220">
        <v>0</v>
      </c>
      <c r="V90" s="220">
        <f>ROUND(E90*U90,2)</f>
        <v>0</v>
      </c>
      <c r="W90" s="220"/>
      <c r="X90" s="220" t="s">
        <v>197</v>
      </c>
      <c r="Y90" s="220" t="s">
        <v>149</v>
      </c>
      <c r="Z90" s="210"/>
      <c r="AA90" s="210"/>
      <c r="AB90" s="210"/>
      <c r="AC90" s="210"/>
      <c r="AD90" s="210"/>
      <c r="AE90" s="210"/>
      <c r="AF90" s="210"/>
      <c r="AG90" s="210" t="s">
        <v>198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50"/>
      <c r="D91" s="242"/>
      <c r="E91" s="242"/>
      <c r="F91" s="242"/>
      <c r="G91" s="242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155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1">
        <v>41</v>
      </c>
      <c r="B92" s="232" t="s">
        <v>594</v>
      </c>
      <c r="C92" s="245" t="s">
        <v>595</v>
      </c>
      <c r="D92" s="233" t="s">
        <v>244</v>
      </c>
      <c r="E92" s="234">
        <v>55</v>
      </c>
      <c r="F92" s="235"/>
      <c r="G92" s="236">
        <f>ROUND(E92*F92,2)</f>
        <v>0</v>
      </c>
      <c r="H92" s="235"/>
      <c r="I92" s="236">
        <f>ROUND(E92*H92,2)</f>
        <v>0</v>
      </c>
      <c r="J92" s="235"/>
      <c r="K92" s="236">
        <f>ROUND(E92*J92,2)</f>
        <v>0</v>
      </c>
      <c r="L92" s="236">
        <v>21</v>
      </c>
      <c r="M92" s="236">
        <f>G92*(1+L92/100)</f>
        <v>0</v>
      </c>
      <c r="N92" s="234">
        <v>0</v>
      </c>
      <c r="O92" s="234">
        <f>ROUND(E92*N92,2)</f>
        <v>0</v>
      </c>
      <c r="P92" s="234">
        <v>0</v>
      </c>
      <c r="Q92" s="234">
        <f>ROUND(E92*P92,2)</f>
        <v>0</v>
      </c>
      <c r="R92" s="236"/>
      <c r="S92" s="236" t="s">
        <v>228</v>
      </c>
      <c r="T92" s="237" t="s">
        <v>229</v>
      </c>
      <c r="U92" s="220">
        <v>0</v>
      </c>
      <c r="V92" s="220">
        <f>ROUND(E92*U92,2)</f>
        <v>0</v>
      </c>
      <c r="W92" s="220"/>
      <c r="X92" s="220" t="s">
        <v>197</v>
      </c>
      <c r="Y92" s="220" t="s">
        <v>149</v>
      </c>
      <c r="Z92" s="210"/>
      <c r="AA92" s="210"/>
      <c r="AB92" s="210"/>
      <c r="AC92" s="210"/>
      <c r="AD92" s="210"/>
      <c r="AE92" s="210"/>
      <c r="AF92" s="210"/>
      <c r="AG92" s="210" t="s">
        <v>198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50"/>
      <c r="D93" s="242"/>
      <c r="E93" s="242"/>
      <c r="F93" s="242"/>
      <c r="G93" s="242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155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1">
        <v>42</v>
      </c>
      <c r="B94" s="232" t="s">
        <v>596</v>
      </c>
      <c r="C94" s="245" t="s">
        <v>597</v>
      </c>
      <c r="D94" s="233" t="s">
        <v>244</v>
      </c>
      <c r="E94" s="234">
        <v>16</v>
      </c>
      <c r="F94" s="235"/>
      <c r="G94" s="236">
        <f>ROUND(E94*F94,2)</f>
        <v>0</v>
      </c>
      <c r="H94" s="235"/>
      <c r="I94" s="236">
        <f>ROUND(E94*H94,2)</f>
        <v>0</v>
      </c>
      <c r="J94" s="235"/>
      <c r="K94" s="236">
        <f>ROUND(E94*J94,2)</f>
        <v>0</v>
      </c>
      <c r="L94" s="236">
        <v>21</v>
      </c>
      <c r="M94" s="236">
        <f>G94*(1+L94/100)</f>
        <v>0</v>
      </c>
      <c r="N94" s="234">
        <v>0</v>
      </c>
      <c r="O94" s="234">
        <f>ROUND(E94*N94,2)</f>
        <v>0</v>
      </c>
      <c r="P94" s="234">
        <v>0</v>
      </c>
      <c r="Q94" s="234">
        <f>ROUND(E94*P94,2)</f>
        <v>0</v>
      </c>
      <c r="R94" s="236"/>
      <c r="S94" s="236" t="s">
        <v>228</v>
      </c>
      <c r="T94" s="237" t="s">
        <v>229</v>
      </c>
      <c r="U94" s="220">
        <v>0</v>
      </c>
      <c r="V94" s="220">
        <f>ROUND(E94*U94,2)</f>
        <v>0</v>
      </c>
      <c r="W94" s="220"/>
      <c r="X94" s="220" t="s">
        <v>197</v>
      </c>
      <c r="Y94" s="220" t="s">
        <v>149</v>
      </c>
      <c r="Z94" s="210"/>
      <c r="AA94" s="210"/>
      <c r="AB94" s="210"/>
      <c r="AC94" s="210"/>
      <c r="AD94" s="210"/>
      <c r="AE94" s="210"/>
      <c r="AF94" s="210"/>
      <c r="AG94" s="210" t="s">
        <v>198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50"/>
      <c r="D95" s="242"/>
      <c r="E95" s="242"/>
      <c r="F95" s="242"/>
      <c r="G95" s="242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155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1">
        <v>43</v>
      </c>
      <c r="B96" s="232" t="s">
        <v>598</v>
      </c>
      <c r="C96" s="245" t="s">
        <v>599</v>
      </c>
      <c r="D96" s="233" t="s">
        <v>244</v>
      </c>
      <c r="E96" s="234">
        <v>8</v>
      </c>
      <c r="F96" s="235"/>
      <c r="G96" s="236">
        <f>ROUND(E96*F96,2)</f>
        <v>0</v>
      </c>
      <c r="H96" s="235"/>
      <c r="I96" s="236">
        <f>ROUND(E96*H96,2)</f>
        <v>0</v>
      </c>
      <c r="J96" s="235"/>
      <c r="K96" s="236">
        <f>ROUND(E96*J96,2)</f>
        <v>0</v>
      </c>
      <c r="L96" s="236">
        <v>21</v>
      </c>
      <c r="M96" s="236">
        <f>G96*(1+L96/100)</f>
        <v>0</v>
      </c>
      <c r="N96" s="234">
        <v>0</v>
      </c>
      <c r="O96" s="234">
        <f>ROUND(E96*N96,2)</f>
        <v>0</v>
      </c>
      <c r="P96" s="234">
        <v>0</v>
      </c>
      <c r="Q96" s="234">
        <f>ROUND(E96*P96,2)</f>
        <v>0</v>
      </c>
      <c r="R96" s="236"/>
      <c r="S96" s="236" t="s">
        <v>228</v>
      </c>
      <c r="T96" s="237" t="s">
        <v>229</v>
      </c>
      <c r="U96" s="220">
        <v>0</v>
      </c>
      <c r="V96" s="220">
        <f>ROUND(E96*U96,2)</f>
        <v>0</v>
      </c>
      <c r="W96" s="220"/>
      <c r="X96" s="220" t="s">
        <v>197</v>
      </c>
      <c r="Y96" s="220" t="s">
        <v>149</v>
      </c>
      <c r="Z96" s="210"/>
      <c r="AA96" s="210"/>
      <c r="AB96" s="210"/>
      <c r="AC96" s="210"/>
      <c r="AD96" s="210"/>
      <c r="AE96" s="210"/>
      <c r="AF96" s="210"/>
      <c r="AG96" s="210" t="s">
        <v>198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50"/>
      <c r="D97" s="242"/>
      <c r="E97" s="242"/>
      <c r="F97" s="242"/>
      <c r="G97" s="242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155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31">
        <v>44</v>
      </c>
      <c r="B98" s="232" t="s">
        <v>600</v>
      </c>
      <c r="C98" s="245" t="s">
        <v>601</v>
      </c>
      <c r="D98" s="233" t="s">
        <v>244</v>
      </c>
      <c r="E98" s="234">
        <v>80</v>
      </c>
      <c r="F98" s="235"/>
      <c r="G98" s="236">
        <f>ROUND(E98*F98,2)</f>
        <v>0</v>
      </c>
      <c r="H98" s="235"/>
      <c r="I98" s="236">
        <f>ROUND(E98*H98,2)</f>
        <v>0</v>
      </c>
      <c r="J98" s="235"/>
      <c r="K98" s="236">
        <f>ROUND(E98*J98,2)</f>
        <v>0</v>
      </c>
      <c r="L98" s="236">
        <v>21</v>
      </c>
      <c r="M98" s="236">
        <f>G98*(1+L98/100)</f>
        <v>0</v>
      </c>
      <c r="N98" s="234">
        <v>0</v>
      </c>
      <c r="O98" s="234">
        <f>ROUND(E98*N98,2)</f>
        <v>0</v>
      </c>
      <c r="P98" s="234">
        <v>0</v>
      </c>
      <c r="Q98" s="234">
        <f>ROUND(E98*P98,2)</f>
        <v>0</v>
      </c>
      <c r="R98" s="236"/>
      <c r="S98" s="236" t="s">
        <v>228</v>
      </c>
      <c r="T98" s="237" t="s">
        <v>229</v>
      </c>
      <c r="U98" s="220">
        <v>0</v>
      </c>
      <c r="V98" s="220">
        <f>ROUND(E98*U98,2)</f>
        <v>0</v>
      </c>
      <c r="W98" s="220"/>
      <c r="X98" s="220" t="s">
        <v>197</v>
      </c>
      <c r="Y98" s="220" t="s">
        <v>149</v>
      </c>
      <c r="Z98" s="210"/>
      <c r="AA98" s="210"/>
      <c r="AB98" s="210"/>
      <c r="AC98" s="210"/>
      <c r="AD98" s="210"/>
      <c r="AE98" s="210"/>
      <c r="AF98" s="210"/>
      <c r="AG98" s="210" t="s">
        <v>198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50"/>
      <c r="D99" s="242"/>
      <c r="E99" s="242"/>
      <c r="F99" s="242"/>
      <c r="G99" s="242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155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x14ac:dyDescent="0.2">
      <c r="A100" s="224" t="s">
        <v>141</v>
      </c>
      <c r="B100" s="225" t="s">
        <v>112</v>
      </c>
      <c r="C100" s="244" t="s">
        <v>27</v>
      </c>
      <c r="D100" s="226"/>
      <c r="E100" s="227"/>
      <c r="F100" s="228"/>
      <c r="G100" s="228">
        <f>SUMIF(AG101:AG114,"&lt;&gt;NOR",G101:G114)</f>
        <v>0</v>
      </c>
      <c r="H100" s="228"/>
      <c r="I100" s="228">
        <f>SUM(I101:I114)</f>
        <v>0</v>
      </c>
      <c r="J100" s="228"/>
      <c r="K100" s="228">
        <f>SUM(K101:K114)</f>
        <v>0</v>
      </c>
      <c r="L100" s="228"/>
      <c r="M100" s="228">
        <f>SUM(M101:M114)</f>
        <v>0</v>
      </c>
      <c r="N100" s="227"/>
      <c r="O100" s="227">
        <f>SUM(O101:O114)</f>
        <v>0</v>
      </c>
      <c r="P100" s="227"/>
      <c r="Q100" s="227">
        <f>SUM(Q101:Q114)</f>
        <v>0</v>
      </c>
      <c r="R100" s="228"/>
      <c r="S100" s="228"/>
      <c r="T100" s="229"/>
      <c r="U100" s="223"/>
      <c r="V100" s="223">
        <f>SUM(V101:V114)</f>
        <v>1.2</v>
      </c>
      <c r="W100" s="223"/>
      <c r="X100" s="223"/>
      <c r="Y100" s="223"/>
      <c r="AG100" t="s">
        <v>142</v>
      </c>
    </row>
    <row r="101" spans="1:60" outlineLevel="1" x14ac:dyDescent="0.2">
      <c r="A101" s="231">
        <v>45</v>
      </c>
      <c r="B101" s="232" t="s">
        <v>487</v>
      </c>
      <c r="C101" s="245" t="s">
        <v>488</v>
      </c>
      <c r="D101" s="233" t="s">
        <v>489</v>
      </c>
      <c r="E101" s="234">
        <v>1</v>
      </c>
      <c r="F101" s="235"/>
      <c r="G101" s="236">
        <f>ROUND(E101*F101,2)</f>
        <v>0</v>
      </c>
      <c r="H101" s="235"/>
      <c r="I101" s="236">
        <f>ROUND(E101*H101,2)</f>
        <v>0</v>
      </c>
      <c r="J101" s="235"/>
      <c r="K101" s="236">
        <f>ROUND(E101*J101,2)</f>
        <v>0</v>
      </c>
      <c r="L101" s="236">
        <v>21</v>
      </c>
      <c r="M101" s="236">
        <f>G101*(1+L101/100)</f>
        <v>0</v>
      </c>
      <c r="N101" s="234">
        <v>0</v>
      </c>
      <c r="O101" s="234">
        <f>ROUND(E101*N101,2)</f>
        <v>0</v>
      </c>
      <c r="P101" s="234">
        <v>0</v>
      </c>
      <c r="Q101" s="234">
        <f>ROUND(E101*P101,2)</f>
        <v>0</v>
      </c>
      <c r="R101" s="236"/>
      <c r="S101" s="236" t="s">
        <v>147</v>
      </c>
      <c r="T101" s="237" t="s">
        <v>229</v>
      </c>
      <c r="U101" s="220">
        <v>0</v>
      </c>
      <c r="V101" s="220">
        <f>ROUND(E101*U101,2)</f>
        <v>0</v>
      </c>
      <c r="W101" s="220"/>
      <c r="X101" s="220" t="s">
        <v>490</v>
      </c>
      <c r="Y101" s="220" t="s">
        <v>149</v>
      </c>
      <c r="Z101" s="210"/>
      <c r="AA101" s="210"/>
      <c r="AB101" s="210"/>
      <c r="AC101" s="210"/>
      <c r="AD101" s="210"/>
      <c r="AE101" s="210"/>
      <c r="AF101" s="210"/>
      <c r="AG101" s="210" t="s">
        <v>491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2" x14ac:dyDescent="0.2">
      <c r="A102" s="217"/>
      <c r="B102" s="218"/>
      <c r="C102" s="249" t="s">
        <v>492</v>
      </c>
      <c r="D102" s="240"/>
      <c r="E102" s="240"/>
      <c r="F102" s="240"/>
      <c r="G102" s="24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164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41" t="str">
        <f>C102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48"/>
      <c r="D103" s="239"/>
      <c r="E103" s="239"/>
      <c r="F103" s="239"/>
      <c r="G103" s="239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155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31">
        <v>46</v>
      </c>
      <c r="B104" s="232" t="s">
        <v>493</v>
      </c>
      <c r="C104" s="245" t="s">
        <v>494</v>
      </c>
      <c r="D104" s="233" t="s">
        <v>489</v>
      </c>
      <c r="E104" s="234">
        <v>1</v>
      </c>
      <c r="F104" s="235"/>
      <c r="G104" s="236">
        <f>ROUND(E104*F104,2)</f>
        <v>0</v>
      </c>
      <c r="H104" s="235"/>
      <c r="I104" s="236">
        <f>ROUND(E104*H104,2)</f>
        <v>0</v>
      </c>
      <c r="J104" s="235"/>
      <c r="K104" s="236">
        <f>ROUND(E104*J104,2)</f>
        <v>0</v>
      </c>
      <c r="L104" s="236">
        <v>21</v>
      </c>
      <c r="M104" s="236">
        <f>G104*(1+L104/100)</f>
        <v>0</v>
      </c>
      <c r="N104" s="234">
        <v>0</v>
      </c>
      <c r="O104" s="234">
        <f>ROUND(E104*N104,2)</f>
        <v>0</v>
      </c>
      <c r="P104" s="234">
        <v>0</v>
      </c>
      <c r="Q104" s="234">
        <f>ROUND(E104*P104,2)</f>
        <v>0</v>
      </c>
      <c r="R104" s="236"/>
      <c r="S104" s="236" t="s">
        <v>147</v>
      </c>
      <c r="T104" s="237" t="s">
        <v>229</v>
      </c>
      <c r="U104" s="220">
        <v>0</v>
      </c>
      <c r="V104" s="220">
        <f>ROUND(E104*U104,2)</f>
        <v>0</v>
      </c>
      <c r="W104" s="220"/>
      <c r="X104" s="220" t="s">
        <v>490</v>
      </c>
      <c r="Y104" s="220" t="s">
        <v>149</v>
      </c>
      <c r="Z104" s="210"/>
      <c r="AA104" s="210"/>
      <c r="AB104" s="210"/>
      <c r="AC104" s="210"/>
      <c r="AD104" s="210"/>
      <c r="AE104" s="210"/>
      <c r="AF104" s="210"/>
      <c r="AG104" s="210" t="s">
        <v>501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33.75" outlineLevel="2" x14ac:dyDescent="0.2">
      <c r="A105" s="217"/>
      <c r="B105" s="218"/>
      <c r="C105" s="249" t="s">
        <v>495</v>
      </c>
      <c r="D105" s="240"/>
      <c r="E105" s="240"/>
      <c r="F105" s="240"/>
      <c r="G105" s="24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164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41" t="str">
        <f>C105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48"/>
      <c r="D106" s="239"/>
      <c r="E106" s="239"/>
      <c r="F106" s="239"/>
      <c r="G106" s="239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155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31">
        <v>47</v>
      </c>
      <c r="B107" s="232" t="s">
        <v>496</v>
      </c>
      <c r="C107" s="245" t="s">
        <v>497</v>
      </c>
      <c r="D107" s="233" t="s">
        <v>489</v>
      </c>
      <c r="E107" s="234">
        <v>1</v>
      </c>
      <c r="F107" s="235"/>
      <c r="G107" s="236">
        <f>ROUND(E107*F107,2)</f>
        <v>0</v>
      </c>
      <c r="H107" s="235"/>
      <c r="I107" s="236">
        <f>ROUND(E107*H107,2)</f>
        <v>0</v>
      </c>
      <c r="J107" s="235"/>
      <c r="K107" s="236">
        <f>ROUND(E107*J107,2)</f>
        <v>0</v>
      </c>
      <c r="L107" s="236">
        <v>21</v>
      </c>
      <c r="M107" s="236">
        <f>G107*(1+L107/100)</f>
        <v>0</v>
      </c>
      <c r="N107" s="234">
        <v>0</v>
      </c>
      <c r="O107" s="234">
        <f>ROUND(E107*N107,2)</f>
        <v>0</v>
      </c>
      <c r="P107" s="234">
        <v>0</v>
      </c>
      <c r="Q107" s="234">
        <f>ROUND(E107*P107,2)</f>
        <v>0</v>
      </c>
      <c r="R107" s="236"/>
      <c r="S107" s="236" t="s">
        <v>147</v>
      </c>
      <c r="T107" s="237" t="s">
        <v>229</v>
      </c>
      <c r="U107" s="220">
        <v>0</v>
      </c>
      <c r="V107" s="220">
        <f>ROUND(E107*U107,2)</f>
        <v>0</v>
      </c>
      <c r="W107" s="220"/>
      <c r="X107" s="220" t="s">
        <v>490</v>
      </c>
      <c r="Y107" s="220" t="s">
        <v>149</v>
      </c>
      <c r="Z107" s="210"/>
      <c r="AA107" s="210"/>
      <c r="AB107" s="210"/>
      <c r="AC107" s="210"/>
      <c r="AD107" s="210"/>
      <c r="AE107" s="210"/>
      <c r="AF107" s="210"/>
      <c r="AG107" s="210" t="s">
        <v>501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2" x14ac:dyDescent="0.2">
      <c r="A108" s="217"/>
      <c r="B108" s="218"/>
      <c r="C108" s="249" t="s">
        <v>498</v>
      </c>
      <c r="D108" s="240"/>
      <c r="E108" s="240"/>
      <c r="F108" s="240"/>
      <c r="G108" s="24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164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41" t="str">
        <f>C108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48"/>
      <c r="D109" s="239"/>
      <c r="E109" s="239"/>
      <c r="F109" s="239"/>
      <c r="G109" s="239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155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1">
        <v>48</v>
      </c>
      <c r="B110" s="232" t="s">
        <v>499</v>
      </c>
      <c r="C110" s="245" t="s">
        <v>500</v>
      </c>
      <c r="D110" s="233" t="s">
        <v>489</v>
      </c>
      <c r="E110" s="234">
        <v>1</v>
      </c>
      <c r="F110" s="235"/>
      <c r="G110" s="236">
        <f>ROUND(E110*F110,2)</f>
        <v>0</v>
      </c>
      <c r="H110" s="235"/>
      <c r="I110" s="236">
        <f>ROUND(E110*H110,2)</f>
        <v>0</v>
      </c>
      <c r="J110" s="235"/>
      <c r="K110" s="236">
        <f>ROUND(E110*J110,2)</f>
        <v>0</v>
      </c>
      <c r="L110" s="236">
        <v>21</v>
      </c>
      <c r="M110" s="236">
        <f>G110*(1+L110/100)</f>
        <v>0</v>
      </c>
      <c r="N110" s="234">
        <v>0</v>
      </c>
      <c r="O110" s="234">
        <f>ROUND(E110*N110,2)</f>
        <v>0</v>
      </c>
      <c r="P110" s="234">
        <v>0</v>
      </c>
      <c r="Q110" s="234">
        <f>ROUND(E110*P110,2)</f>
        <v>0</v>
      </c>
      <c r="R110" s="236"/>
      <c r="S110" s="236" t="s">
        <v>147</v>
      </c>
      <c r="T110" s="237" t="s">
        <v>229</v>
      </c>
      <c r="U110" s="220">
        <v>0</v>
      </c>
      <c r="V110" s="220">
        <f>ROUND(E110*U110,2)</f>
        <v>0</v>
      </c>
      <c r="W110" s="220"/>
      <c r="X110" s="220" t="s">
        <v>490</v>
      </c>
      <c r="Y110" s="220" t="s">
        <v>149</v>
      </c>
      <c r="Z110" s="210"/>
      <c r="AA110" s="210"/>
      <c r="AB110" s="210"/>
      <c r="AC110" s="210"/>
      <c r="AD110" s="210"/>
      <c r="AE110" s="210"/>
      <c r="AF110" s="210"/>
      <c r="AG110" s="210" t="s">
        <v>501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17"/>
      <c r="B111" s="218"/>
      <c r="C111" s="249" t="s">
        <v>502</v>
      </c>
      <c r="D111" s="240"/>
      <c r="E111" s="240"/>
      <c r="F111" s="240"/>
      <c r="G111" s="24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164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41" t="str">
        <f>C111</f>
        <v>Náklady zhotovitele, které vzniknou v souvislosti s povinnostmi zhotovitele při předání a převzetí díla.</v>
      </c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48"/>
      <c r="D112" s="239"/>
      <c r="E112" s="239"/>
      <c r="F112" s="239"/>
      <c r="G112" s="239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155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1">
        <v>49</v>
      </c>
      <c r="B113" s="232" t="s">
        <v>503</v>
      </c>
      <c r="C113" s="245" t="s">
        <v>504</v>
      </c>
      <c r="D113" s="233" t="s">
        <v>489</v>
      </c>
      <c r="E113" s="234">
        <v>1</v>
      </c>
      <c r="F113" s="235"/>
      <c r="G113" s="236">
        <f>ROUND(E113*F113,2)</f>
        <v>0</v>
      </c>
      <c r="H113" s="235"/>
      <c r="I113" s="236">
        <f>ROUND(E113*H113,2)</f>
        <v>0</v>
      </c>
      <c r="J113" s="235"/>
      <c r="K113" s="236">
        <f>ROUND(E113*J113,2)</f>
        <v>0</v>
      </c>
      <c r="L113" s="236">
        <v>21</v>
      </c>
      <c r="M113" s="236">
        <f>G113*(1+L113/100)</f>
        <v>0</v>
      </c>
      <c r="N113" s="234">
        <v>0</v>
      </c>
      <c r="O113" s="234">
        <f>ROUND(E113*N113,2)</f>
        <v>0</v>
      </c>
      <c r="P113" s="234">
        <v>0</v>
      </c>
      <c r="Q113" s="234">
        <f>ROUND(E113*P113,2)</f>
        <v>0</v>
      </c>
      <c r="R113" s="236"/>
      <c r="S113" s="236" t="s">
        <v>228</v>
      </c>
      <c r="T113" s="237" t="s">
        <v>229</v>
      </c>
      <c r="U113" s="220">
        <v>1.2</v>
      </c>
      <c r="V113" s="220">
        <f>ROUND(E113*U113,2)</f>
        <v>1.2</v>
      </c>
      <c r="W113" s="220"/>
      <c r="X113" s="220" t="s">
        <v>490</v>
      </c>
      <c r="Y113" s="220" t="s">
        <v>149</v>
      </c>
      <c r="Z113" s="210"/>
      <c r="AA113" s="210"/>
      <c r="AB113" s="210"/>
      <c r="AC113" s="210"/>
      <c r="AD113" s="210"/>
      <c r="AE113" s="210"/>
      <c r="AF113" s="210"/>
      <c r="AG113" s="210" t="s">
        <v>501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50"/>
      <c r="D114" s="242"/>
      <c r="E114" s="242"/>
      <c r="F114" s="242"/>
      <c r="G114" s="242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155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x14ac:dyDescent="0.2">
      <c r="A115" s="224" t="s">
        <v>141</v>
      </c>
      <c r="B115" s="225" t="s">
        <v>87</v>
      </c>
      <c r="C115" s="244" t="s">
        <v>88</v>
      </c>
      <c r="D115" s="226"/>
      <c r="E115" s="227"/>
      <c r="F115" s="228"/>
      <c r="G115" s="228">
        <f>SUMIF(AG116:AG117,"&lt;&gt;NOR",G116:G117)</f>
        <v>0</v>
      </c>
      <c r="H115" s="228"/>
      <c r="I115" s="228">
        <f>SUM(I116:I117)</f>
        <v>0</v>
      </c>
      <c r="J115" s="228"/>
      <c r="K115" s="228">
        <f>SUM(K116:K117)</f>
        <v>0</v>
      </c>
      <c r="L115" s="228"/>
      <c r="M115" s="228">
        <f>SUM(M116:M117)</f>
        <v>0</v>
      </c>
      <c r="N115" s="227"/>
      <c r="O115" s="227">
        <f>SUM(O116:O117)</f>
        <v>0</v>
      </c>
      <c r="P115" s="227"/>
      <c r="Q115" s="227">
        <f>SUM(Q116:Q117)</f>
        <v>0</v>
      </c>
      <c r="R115" s="228"/>
      <c r="S115" s="228"/>
      <c r="T115" s="229"/>
      <c r="U115" s="223"/>
      <c r="V115" s="223">
        <f>SUM(V116:V117)</f>
        <v>0</v>
      </c>
      <c r="W115" s="223"/>
      <c r="X115" s="223"/>
      <c r="Y115" s="223"/>
      <c r="AG115" t="s">
        <v>142</v>
      </c>
    </row>
    <row r="116" spans="1:60" outlineLevel="1" x14ac:dyDescent="0.2">
      <c r="A116" s="231">
        <v>50</v>
      </c>
      <c r="B116" s="232" t="s">
        <v>602</v>
      </c>
      <c r="C116" s="245" t="s">
        <v>603</v>
      </c>
      <c r="D116" s="233" t="s">
        <v>244</v>
      </c>
      <c r="E116" s="234">
        <v>1</v>
      </c>
      <c r="F116" s="235"/>
      <c r="G116" s="236">
        <f>ROUND(E116*F116,2)</f>
        <v>0</v>
      </c>
      <c r="H116" s="235"/>
      <c r="I116" s="236">
        <f>ROUND(E116*H116,2)</f>
        <v>0</v>
      </c>
      <c r="J116" s="235"/>
      <c r="K116" s="236">
        <f>ROUND(E116*J116,2)</f>
        <v>0</v>
      </c>
      <c r="L116" s="236">
        <v>21</v>
      </c>
      <c r="M116" s="236">
        <f>G116*(1+L116/100)</f>
        <v>0</v>
      </c>
      <c r="N116" s="234">
        <v>0</v>
      </c>
      <c r="O116" s="234">
        <f>ROUND(E116*N116,2)</f>
        <v>0</v>
      </c>
      <c r="P116" s="234">
        <v>0</v>
      </c>
      <c r="Q116" s="234">
        <f>ROUND(E116*P116,2)</f>
        <v>0</v>
      </c>
      <c r="R116" s="236"/>
      <c r="S116" s="236" t="s">
        <v>228</v>
      </c>
      <c r="T116" s="237" t="s">
        <v>229</v>
      </c>
      <c r="U116" s="220">
        <v>0</v>
      </c>
      <c r="V116" s="220">
        <f>ROUND(E116*U116,2)</f>
        <v>0</v>
      </c>
      <c r="W116" s="220"/>
      <c r="X116" s="220" t="s">
        <v>197</v>
      </c>
      <c r="Y116" s="220" t="s">
        <v>149</v>
      </c>
      <c r="Z116" s="210"/>
      <c r="AA116" s="210"/>
      <c r="AB116" s="210"/>
      <c r="AC116" s="210"/>
      <c r="AD116" s="210"/>
      <c r="AE116" s="210"/>
      <c r="AF116" s="210"/>
      <c r="AG116" s="210" t="s">
        <v>198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50"/>
      <c r="D117" s="242"/>
      <c r="E117" s="242"/>
      <c r="F117" s="242"/>
      <c r="G117" s="242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155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x14ac:dyDescent="0.2">
      <c r="A118" s="3"/>
      <c r="B118" s="4"/>
      <c r="C118" s="252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E118">
        <v>15</v>
      </c>
      <c r="AF118">
        <v>21</v>
      </c>
      <c r="AG118" t="s">
        <v>127</v>
      </c>
    </row>
    <row r="119" spans="1:60" x14ac:dyDescent="0.2">
      <c r="A119" s="213"/>
      <c r="B119" s="214" t="s">
        <v>29</v>
      </c>
      <c r="C119" s="253"/>
      <c r="D119" s="215"/>
      <c r="E119" s="216"/>
      <c r="F119" s="216"/>
      <c r="G119" s="230">
        <f>G8+G35+G42+G55+G100+G115</f>
        <v>0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AE119">
        <f>SUMIF(L7:L117,AE118,G7:G117)</f>
        <v>0</v>
      </c>
      <c r="AF119">
        <f>SUMIF(L7:L117,AF118,G7:G117)</f>
        <v>0</v>
      </c>
      <c r="AG119" t="s">
        <v>505</v>
      </c>
    </row>
    <row r="120" spans="1:60" x14ac:dyDescent="0.2">
      <c r="C120" s="254"/>
      <c r="D120" s="10"/>
      <c r="AG120" t="s">
        <v>506</v>
      </c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7P133mipXtk/uzxx8A6zZh1gnadlWJRBlUzyHID69cGMxsDvHrZEysZRhWyARGx75f2ofP4T3OEQdalI3eshQ==" saltValue="ZyoiDxanpXRwLezVxRpZLQ==" spinCount="100000" sheet="1" formatRows="0"/>
  <mergeCells count="58">
    <mergeCell ref="C111:G111"/>
    <mergeCell ref="C112:G112"/>
    <mergeCell ref="C114:G114"/>
    <mergeCell ref="C117:G117"/>
    <mergeCell ref="C102:G102"/>
    <mergeCell ref="C103:G103"/>
    <mergeCell ref="C105:G105"/>
    <mergeCell ref="C106:G106"/>
    <mergeCell ref="C108:G108"/>
    <mergeCell ref="C109:G109"/>
    <mergeCell ref="C89:G89"/>
    <mergeCell ref="C91:G91"/>
    <mergeCell ref="C93:G93"/>
    <mergeCell ref="C95:G95"/>
    <mergeCell ref="C97:G97"/>
    <mergeCell ref="C99:G99"/>
    <mergeCell ref="C77:G77"/>
    <mergeCell ref="C79:G79"/>
    <mergeCell ref="C81:G81"/>
    <mergeCell ref="C83:G83"/>
    <mergeCell ref="C85:G85"/>
    <mergeCell ref="C87:G87"/>
    <mergeCell ref="C65:G65"/>
    <mergeCell ref="C67:G67"/>
    <mergeCell ref="C69:G69"/>
    <mergeCell ref="C71:G71"/>
    <mergeCell ref="C73:G73"/>
    <mergeCell ref="C75:G75"/>
    <mergeCell ref="C52:G52"/>
    <mergeCell ref="C54:G54"/>
    <mergeCell ref="C57:G57"/>
    <mergeCell ref="C59:G59"/>
    <mergeCell ref="C61:G61"/>
    <mergeCell ref="C63:G63"/>
    <mergeCell ref="C39:G39"/>
    <mergeCell ref="C41:G41"/>
    <mergeCell ref="C44:G44"/>
    <mergeCell ref="C46:G46"/>
    <mergeCell ref="C48:G48"/>
    <mergeCell ref="C50:G50"/>
    <mergeCell ref="C26:G26"/>
    <mergeCell ref="C28:G28"/>
    <mergeCell ref="C30:G30"/>
    <mergeCell ref="C32:G32"/>
    <mergeCell ref="C34:G34"/>
    <mergeCell ref="C37:G37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22031 Pol</vt:lpstr>
      <vt:lpstr>02 22031-02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22031 Pol'!Názvy_tisku</vt:lpstr>
      <vt:lpstr>'02 22031-02 Pol'!Názvy_tisku</vt:lpstr>
      <vt:lpstr>oadresa</vt:lpstr>
      <vt:lpstr>Stavba!Objednatel</vt:lpstr>
      <vt:lpstr>Stavba!Objekt</vt:lpstr>
      <vt:lpstr>'01 22031 Pol'!Oblast_tisku</vt:lpstr>
      <vt:lpstr>'02 22031-02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2022-10-30T15:17:12Z</dcterms:modified>
</cp:coreProperties>
</file>