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0_Těžební činnosti__IV.Q_2023/4_Zakázka__43115/"/>
    </mc:Choice>
  </mc:AlternateContent>
  <xr:revisionPtr revIDLastSave="4" documentId="8_{61C1E769-A75B-4312-8C0B-A7340AEC2AB0}" xr6:coauthVersionLast="47" xr6:coauthVersionMax="47" xr10:uidLastSave="{9A1741B2-2FCC-4061-A86A-75AB23193D39}"/>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<sst xmlns="http://schemas.openxmlformats.org/spreadsheetml/2006/main" count="98" uniqueCount="54">
  <si>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</si>
  <si>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</si>
  <si>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</si>
  <si>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</si>
  <si>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</si>
  <si>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</si>
  <si>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</si>
  <si>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</si>
  <si>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</si>
  <si>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</si>
  <si>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</si>
  <si>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</si>
  <si>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</si>
  <si>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</si>
  <si>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</si>
  <si>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</si>
  <si>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</si>
  <si>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</si>
  <si>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</si>
  <si>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</si>
  <si>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</si>
  <si>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</si>
  <si>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</si>
  <si>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</si>
  <si>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</si>
  <si>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</si>
  <si>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</si>
  <si>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</si>
  <si>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</si>
  <si>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</si>
  <si>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</si>
  <si>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</si>
  <si>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</si>
  <si>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</si>
  <si>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</si>
  <si>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</si>
  <si>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</si>
  <si>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</si>
  <si>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</si>
  <si>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</si>
  <si>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</si>
  <si>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</si>
  <si>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</si>
  <si>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</si>
  <si>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</si>
  <si>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</si>
  <si>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</si>
  <si>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</si>
  <si>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</si>
  <si>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</si>
  <si>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</si>
  <si>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</si>
  <si>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</si>
  <si>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t>celková cena zakázky 677 036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</si>
</sst>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52917</xdr:colOff>
      <xdr:row>0</xdr:row>
      <xdr:rowOff>95250</xdr:rowOff>
    </xdr:from>
    <xdr:to>
      <xdr:col>2</xdr:col>
      <xdr:colOff>278342</xdr:colOff>
      <xdr:row>0</xdr:row>
      <xdr:rowOff>956734</xdr:rowOff>
    </xdr:to>
    <xdr:pic>
      <xdr:nvPicPr>
        <xdr:cNvPr id="3" name="obrázek 1">
          <a:extLst>
            <a:ext uri="{FF2B5EF4-FFF2-40B4-BE49-F238E27FC236}">
              <a16:creationId xmlns:a16="http://schemas.microsoft.com/office/drawing/2014/main" id="{F28338ED-1A8A-4CA8-B7F1-5A20372E4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67" y="95250"/>
          <a:ext cx="1982258" cy="861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G34" sqref="G34"/>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7" t="s">
        <v>52</v>
      </c>
      <c r="M1" s="9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1" t="s">
        <v>18</v>
      </c>
      <c r="D2" s="112"/>
      <c r="E2" s="113" t="str">
        <f>IF(MID(TAB!G15,3,1)="1","Polesí Habrůvka",IF(MID(TAB!G15,3,1)="0","Polesí Vranov",IF(MID(TAB!G15,3,1)="3","Polesí Bílovice","zadej číslo MT")))</f>
        <v>Polesí Habrůvka</v>
      </c>
      <c r="F2" s="114"/>
      <c r="G2" s="114"/>
      <c r="H2" s="31"/>
      <c r="I2" s="39" t="s">
        <v>30</v>
      </c>
      <c r="J2" s="40">
        <f>TAB!$G$14</f>
        <v>1</v>
      </c>
      <c r="K2" s="32"/>
      <c r="L2" s="51" t="s">
        <v>47</v>
      </c>
      <c r="M2" s="55">
        <f>TAB!$G$15</f>
        <v>43115</v>
      </c>
      <c r="N2" s="48"/>
      <c r="O2" s="48"/>
      <c r="P2" s="100"/>
      <c r="Q2" s="100"/>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5" t="s">
        <v>48</v>
      </c>
      <c r="K3" s="115"/>
      <c r="L3" s="115"/>
      <c r="M3" s="67">
        <f>TAB!G16</f>
        <v>45275</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6" t="s">
        <v>10</v>
      </c>
      <c r="C4" s="119" t="s">
        <v>7</v>
      </c>
      <c r="D4" s="120"/>
      <c r="E4" s="108" t="s">
        <v>8</v>
      </c>
      <c r="F4" s="109"/>
      <c r="G4" s="109"/>
      <c r="H4" s="109"/>
      <c r="I4" s="109"/>
      <c r="J4" s="109"/>
      <c r="K4" s="109"/>
      <c r="L4" s="110"/>
      <c r="M4" s="101"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7"/>
      <c r="C5" s="121"/>
      <c r="D5" s="122"/>
      <c r="E5" s="36" t="s">
        <v>0</v>
      </c>
      <c r="F5" s="37" t="s">
        <v>2</v>
      </c>
      <c r="G5" s="37" t="s">
        <v>3</v>
      </c>
      <c r="H5" s="37" t="s">
        <v>4</v>
      </c>
      <c r="I5" s="37" t="s">
        <v>5</v>
      </c>
      <c r="J5" s="37" t="s">
        <v>6</v>
      </c>
      <c r="K5" s="37" t="s">
        <v>32</v>
      </c>
      <c r="L5" s="38" t="s">
        <v>1</v>
      </c>
      <c r="M5" s="102"/>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3" t="s">
        <v>51</v>
      </c>
      <c r="C6" s="123" t="s">
        <v>11</v>
      </c>
      <c r="D6" s="77" t="s">
        <v>13</v>
      </c>
      <c r="E6" s="87">
        <f>TAB!I4</f>
        <v>0</v>
      </c>
      <c r="F6" s="87">
        <f>TAB!J4</f>
        <v>0</v>
      </c>
      <c r="G6" s="80">
        <f>TAB!K4</f>
        <v>0</v>
      </c>
      <c r="H6" s="80">
        <f>TAB!L4</f>
        <v>5</v>
      </c>
      <c r="I6" s="80">
        <f>TAB!M4</f>
        <v>5</v>
      </c>
      <c r="J6" s="80">
        <f>TAB!N4</f>
        <v>10</v>
      </c>
      <c r="K6" s="80">
        <f>TAB!O4</f>
        <v>40</v>
      </c>
      <c r="L6" s="81">
        <f>TAB!P4</f>
        <v>198</v>
      </c>
      <c r="M6" s="82">
        <f t="shared" ref="M6:M16" si="0">SUM(E6:L6)</f>
        <v>258</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4"/>
      <c r="C7" s="124"/>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4"/>
      <c r="C8" s="98" t="s">
        <v>12</v>
      </c>
      <c r="D8" s="68" t="s">
        <v>13</v>
      </c>
      <c r="E8" s="69">
        <f>TAB!I5</f>
        <v>0</v>
      </c>
      <c r="F8" s="70">
        <f>TAB!J5</f>
        <v>10</v>
      </c>
      <c r="G8" s="70">
        <f>TAB!K5</f>
        <v>5</v>
      </c>
      <c r="H8" s="70">
        <f>TAB!L5</f>
        <v>45</v>
      </c>
      <c r="I8" s="70">
        <f>TAB!M5</f>
        <v>50</v>
      </c>
      <c r="J8" s="70">
        <f>TAB!N5</f>
        <v>80</v>
      </c>
      <c r="K8" s="70">
        <f>TAB!O5</f>
        <v>43</v>
      </c>
      <c r="L8" s="71">
        <f>TAB!P5</f>
        <v>85</v>
      </c>
      <c r="M8" s="72">
        <f t="shared" si="0"/>
        <v>318</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5"/>
      <c r="C9" s="99"/>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3" t="s">
        <v>45</v>
      </c>
      <c r="C10" s="123"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4"/>
      <c r="C11" s="124"/>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4" t="s">
        <v>33</v>
      </c>
      <c r="C12" s="98"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5"/>
      <c r="C13" s="99"/>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3" t="s">
        <v>44</v>
      </c>
      <c r="C14" s="123"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4"/>
      <c r="C15" s="124"/>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4"/>
      <c r="C16" s="98"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5"/>
      <c r="C17" s="99"/>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03" t="s">
        <v>46</v>
      </c>
      <c r="C18" s="123" t="s">
        <v>11</v>
      </c>
      <c r="D18" s="77" t="s">
        <v>13</v>
      </c>
      <c r="E18" s="78">
        <f>TAB!I10</f>
        <v>0</v>
      </c>
      <c r="F18" s="78">
        <f>TAB!J10</f>
        <v>0</v>
      </c>
      <c r="G18" s="78">
        <f>TAB!K10</f>
        <v>0</v>
      </c>
      <c r="H18" s="78">
        <f>TAB!L10</f>
        <v>4</v>
      </c>
      <c r="I18" s="78">
        <f>TAB!M10</f>
        <v>5</v>
      </c>
      <c r="J18" s="78">
        <f>TAB!N10</f>
        <v>6</v>
      </c>
      <c r="K18" s="78">
        <f>TAB!O10</f>
        <v>5</v>
      </c>
      <c r="L18" s="78">
        <f>TAB!P10</f>
        <v>220</v>
      </c>
      <c r="M18" s="82">
        <f t="shared" ref="M18" si="3">SUM(E18:L18)</f>
        <v>240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04"/>
      <c r="C19" s="124"/>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04"/>
      <c r="C20" s="98" t="s">
        <v>12</v>
      </c>
      <c r="D20" s="68" t="s">
        <v>13</v>
      </c>
      <c r="E20" s="86">
        <f>TAB!I11</f>
        <v>0</v>
      </c>
      <c r="F20" s="86">
        <f>TAB!J11</f>
        <v>0</v>
      </c>
      <c r="G20" s="86">
        <f>TAB!K11</f>
        <v>30</v>
      </c>
      <c r="H20" s="86">
        <f>TAB!L11</f>
        <v>44</v>
      </c>
      <c r="I20" s="86">
        <f>TAB!M11</f>
        <v>45</v>
      </c>
      <c r="J20" s="86">
        <f>TAB!N11</f>
        <v>100</v>
      </c>
      <c r="K20" s="86">
        <f>TAB!O11</f>
        <v>5</v>
      </c>
      <c r="L20" s="86">
        <f>TAB!P11</f>
        <v>160</v>
      </c>
      <c r="M20" s="72">
        <f t="shared" ref="M20" si="4">SUM(E20:L20)</f>
        <v>384</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05"/>
      <c r="C21" s="99"/>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7" t="s">
        <v>14</v>
      </c>
      <c r="C24" s="128"/>
      <c r="D24" s="128"/>
      <c r="E24" s="128"/>
      <c r="F24" s="128"/>
      <c r="G24" s="22"/>
      <c r="H24" s="22"/>
      <c r="I24" s="22"/>
      <c r="J24" s="125" t="s">
        <v>15</v>
      </c>
      <c r="K24" s="126"/>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7" t="s">
        <v>17</v>
      </c>
      <c r="C25" s="118"/>
      <c r="D25" s="118"/>
      <c r="E25" s="118"/>
      <c r="F25" s="118"/>
      <c r="G25" s="118"/>
      <c r="H25" s="118"/>
      <c r="I25" s="118"/>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6" t="s">
        <v>27</v>
      </c>
      <c r="C27" s="116"/>
      <c r="D27" s="116"/>
      <c r="E27" s="116"/>
      <c r="F27" s="116"/>
      <c r="G27" s="116"/>
      <c r="H27" s="116"/>
      <c r="I27" s="116"/>
      <c r="J27" s="116"/>
      <c r="K27" s="116"/>
      <c r="L27" s="116"/>
      <c r="M27" s="116"/>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6" t="s">
        <v>28</v>
      </c>
      <c r="C29" s="116"/>
      <c r="D29" s="116"/>
      <c r="E29" s="116"/>
      <c r="F29" s="116"/>
      <c r="G29" s="116"/>
      <c r="H29" s="116"/>
      <c r="I29" s="116"/>
      <c r="J29" s="116"/>
      <c r="K29" s="116"/>
      <c r="L29" s="116"/>
      <c r="M29" s="116"/>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96"/>
      <c r="C31" s="96"/>
      <c r="D31" s="96"/>
      <c r="E31" s="96"/>
      <c r="F31" s="96"/>
      <c r="G31" s="96"/>
      <c r="H31" s="96"/>
      <c r="I31" s="96"/>
      <c r="J31" s="96"/>
      <c r="K31" s="96"/>
      <c r="L31" s="96"/>
      <c r="M31" s="9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7">
      <formula>$E$6=0</formula>
    </cfRule>
    <cfRule type="expression" dxfId="38" priority="156">
      <formula>$E$6&gt;0</formula>
    </cfRule>
  </conditionalFormatting>
  <conditionalFormatting sqref="E9">
    <cfRule type="expression" dxfId="37" priority="127">
      <formula>$E$8=0</formula>
    </cfRule>
    <cfRule type="expression" dxfId="36" priority="125">
      <formula>$E$8&gt;0</formula>
    </cfRule>
  </conditionalFormatting>
  <conditionalFormatting sqref="E11:L11">
    <cfRule type="expression" dxfId="35" priority="11">
      <formula>E10&gt;0</formula>
    </cfRule>
    <cfRule type="expression" dxfId="34" priority="12">
      <formula>E10=0</formula>
    </cfRule>
  </conditionalFormatting>
  <conditionalFormatting sqref="E13:L13">
    <cfRule type="expression" dxfId="33" priority="9">
      <formula>E12=0</formula>
    </cfRule>
    <cfRule type="expression" dxfId="32" priority="10">
      <formula>E12&gt;0</formula>
    </cfRule>
  </conditionalFormatting>
  <conditionalFormatting sqref="E15:L15">
    <cfRule type="expression" dxfId="31" priority="7">
      <formula>E14&gt;0</formula>
    </cfRule>
    <cfRule type="expression" dxfId="30" priority="8">
      <formula>E14=0</formula>
    </cfRule>
  </conditionalFormatting>
  <conditionalFormatting sqref="E17:L17">
    <cfRule type="expression" dxfId="29" priority="5">
      <formula>E16&gt;0</formula>
    </cfRule>
    <cfRule type="expression" dxfId="28" priority="6">
      <formula>E16=0</formula>
    </cfRule>
  </conditionalFormatting>
  <conditionalFormatting sqref="E19:L19">
    <cfRule type="expression" dxfId="27" priority="3">
      <formula>E18&gt;0</formula>
    </cfRule>
    <cfRule type="expression" dxfId="26" priority="4">
      <formula>E18=0</formula>
    </cfRule>
  </conditionalFormatting>
  <conditionalFormatting sqref="E21:L21">
    <cfRule type="expression" dxfId="25" priority="2">
      <formula>E20=0</formula>
    </cfRule>
    <cfRule type="expression" dxfId="24" priority="1">
      <formula>E20&gt;0</formula>
    </cfRule>
  </conditionalFormatting>
  <conditionalFormatting sqref="F7">
    <cfRule type="expression" dxfId="23" priority="154">
      <formula>$F$6&gt;0</formula>
    </cfRule>
    <cfRule type="expression" dxfId="22" priority="155">
      <formula>$F$6=0</formula>
    </cfRule>
  </conditionalFormatting>
  <conditionalFormatting sqref="F9">
    <cfRule type="expression" dxfId="21" priority="124">
      <formula>$F$8&gt;0</formula>
    </cfRule>
    <cfRule type="expression" dxfId="20" priority="126">
      <formula>$F$8=0</formula>
    </cfRule>
  </conditionalFormatting>
  <conditionalFormatting sqref="G7">
    <cfRule type="expression" dxfId="19" priority="152">
      <formula>$G$6&gt;0</formula>
    </cfRule>
    <cfRule type="expression" dxfId="18" priority="153">
      <formula>$G$6=0</formula>
    </cfRule>
  </conditionalFormatting>
  <conditionalFormatting sqref="G9">
    <cfRule type="expression" dxfId="17" priority="123">
      <formula>$G$8=0</formula>
    </cfRule>
    <cfRule type="expression" dxfId="16" priority="122">
      <formula>$G$8&gt;0</formula>
    </cfRule>
  </conditionalFormatting>
  <conditionalFormatting sqref="H7">
    <cfRule type="expression" dxfId="15" priority="150">
      <formula>$H$6&gt;0</formula>
    </cfRule>
    <cfRule type="expression" dxfId="14" priority="151">
      <formula>$H$6=0</formula>
    </cfRule>
  </conditionalFormatting>
  <conditionalFormatting sqref="H9">
    <cfRule type="expression" dxfId="13" priority="121">
      <formula>$H$8=0</formula>
    </cfRule>
    <cfRule type="expression" dxfId="12" priority="120">
      <formula>$H$8&gt;0</formula>
    </cfRule>
  </conditionalFormatting>
  <conditionalFormatting sqref="I9">
    <cfRule type="expression" dxfId="11" priority="118">
      <formula>$I$8&gt;0</formula>
    </cfRule>
    <cfRule type="expression" dxfId="10" priority="119">
      <formula>$I$8=0</formula>
    </cfRule>
  </conditionalFormatting>
  <conditionalFormatting sqref="I7:J7">
    <cfRule type="expression" dxfId="9" priority="148">
      <formula>$I$6&gt;0</formula>
    </cfRule>
    <cfRule type="expression" dxfId="8" priority="149">
      <formula>$I$6=0</formula>
    </cfRule>
  </conditionalFormatting>
  <conditionalFormatting sqref="J9">
    <cfRule type="expression" dxfId="7" priority="116">
      <formula>$J$8&gt;0</formula>
    </cfRule>
    <cfRule type="expression" dxfId="6" priority="117">
      <formula>$J$8=0</formula>
    </cfRule>
  </conditionalFormatting>
  <conditionalFormatting sqref="K7">
    <cfRule type="expression" dxfId="5" priority="145">
      <formula>$K$6&gt;0</formula>
    </cfRule>
    <cfRule type="expression" dxfId="4" priority="146">
      <formula>$K$6=0</formula>
    </cfRule>
  </conditionalFormatting>
  <conditionalFormatting sqref="K9:L9">
    <cfRule type="expression" dxfId="3" priority="114">
      <formula>$K$8</formula>
    </cfRule>
    <cfRule type="expression" dxfId="2" priority="115">
      <formula>$K$8=0</formula>
    </cfRule>
  </conditionalFormatting>
  <conditionalFormatting sqref="L7">
    <cfRule type="expression" dxfId="1" priority="143">
      <formula>$L$6&gt;0</formula>
    </cfRule>
    <cfRule type="expression" dxfId="0" priority="144">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G19" sqref="G19"/>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c r="J4" s="57"/>
      <c r="K4" s="57"/>
      <c r="L4" s="57">
        <v>5</v>
      </c>
      <c r="M4" s="57">
        <v>5</v>
      </c>
      <c r="N4" s="57">
        <v>10</v>
      </c>
      <c r="O4" s="57">
        <v>40</v>
      </c>
      <c r="P4" s="58">
        <v>198</v>
      </c>
    </row>
    <row r="5" spans="2:16" ht="30" customHeight="1" thickBot="1" x14ac:dyDescent="0.3">
      <c r="B5" t="s">
        <v>21</v>
      </c>
      <c r="D5">
        <v>3</v>
      </c>
      <c r="E5" s="144"/>
      <c r="F5" s="133"/>
      <c r="G5" s="59" t="s">
        <v>12</v>
      </c>
      <c r="H5" s="63" t="s">
        <v>37</v>
      </c>
      <c r="I5" s="66"/>
      <c r="J5" s="60">
        <v>10</v>
      </c>
      <c r="K5" s="60">
        <v>5</v>
      </c>
      <c r="L5" s="60">
        <v>45</v>
      </c>
      <c r="M5" s="60">
        <v>50</v>
      </c>
      <c r="N5" s="60">
        <v>80</v>
      </c>
      <c r="O5" s="60">
        <v>43</v>
      </c>
      <c r="P5" s="61">
        <v>85</v>
      </c>
    </row>
    <row r="6" spans="2:16" ht="30" customHeight="1" thickTop="1" x14ac:dyDescent="0.25">
      <c r="E6" s="143">
        <v>2</v>
      </c>
      <c r="F6" s="132" t="s">
        <v>40</v>
      </c>
      <c r="G6" s="56" t="s">
        <v>11</v>
      </c>
      <c r="H6" s="62" t="s">
        <v>37</v>
      </c>
      <c r="I6" s="65"/>
      <c r="J6" s="57"/>
      <c r="K6" s="57"/>
      <c r="L6" s="57"/>
      <c r="M6" s="57"/>
      <c r="N6" s="57"/>
      <c r="O6" s="57"/>
      <c r="P6" s="58"/>
    </row>
    <row r="7" spans="2:16" ht="30" customHeight="1" thickBot="1" x14ac:dyDescent="0.3">
      <c r="E7" s="144"/>
      <c r="F7" s="133"/>
      <c r="G7" s="59" t="s">
        <v>12</v>
      </c>
      <c r="H7" s="63" t="s">
        <v>37</v>
      </c>
      <c r="I7" s="66"/>
      <c r="J7" s="60"/>
      <c r="K7" s="60"/>
      <c r="L7" s="60"/>
      <c r="M7" s="60"/>
      <c r="N7" s="60"/>
      <c r="O7" s="60"/>
      <c r="P7" s="61"/>
    </row>
    <row r="8" spans="2:16" ht="30" customHeight="1" thickTop="1" x14ac:dyDescent="0.25">
      <c r="D8">
        <v>4</v>
      </c>
      <c r="E8" s="143">
        <v>3</v>
      </c>
      <c r="F8" s="132" t="s">
        <v>42</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41</v>
      </c>
      <c r="G10" s="56" t="s">
        <v>11</v>
      </c>
      <c r="H10" s="62" t="s">
        <v>37</v>
      </c>
      <c r="I10" s="65"/>
      <c r="J10" s="57"/>
      <c r="K10" s="57"/>
      <c r="L10" s="57">
        <v>4</v>
      </c>
      <c r="M10" s="57">
        <v>5</v>
      </c>
      <c r="N10" s="57">
        <v>6</v>
      </c>
      <c r="O10" s="57">
        <v>5</v>
      </c>
      <c r="P10" s="58">
        <v>220</v>
      </c>
    </row>
    <row r="11" spans="2:16" ht="30" customHeight="1" thickBot="1" x14ac:dyDescent="0.3">
      <c r="E11" s="144"/>
      <c r="F11" s="133"/>
      <c r="G11" s="59" t="s">
        <v>12</v>
      </c>
      <c r="H11" s="63" t="s">
        <v>37</v>
      </c>
      <c r="I11" s="66"/>
      <c r="J11" s="60"/>
      <c r="K11" s="60">
        <v>30</v>
      </c>
      <c r="L11" s="60">
        <v>44</v>
      </c>
      <c r="M11" s="60">
        <v>45</v>
      </c>
      <c r="N11" s="60">
        <v>100</v>
      </c>
      <c r="O11" s="60">
        <v>5</v>
      </c>
      <c r="P11" s="61">
        <v>160</v>
      </c>
    </row>
    <row r="12" spans="2:16" ht="15" customHeight="1" thickTop="1" x14ac:dyDescent="0.25">
      <c r="F12" s="26"/>
    </row>
    <row r="13" spans="2:16" x14ac:dyDescent="0.25">
      <c r="F13" s="89" t="s">
        <v>39</v>
      </c>
      <c r="G13" s="92" t="s">
        <v>22</v>
      </c>
    </row>
    <row r="14" spans="2:16" x14ac:dyDescent="0.25">
      <c r="F14" s="90" t="s">
        <v>38</v>
      </c>
      <c r="G14" s="93">
        <v>1</v>
      </c>
    </row>
    <row r="15" spans="2:16" x14ac:dyDescent="0.25">
      <c r="F15" s="90" t="s">
        <v>49</v>
      </c>
      <c r="G15" s="93">
        <v>43115</v>
      </c>
    </row>
    <row r="16" spans="2:16" x14ac:dyDescent="0.25">
      <c r="F16" s="91" t="s">
        <v>50</v>
      </c>
      <c r="G16" s="94">
        <v>45275</v>
      </c>
    </row>
    <row r="19" spans="6:8" ht="23.25" x14ac:dyDescent="0.35">
      <c r="H19" s="95" t="s">
        <v>53</v>
      </c>
    </row>
    <row r="21" spans="6:8" x14ac:dyDescent="0.25">
      <c r="F21">
        <f>COUNT(TAB!I4:P4,TAB!I5:P5,TAB!I6:P6,TAB!I7:P7,TAB!I8:P8,TAB!I9:P9,TAB!I10:P10,TAB!I11:P11)</f>
        <v>23</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2023-09-13T12:59:39Z</dcterms:modified>
</cp:coreProperties>
</file>