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09_Těžební činnosti_III.Q_2023/8_Zakázka__43325/"/>
    </mc:Choice>
  </mc:AlternateContent>
  <xr:revisionPtr revIDLastSave="17" documentId="8_{D476C2B1-DF87-4309-80AB-3EB24B6AB15E}" xr6:coauthVersionLast="47" xr6:coauthVersionMax="47" xr10:uidLastSave="{324DD8EB-09F0-4FD8-99EE-3406498E04F5}"/>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<sst xmlns="http://schemas.openxmlformats.org/spreadsheetml/2006/main" count="98" uniqueCount="54">
  <si>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</si>
  <si>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</si>
  <si>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</si>
  <si>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</si>
  <si>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</si>
  <si>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</si>
  <si>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</si>
  <si>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</si>
  <si>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</si>
  <si>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</si>
  <si>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</si>
  <si>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</si>
  <si>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</si>
  <si>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</si>
  <si>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</si>
  <si>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</si>
  <si>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</si>
  <si>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</si>
  <si>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</si>
  <si>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</si>
  <si>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</si>
  <si>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</si>
  <si>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</si>
  <si>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</si>
  <si>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</si>
  <si>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</si>
  <si>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</si>
  <si>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</si>
  <si>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</si>
  <si>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</si>
  <si>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</si>
  <si>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</si>
  <si>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</si>
  <si>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</si>
  <si>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</si>
  <si>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</si>
  <si>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</si>
  <si>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</si>
  <si>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</si>
  <si>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</si>
  <si>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</si>
  <si>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</si>
  <si>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</si>
  <si>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</si>
  <si>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</si>
  <si>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</si>
  <si>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</si>
  <si>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</si>
  <si>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</si>
  <si>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</si>
  <si>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</si>
  <si>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</si>
  <si>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</si>
  <si>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t>celková cena zakázky 651 260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</si>
</sst>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31751</xdr:colOff>
      <xdr:row>0</xdr:row>
      <xdr:rowOff>148167</xdr:rowOff>
    </xdr:from>
    <xdr:to>
      <xdr:col>2</xdr:col>
      <xdr:colOff>257176</xdr:colOff>
      <xdr:row>0</xdr:row>
      <xdr:rowOff>1009651</xdr:rowOff>
    </xdr:to>
    <xdr:pic>
      <xdr:nvPicPr>
        <xdr:cNvPr id="3" name="obrázek 1">
          <a:extLst>
            <a:ext uri="{FF2B5EF4-FFF2-40B4-BE49-F238E27FC236}">
              <a16:creationId xmlns:a16="http://schemas.microsoft.com/office/drawing/2014/main" id="{2C02E2B0-DE34-43F3-BD7D-DCD2C414F7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1" y="148167"/>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1" sqref="B31:M3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52</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tr">
        <f>IF(MID(TAB!G15,3,1)="1","Polesí Habrůvka",IF(MID(TAB!G15,3,1)="0","Polesí Vranov",IF(MID(TAB!G15,3,1)="3","Polesí Bílovice","zadej číslo MT")))</f>
        <v>Polesí Bílovice</v>
      </c>
      <c r="F2" s="120"/>
      <c r="G2" s="120"/>
      <c r="H2" s="31"/>
      <c r="I2" s="39" t="s">
        <v>30</v>
      </c>
      <c r="J2" s="40">
        <f>TAB!$G$14</f>
        <v>2</v>
      </c>
      <c r="K2" s="32"/>
      <c r="L2" s="51" t="s">
        <v>47</v>
      </c>
      <c r="M2" s="55">
        <f>TAB!$G$15</f>
        <v>43325</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1" t="s">
        <v>48</v>
      </c>
      <c r="K3" s="121"/>
      <c r="L3" s="121"/>
      <c r="M3" s="67">
        <f>TAB!G16</f>
        <v>45291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0" t="s">
        <v>51</v>
      </c>
      <c r="C6" s="98" t="s">
        <v>11</v>
      </c>
      <c r="D6" s="77" t="s">
        <v>13</v>
      </c>
      <c r="E6" s="87">
        <f>TAB!I4</f>
        <v>0</v>
      </c>
      <c r="F6" s="87">
        <f>TAB!J4</f>
        <v>0</v>
      </c>
      <c r="G6" s="80">
        <f>TAB!K4</f>
        <v>0</v>
      </c>
      <c r="H6" s="80">
        <f>TAB!L4</f>
        <v>10</v>
      </c>
      <c r="I6" s="80">
        <f>TAB!M4</f>
        <v>50</v>
      </c>
      <c r="J6" s="80">
        <f>TAB!N4</f>
        <v>135</v>
      </c>
      <c r="K6" s="80">
        <f>TAB!O4</f>
        <v>315</v>
      </c>
      <c r="L6" s="81">
        <f>TAB!P4</f>
        <v>160</v>
      </c>
      <c r="M6" s="82">
        <f t="shared" ref="M6:M16" si="0">SUM(E6:L6)</f>
        <v>670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1"/>
      <c r="C8" s="96" t="s">
        <v>12</v>
      </c>
      <c r="D8" s="68" t="s">
        <v>13</v>
      </c>
      <c r="E8" s="69">
        <f>TAB!I5</f>
        <v>0</v>
      </c>
      <c r="F8" s="70">
        <f>TAB!J5</f>
        <v>0</v>
      </c>
      <c r="G8" s="70">
        <f>TAB!K5</f>
        <v>0</v>
      </c>
      <c r="H8" s="70">
        <f>TAB!L5</f>
        <v>10</v>
      </c>
      <c r="I8" s="70">
        <f>TAB!M5</f>
        <v>265</v>
      </c>
      <c r="J8" s="70">
        <f>TAB!N5</f>
        <v>204</v>
      </c>
      <c r="K8" s="70">
        <f>TAB!O5</f>
        <v>120</v>
      </c>
      <c r="L8" s="71">
        <f>TAB!P5</f>
        <v>61</v>
      </c>
      <c r="M8" s="72">
        <f t="shared" si="0"/>
        <v>660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0" t="s">
        <v>45</v>
      </c>
      <c r="C10" s="98"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1" t="s">
        <v>33</v>
      </c>
      <c r="C12" s="96"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0" t="s">
        <v>44</v>
      </c>
      <c r="C14" s="98"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1"/>
      <c r="C16" s="9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0" t="s">
        <v>46</v>
      </c>
      <c r="C18" s="98"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1"/>
      <c r="C20" s="96"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K11" sqref="K11"/>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c r="J4" s="57"/>
      <c r="K4" s="57"/>
      <c r="L4" s="57">
        <v>10</v>
      </c>
      <c r="M4" s="57">
        <v>50</v>
      </c>
      <c r="N4" s="57">
        <v>135</v>
      </c>
      <c r="O4" s="57">
        <v>315</v>
      </c>
      <c r="P4" s="58">
        <v>160</v>
      </c>
    </row>
    <row r="5" spans="2:16" ht="30" customHeight="1" thickBot="1" x14ac:dyDescent="0.3">
      <c r="B5" t="s">
        <v>21</v>
      </c>
      <c r="D5">
        <v>3</v>
      </c>
      <c r="E5" s="144"/>
      <c r="F5" s="133"/>
      <c r="G5" s="59" t="s">
        <v>12</v>
      </c>
      <c r="H5" s="63" t="s">
        <v>37</v>
      </c>
      <c r="I5" s="66"/>
      <c r="J5" s="60"/>
      <c r="K5" s="60"/>
      <c r="L5" s="60">
        <v>10</v>
      </c>
      <c r="M5" s="60">
        <v>265</v>
      </c>
      <c r="N5" s="60">
        <v>204</v>
      </c>
      <c r="O5" s="60">
        <v>120</v>
      </c>
      <c r="P5" s="61">
        <v>61</v>
      </c>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21</v>
      </c>
    </row>
    <row r="14" spans="2:16" x14ac:dyDescent="0.25">
      <c r="F14" s="90" t="s">
        <v>38</v>
      </c>
      <c r="G14" s="93">
        <v>2</v>
      </c>
    </row>
    <row r="15" spans="2:16" x14ac:dyDescent="0.25">
      <c r="F15" s="90" t="s">
        <v>49</v>
      </c>
      <c r="G15" s="93">
        <v>43325</v>
      </c>
    </row>
    <row r="16" spans="2:16" x14ac:dyDescent="0.25">
      <c r="F16" s="91" t="s">
        <v>50</v>
      </c>
      <c r="G16" s="94">
        <v>45291</v>
      </c>
    </row>
    <row r="19" spans="6:8" ht="23.25" x14ac:dyDescent="0.35">
      <c r="H19" s="95" t="s">
        <v>53</v>
      </c>
    </row>
    <row r="21" spans="6:8" x14ac:dyDescent="0.25">
      <c r="F21">
        <f>COUNT(TAB!I4:P4,TAB!I5:P5,TAB!I6:P6,TAB!I7:P7,TAB!I8:P8,TAB!I9:P9,TAB!I10:P10,TAB!I11:P11)</f>
        <v>10</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2023-08-15T12:13:03Z</dcterms:modified>
</cp:coreProperties>
</file>