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.01 - Stavební úpravy " sheetId="2" r:id="rId2"/>
    <sheet name="SO.02 - Zdravotechnika" sheetId="3" r:id="rId3"/>
    <sheet name="SO.03 - Otopná tělesa" sheetId="4" r:id="rId4"/>
    <sheet name="SO.04 - Elektromontáže - ..." sheetId="5" r:id="rId5"/>
    <sheet name="SO.05 - Elektromontáže - ..." sheetId="6" r:id="rId6"/>
    <sheet name="SO.06 - Vzduchotechnika" sheetId="7" r:id="rId7"/>
    <sheet name="SO.07 - Vedlejší a ostatn..." sheetId="8" r:id="rId8"/>
    <sheet name="Seznam figur" sheetId="9" r:id="rId9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'SO.01 - Stavební úpravy '!$C$136:$K$2226</definedName>
    <definedName name="_xlnm.Print_Area" localSheetId="1">'SO.01 - Stavební úpravy '!$C$4:$J$76,'SO.01 - Stavební úpravy '!$C$124:$K$2226</definedName>
    <definedName name="_xlnm.Print_Titles" localSheetId="1">'SO.01 - Stavební úpravy '!$136:$136</definedName>
    <definedName name="_xlnm._FilterDatabase" localSheetId="2" hidden="1">'SO.02 - Zdravotechnika'!$C$119:$K$1017</definedName>
    <definedName name="_xlnm.Print_Area" localSheetId="2">'SO.02 - Zdravotechnika'!$C$4:$J$76,'SO.02 - Zdravotechnika'!$C$107:$K$1017</definedName>
    <definedName name="_xlnm.Print_Titles" localSheetId="2">'SO.02 - Zdravotechnika'!$119:$119</definedName>
    <definedName name="_xlnm._FilterDatabase" localSheetId="3" hidden="1">'SO.03 - Otopná tělesa'!$C$120:$K$242</definedName>
    <definedName name="_xlnm.Print_Area" localSheetId="3">'SO.03 - Otopná tělesa'!$C$4:$J$76,'SO.03 - Otopná tělesa'!$C$108:$K$242</definedName>
    <definedName name="_xlnm.Print_Titles" localSheetId="3">'SO.03 - Otopná tělesa'!$120:$120</definedName>
    <definedName name="_xlnm._FilterDatabase" localSheetId="4" hidden="1">'SO.04 - Elektromontáže - ...'!$C$117:$K$255</definedName>
    <definedName name="_xlnm.Print_Area" localSheetId="4">'SO.04 - Elektromontáže - ...'!$C$4:$J$76,'SO.04 - Elektromontáže - ...'!$C$105:$K$255</definedName>
    <definedName name="_xlnm.Print_Titles" localSheetId="4">'SO.04 - Elektromontáže - ...'!$117:$117</definedName>
    <definedName name="_xlnm._FilterDatabase" localSheetId="5" hidden="1">'SO.05 - Elektromontáže - ...'!$C$122:$K$998</definedName>
    <definedName name="_xlnm.Print_Area" localSheetId="5">'SO.05 - Elektromontáže - ...'!$C$4:$J$76,'SO.05 - Elektromontáže - ...'!$C$110:$K$998</definedName>
    <definedName name="_xlnm.Print_Titles" localSheetId="5">'SO.05 - Elektromontáže - ...'!$122:$122</definedName>
    <definedName name="_xlnm._FilterDatabase" localSheetId="6" hidden="1">'SO.06 - Vzduchotechnika'!$C$117:$K$240</definedName>
    <definedName name="_xlnm.Print_Area" localSheetId="6">'SO.06 - Vzduchotechnika'!$C$4:$J$76,'SO.06 - Vzduchotechnika'!$C$105:$K$240</definedName>
    <definedName name="_xlnm.Print_Titles" localSheetId="6">'SO.06 - Vzduchotechnika'!$117:$117</definedName>
    <definedName name="_xlnm._FilterDatabase" localSheetId="7" hidden="1">'SO.07 - Vedlejší a ostatn...'!$C$120:$K$189</definedName>
    <definedName name="_xlnm.Print_Area" localSheetId="7">'SO.07 - Vedlejší a ostatn...'!$C$4:$J$76,'SO.07 - Vedlejší a ostatn...'!$C$108:$K$189</definedName>
    <definedName name="_xlnm.Print_Titles" localSheetId="7">'SO.07 - Vedlejší a ostatn...'!$120:$120</definedName>
    <definedName name="_xlnm.Print_Area" localSheetId="8">'Seznam figur'!$C$4:$G$594</definedName>
    <definedName name="_xlnm.Print_Titles" localSheetId="8">'Seznam figur'!$9:$9</definedName>
  </definedNames>
  <calcPr/>
</workbook>
</file>

<file path=xl/calcChain.xml><?xml version="1.0" encoding="utf-8"?>
<calcChain xmlns="http://schemas.openxmlformats.org/spreadsheetml/2006/main">
  <c i="9" l="1" r="D7"/>
  <c i="8" r="J37"/>
  <c r="J36"/>
  <c i="1" r="AY101"/>
  <c i="8" r="J35"/>
  <c i="1" r="AX101"/>
  <c i="8"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T150"/>
  <c r="R151"/>
  <c r="R150"/>
  <c r="P151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92"/>
  <c r="J17"/>
  <c r="J12"/>
  <c r="J115"/>
  <c r="E7"/>
  <c r="E111"/>
  <c i="7" r="J37"/>
  <c r="J36"/>
  <c i="1" r="AY100"/>
  <c i="7" r="J35"/>
  <c i="1" r="AX100"/>
  <c i="7" r="BI229"/>
  <c r="BH229"/>
  <c r="BG229"/>
  <c r="BF229"/>
  <c r="T229"/>
  <c r="R229"/>
  <c r="P229"/>
  <c r="BI217"/>
  <c r="BH217"/>
  <c r="BG217"/>
  <c r="BF217"/>
  <c r="T217"/>
  <c r="R217"/>
  <c r="P217"/>
  <c r="BI213"/>
  <c r="BH213"/>
  <c r="BG213"/>
  <c r="BF213"/>
  <c r="T213"/>
  <c r="R213"/>
  <c r="P213"/>
  <c r="BI203"/>
  <c r="BH203"/>
  <c r="BG203"/>
  <c r="BF203"/>
  <c r="T203"/>
  <c r="R203"/>
  <c r="P203"/>
  <c r="BI191"/>
  <c r="BH191"/>
  <c r="BG191"/>
  <c r="BF191"/>
  <c r="T191"/>
  <c r="R191"/>
  <c r="P191"/>
  <c r="BI187"/>
  <c r="BH187"/>
  <c r="BG187"/>
  <c r="BF187"/>
  <c r="T187"/>
  <c r="R187"/>
  <c r="P187"/>
  <c r="BI177"/>
  <c r="BH177"/>
  <c r="BG177"/>
  <c r="BF177"/>
  <c r="T177"/>
  <c r="R177"/>
  <c r="P177"/>
  <c r="BI173"/>
  <c r="BH173"/>
  <c r="BG173"/>
  <c r="BF173"/>
  <c r="T173"/>
  <c r="R173"/>
  <c r="P173"/>
  <c r="BI163"/>
  <c r="BH163"/>
  <c r="BG163"/>
  <c r="BF163"/>
  <c r="T163"/>
  <c r="R163"/>
  <c r="P163"/>
  <c r="BI159"/>
  <c r="BH159"/>
  <c r="BG159"/>
  <c r="BF159"/>
  <c r="T159"/>
  <c r="R159"/>
  <c r="P159"/>
  <c r="BI149"/>
  <c r="BH149"/>
  <c r="BG149"/>
  <c r="BF149"/>
  <c r="T149"/>
  <c r="R149"/>
  <c r="P149"/>
  <c r="BI145"/>
  <c r="BH145"/>
  <c r="BG145"/>
  <c r="BF145"/>
  <c r="T145"/>
  <c r="R145"/>
  <c r="P145"/>
  <c r="BI135"/>
  <c r="BH135"/>
  <c r="BG135"/>
  <c r="BF135"/>
  <c r="T135"/>
  <c r="R135"/>
  <c r="P135"/>
  <c r="BI125"/>
  <c r="BH125"/>
  <c r="BG125"/>
  <c r="BF125"/>
  <c r="T125"/>
  <c r="R125"/>
  <c r="P125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115"/>
  <c r="J23"/>
  <c r="J18"/>
  <c r="E18"/>
  <c r="F92"/>
  <c r="J17"/>
  <c r="J12"/>
  <c r="J112"/>
  <c r="E7"/>
  <c r="E85"/>
  <c i="6" r="J37"/>
  <c r="J36"/>
  <c i="1" r="AY99"/>
  <c i="6" r="J35"/>
  <c i="1" r="AX99"/>
  <c i="6" r="BI971"/>
  <c r="BH971"/>
  <c r="BG971"/>
  <c r="BF971"/>
  <c r="T971"/>
  <c r="R971"/>
  <c r="P971"/>
  <c r="BI942"/>
  <c r="BH942"/>
  <c r="BG942"/>
  <c r="BF942"/>
  <c r="T942"/>
  <c r="R942"/>
  <c r="P942"/>
  <c r="BI934"/>
  <c r="BH934"/>
  <c r="BG934"/>
  <c r="BF934"/>
  <c r="T934"/>
  <c r="R934"/>
  <c r="P934"/>
  <c r="BI905"/>
  <c r="BH905"/>
  <c r="BG905"/>
  <c r="BF905"/>
  <c r="T905"/>
  <c r="R905"/>
  <c r="P905"/>
  <c r="BI875"/>
  <c r="BH875"/>
  <c r="BG875"/>
  <c r="BF875"/>
  <c r="T875"/>
  <c r="R875"/>
  <c r="P875"/>
  <c r="BI846"/>
  <c r="BH846"/>
  <c r="BG846"/>
  <c r="BF846"/>
  <c r="T846"/>
  <c r="R846"/>
  <c r="P846"/>
  <c r="BI815"/>
  <c r="BH815"/>
  <c r="BG815"/>
  <c r="BF815"/>
  <c r="T815"/>
  <c r="T786"/>
  <c r="R815"/>
  <c r="R786"/>
  <c r="P815"/>
  <c r="P786"/>
  <c r="BI787"/>
  <c r="BH787"/>
  <c r="BG787"/>
  <c r="BF787"/>
  <c r="T787"/>
  <c r="R787"/>
  <c r="P787"/>
  <c r="BI778"/>
  <c r="BH778"/>
  <c r="BG778"/>
  <c r="BF778"/>
  <c r="T778"/>
  <c r="T777"/>
  <c r="R778"/>
  <c r="R777"/>
  <c r="P778"/>
  <c r="P777"/>
  <c r="BI774"/>
  <c r="BH774"/>
  <c r="BG774"/>
  <c r="BF774"/>
  <c r="T774"/>
  <c r="R774"/>
  <c r="P774"/>
  <c r="BI766"/>
  <c r="BH766"/>
  <c r="BG766"/>
  <c r="BF766"/>
  <c r="T766"/>
  <c r="R766"/>
  <c r="P766"/>
  <c r="BI758"/>
  <c r="BH758"/>
  <c r="BG758"/>
  <c r="BF758"/>
  <c r="T758"/>
  <c r="R758"/>
  <c r="P758"/>
  <c r="BI755"/>
  <c r="BH755"/>
  <c r="BG755"/>
  <c r="BF755"/>
  <c r="T755"/>
  <c r="R755"/>
  <c r="P755"/>
  <c r="BI724"/>
  <c r="BH724"/>
  <c r="BG724"/>
  <c r="BF724"/>
  <c r="T724"/>
  <c r="R724"/>
  <c r="P724"/>
  <c r="BI695"/>
  <c r="BH695"/>
  <c r="BG695"/>
  <c r="BF695"/>
  <c r="T695"/>
  <c r="R695"/>
  <c r="P695"/>
  <c r="BI676"/>
  <c r="BH676"/>
  <c r="BG676"/>
  <c r="BF676"/>
  <c r="T676"/>
  <c r="R676"/>
  <c r="P676"/>
  <c r="BI664"/>
  <c r="BH664"/>
  <c r="BG664"/>
  <c r="BF664"/>
  <c r="T664"/>
  <c r="R664"/>
  <c r="P664"/>
  <c r="BI636"/>
  <c r="BH636"/>
  <c r="BG636"/>
  <c r="BF636"/>
  <c r="T636"/>
  <c r="R636"/>
  <c r="P636"/>
  <c r="BI617"/>
  <c r="BH617"/>
  <c r="BG617"/>
  <c r="BF617"/>
  <c r="T617"/>
  <c r="R617"/>
  <c r="P617"/>
  <c r="BI609"/>
  <c r="BH609"/>
  <c r="BG609"/>
  <c r="BF609"/>
  <c r="T609"/>
  <c r="R609"/>
  <c r="P609"/>
  <c r="BI601"/>
  <c r="BH601"/>
  <c r="BG601"/>
  <c r="BF601"/>
  <c r="T601"/>
  <c r="R601"/>
  <c r="P601"/>
  <c r="BI573"/>
  <c r="BH573"/>
  <c r="BG573"/>
  <c r="BF573"/>
  <c r="T573"/>
  <c r="R573"/>
  <c r="P573"/>
  <c r="BI569"/>
  <c r="BH569"/>
  <c r="BG569"/>
  <c r="BF569"/>
  <c r="T569"/>
  <c r="R569"/>
  <c r="P569"/>
  <c r="BI560"/>
  <c r="BH560"/>
  <c r="BG560"/>
  <c r="BF560"/>
  <c r="T560"/>
  <c r="R560"/>
  <c r="P560"/>
  <c r="BI531"/>
  <c r="BH531"/>
  <c r="BG531"/>
  <c r="BF531"/>
  <c r="T531"/>
  <c r="R531"/>
  <c r="P531"/>
  <c r="BI512"/>
  <c r="BH512"/>
  <c r="BG512"/>
  <c r="BF512"/>
  <c r="T512"/>
  <c r="R512"/>
  <c r="P512"/>
  <c r="BI504"/>
  <c r="BH504"/>
  <c r="BG504"/>
  <c r="BF504"/>
  <c r="T504"/>
  <c r="R504"/>
  <c r="P504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40"/>
  <c r="BH440"/>
  <c r="BG440"/>
  <c r="BF440"/>
  <c r="T440"/>
  <c r="R440"/>
  <c r="P440"/>
  <c r="BI434"/>
  <c r="BH434"/>
  <c r="BG434"/>
  <c r="BF434"/>
  <c r="T434"/>
  <c r="R434"/>
  <c r="P434"/>
  <c r="BI431"/>
  <c r="BH431"/>
  <c r="BG431"/>
  <c r="BF431"/>
  <c r="T431"/>
  <c r="R431"/>
  <c r="P431"/>
  <c r="BI422"/>
  <c r="BH422"/>
  <c r="BG422"/>
  <c r="BF422"/>
  <c r="T422"/>
  <c r="R422"/>
  <c r="P422"/>
  <c r="BI413"/>
  <c r="BH413"/>
  <c r="BG413"/>
  <c r="BF413"/>
  <c r="T413"/>
  <c r="R413"/>
  <c r="P413"/>
  <c r="BI384"/>
  <c r="BH384"/>
  <c r="BG384"/>
  <c r="BF384"/>
  <c r="T384"/>
  <c r="R384"/>
  <c r="P384"/>
  <c r="BI360"/>
  <c r="BH360"/>
  <c r="BG360"/>
  <c r="BF360"/>
  <c r="T360"/>
  <c r="R360"/>
  <c r="P360"/>
  <c r="BI338"/>
  <c r="BH338"/>
  <c r="BG338"/>
  <c r="BF338"/>
  <c r="T338"/>
  <c r="R338"/>
  <c r="P338"/>
  <c r="BI332"/>
  <c r="BH332"/>
  <c r="BG332"/>
  <c r="BF332"/>
  <c r="T332"/>
  <c r="R332"/>
  <c r="P332"/>
  <c r="BI320"/>
  <c r="BH320"/>
  <c r="BG320"/>
  <c r="BF320"/>
  <c r="T320"/>
  <c r="R320"/>
  <c r="P320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63"/>
  <c r="BH263"/>
  <c r="BG263"/>
  <c r="BF263"/>
  <c r="T263"/>
  <c r="R263"/>
  <c r="P263"/>
  <c r="BI256"/>
  <c r="BH256"/>
  <c r="BG256"/>
  <c r="BF256"/>
  <c r="T256"/>
  <c r="R256"/>
  <c r="P256"/>
  <c r="BI248"/>
  <c r="BH248"/>
  <c r="BG248"/>
  <c r="BF248"/>
  <c r="T248"/>
  <c r="R248"/>
  <c r="P248"/>
  <c r="BI242"/>
  <c r="BH242"/>
  <c r="BG242"/>
  <c r="BF242"/>
  <c r="T242"/>
  <c r="R242"/>
  <c r="P242"/>
  <c r="BI234"/>
  <c r="BH234"/>
  <c r="BG234"/>
  <c r="BF234"/>
  <c r="T234"/>
  <c r="R234"/>
  <c r="P234"/>
  <c r="BI231"/>
  <c r="BH231"/>
  <c r="BG231"/>
  <c r="BF231"/>
  <c r="T231"/>
  <c r="R231"/>
  <c r="P231"/>
  <c r="BI223"/>
  <c r="BH223"/>
  <c r="BG223"/>
  <c r="BF223"/>
  <c r="T223"/>
  <c r="R223"/>
  <c r="P223"/>
  <c r="BI215"/>
  <c r="BH215"/>
  <c r="BG215"/>
  <c r="BF215"/>
  <c r="T215"/>
  <c r="R215"/>
  <c r="P215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4"/>
  <c r="BH194"/>
  <c r="BG194"/>
  <c r="BF194"/>
  <c r="T194"/>
  <c r="R194"/>
  <c r="P194"/>
  <c r="BI192"/>
  <c r="BH192"/>
  <c r="BG192"/>
  <c r="BF192"/>
  <c r="T192"/>
  <c r="R192"/>
  <c r="P192"/>
  <c r="BI180"/>
  <c r="BH180"/>
  <c r="BG180"/>
  <c r="BF180"/>
  <c r="T180"/>
  <c r="R180"/>
  <c r="P180"/>
  <c r="BI153"/>
  <c r="BH153"/>
  <c r="BG153"/>
  <c r="BF153"/>
  <c r="T153"/>
  <c r="R153"/>
  <c r="P153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120"/>
  <c r="J17"/>
  <c r="J12"/>
  <c r="J117"/>
  <c r="E7"/>
  <c r="E113"/>
  <c i="5" r="J37"/>
  <c r="J36"/>
  <c i="1" r="AY98"/>
  <c i="5" r="J35"/>
  <c i="1" r="AX98"/>
  <c i="5" r="BI255"/>
  <c r="BH255"/>
  <c r="BG255"/>
  <c r="BF255"/>
  <c r="T255"/>
  <c r="R255"/>
  <c r="P255"/>
  <c r="BI247"/>
  <c r="BH247"/>
  <c r="BG247"/>
  <c r="BF247"/>
  <c r="T247"/>
  <c r="R247"/>
  <c r="P247"/>
  <c r="BI240"/>
  <c r="BH240"/>
  <c r="BG240"/>
  <c r="BF240"/>
  <c r="T240"/>
  <c r="R240"/>
  <c r="P240"/>
  <c r="BI233"/>
  <c r="BH233"/>
  <c r="BG233"/>
  <c r="BF233"/>
  <c r="T233"/>
  <c r="R233"/>
  <c r="P233"/>
  <c r="BI226"/>
  <c r="BH226"/>
  <c r="BG226"/>
  <c r="BF226"/>
  <c r="T226"/>
  <c r="R226"/>
  <c r="P226"/>
  <c r="BI219"/>
  <c r="BH219"/>
  <c r="BG219"/>
  <c r="BF219"/>
  <c r="T219"/>
  <c r="R219"/>
  <c r="P219"/>
  <c r="BI212"/>
  <c r="BH212"/>
  <c r="BG212"/>
  <c r="BF212"/>
  <c r="T212"/>
  <c r="R212"/>
  <c r="P212"/>
  <c r="BI205"/>
  <c r="BH205"/>
  <c r="BG205"/>
  <c r="BF205"/>
  <c r="T205"/>
  <c r="R205"/>
  <c r="P205"/>
  <c r="BI198"/>
  <c r="BH198"/>
  <c r="BG198"/>
  <c r="BF198"/>
  <c r="T198"/>
  <c r="R198"/>
  <c r="P198"/>
  <c r="BI191"/>
  <c r="BH191"/>
  <c r="BG191"/>
  <c r="BF191"/>
  <c r="T191"/>
  <c r="R191"/>
  <c r="P191"/>
  <c r="BI184"/>
  <c r="BH184"/>
  <c r="BG184"/>
  <c r="BF184"/>
  <c r="T184"/>
  <c r="R184"/>
  <c r="P184"/>
  <c r="BI177"/>
  <c r="BH177"/>
  <c r="BG177"/>
  <c r="BF177"/>
  <c r="T177"/>
  <c r="R177"/>
  <c r="P177"/>
  <c r="BI170"/>
  <c r="BH170"/>
  <c r="BG170"/>
  <c r="BF170"/>
  <c r="T170"/>
  <c r="R170"/>
  <c r="P170"/>
  <c r="BI163"/>
  <c r="BH163"/>
  <c r="BG163"/>
  <c r="BF163"/>
  <c r="T163"/>
  <c r="R163"/>
  <c r="P163"/>
  <c r="BI156"/>
  <c r="BH156"/>
  <c r="BG156"/>
  <c r="BF156"/>
  <c r="T156"/>
  <c r="R156"/>
  <c r="P156"/>
  <c r="BI149"/>
  <c r="BH149"/>
  <c r="BG149"/>
  <c r="BF149"/>
  <c r="T149"/>
  <c r="R149"/>
  <c r="P149"/>
  <c r="BI142"/>
  <c r="BH142"/>
  <c r="BG142"/>
  <c r="BF142"/>
  <c r="T142"/>
  <c r="R142"/>
  <c r="P142"/>
  <c r="BI135"/>
  <c r="BH135"/>
  <c r="BG135"/>
  <c r="BF135"/>
  <c r="T135"/>
  <c r="R135"/>
  <c r="P135"/>
  <c r="BI128"/>
  <c r="BH128"/>
  <c r="BG128"/>
  <c r="BF128"/>
  <c r="T128"/>
  <c r="R128"/>
  <c r="P128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115"/>
  <c r="J23"/>
  <c r="J18"/>
  <c r="E18"/>
  <c r="F115"/>
  <c r="J17"/>
  <c r="J12"/>
  <c r="J112"/>
  <c r="E7"/>
  <c r="E108"/>
  <c i="4" r="J37"/>
  <c r="J36"/>
  <c i="1" r="AY97"/>
  <c i="4" r="J35"/>
  <c i="1" r="AX97"/>
  <c i="4" r="BI240"/>
  <c r="BH240"/>
  <c r="BG240"/>
  <c r="BF240"/>
  <c r="T240"/>
  <c r="T239"/>
  <c r="R240"/>
  <c r="R239"/>
  <c r="P240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111"/>
  <c i="3" r="J37"/>
  <c r="J36"/>
  <c i="1" r="AY96"/>
  <c i="3" r="J35"/>
  <c i="1" r="AX96"/>
  <c i="3" r="BI1017"/>
  <c r="BH1017"/>
  <c r="BG1017"/>
  <c r="BF1017"/>
  <c r="T1017"/>
  <c r="R1017"/>
  <c r="P1017"/>
  <c r="BI1016"/>
  <c r="BH1016"/>
  <c r="BG1016"/>
  <c r="BF1016"/>
  <c r="T1016"/>
  <c r="R1016"/>
  <c r="P1016"/>
  <c r="BI1015"/>
  <c r="BH1015"/>
  <c r="BG1015"/>
  <c r="BF1015"/>
  <c r="T1015"/>
  <c r="R1015"/>
  <c r="P1015"/>
  <c r="BI1013"/>
  <c r="BH1013"/>
  <c r="BG1013"/>
  <c r="BF1013"/>
  <c r="T1013"/>
  <c r="R1013"/>
  <c r="P1013"/>
  <c r="BI993"/>
  <c r="BH993"/>
  <c r="BG993"/>
  <c r="BF993"/>
  <c r="T993"/>
  <c r="R993"/>
  <c r="P993"/>
  <c r="BI991"/>
  <c r="BH991"/>
  <c r="BG991"/>
  <c r="BF991"/>
  <c r="T991"/>
  <c r="R991"/>
  <c r="P991"/>
  <c r="BI971"/>
  <c r="BH971"/>
  <c r="BG971"/>
  <c r="BF971"/>
  <c r="T971"/>
  <c r="R971"/>
  <c r="P971"/>
  <c r="BI961"/>
  <c r="BH961"/>
  <c r="BG961"/>
  <c r="BF961"/>
  <c r="T961"/>
  <c r="R961"/>
  <c r="P961"/>
  <c r="BI960"/>
  <c r="BH960"/>
  <c r="BG960"/>
  <c r="BF960"/>
  <c r="T960"/>
  <c r="R960"/>
  <c r="P960"/>
  <c r="BI959"/>
  <c r="BH959"/>
  <c r="BG959"/>
  <c r="BF959"/>
  <c r="T959"/>
  <c r="R959"/>
  <c r="P959"/>
  <c r="BI928"/>
  <c r="BH928"/>
  <c r="BG928"/>
  <c r="BF928"/>
  <c r="T928"/>
  <c r="R928"/>
  <c r="P928"/>
  <c r="BI918"/>
  <c r="BH918"/>
  <c r="BG918"/>
  <c r="BF918"/>
  <c r="T918"/>
  <c r="R918"/>
  <c r="P918"/>
  <c r="BI908"/>
  <c r="BH908"/>
  <c r="BG908"/>
  <c r="BF908"/>
  <c r="T908"/>
  <c r="R908"/>
  <c r="P908"/>
  <c r="BI888"/>
  <c r="BH888"/>
  <c r="BG888"/>
  <c r="BF888"/>
  <c r="T888"/>
  <c r="R888"/>
  <c r="P888"/>
  <c r="BI868"/>
  <c r="BH868"/>
  <c r="BG868"/>
  <c r="BF868"/>
  <c r="T868"/>
  <c r="R868"/>
  <c r="P868"/>
  <c r="BI866"/>
  <c r="BH866"/>
  <c r="BG866"/>
  <c r="BF866"/>
  <c r="T866"/>
  <c r="R866"/>
  <c r="P866"/>
  <c r="BI846"/>
  <c r="BH846"/>
  <c r="BG846"/>
  <c r="BF846"/>
  <c r="T846"/>
  <c r="R846"/>
  <c r="P846"/>
  <c r="BI845"/>
  <c r="BH845"/>
  <c r="BG845"/>
  <c r="BF845"/>
  <c r="T845"/>
  <c r="R845"/>
  <c r="P845"/>
  <c r="BI839"/>
  <c r="BH839"/>
  <c r="BG839"/>
  <c r="BF839"/>
  <c r="T839"/>
  <c r="R839"/>
  <c r="P839"/>
  <c r="BI838"/>
  <c r="BH838"/>
  <c r="BG838"/>
  <c r="BF838"/>
  <c r="T838"/>
  <c r="R838"/>
  <c r="P838"/>
  <c r="BI837"/>
  <c r="BH837"/>
  <c r="BG837"/>
  <c r="BF837"/>
  <c r="T837"/>
  <c r="R837"/>
  <c r="P837"/>
  <c r="BI836"/>
  <c r="BH836"/>
  <c r="BG836"/>
  <c r="BF836"/>
  <c r="T836"/>
  <c r="R836"/>
  <c r="P836"/>
  <c r="BI814"/>
  <c r="BH814"/>
  <c r="BG814"/>
  <c r="BF814"/>
  <c r="T814"/>
  <c r="R814"/>
  <c r="P814"/>
  <c r="BI804"/>
  <c r="BH804"/>
  <c r="BG804"/>
  <c r="BF804"/>
  <c r="T804"/>
  <c r="R804"/>
  <c r="P804"/>
  <c r="BI794"/>
  <c r="BH794"/>
  <c r="BG794"/>
  <c r="BF794"/>
  <c r="T794"/>
  <c r="R794"/>
  <c r="P794"/>
  <c r="BI771"/>
  <c r="BH771"/>
  <c r="BG771"/>
  <c r="BF771"/>
  <c r="T771"/>
  <c r="R771"/>
  <c r="P771"/>
  <c r="BI750"/>
  <c r="BH750"/>
  <c r="BG750"/>
  <c r="BF750"/>
  <c r="T750"/>
  <c r="R750"/>
  <c r="P750"/>
  <c r="BI745"/>
  <c r="BH745"/>
  <c r="BG745"/>
  <c r="BF745"/>
  <c r="T745"/>
  <c r="R745"/>
  <c r="P745"/>
  <c r="BI722"/>
  <c r="BH722"/>
  <c r="BG722"/>
  <c r="BF722"/>
  <c r="T722"/>
  <c r="R722"/>
  <c r="P722"/>
  <c r="BI705"/>
  <c r="BH705"/>
  <c r="BG705"/>
  <c r="BF705"/>
  <c r="T705"/>
  <c r="R705"/>
  <c r="P705"/>
  <c r="BI704"/>
  <c r="BH704"/>
  <c r="BG704"/>
  <c r="BF704"/>
  <c r="T704"/>
  <c r="R704"/>
  <c r="P704"/>
  <c r="BI703"/>
  <c r="BH703"/>
  <c r="BG703"/>
  <c r="BF703"/>
  <c r="T703"/>
  <c r="R703"/>
  <c r="P703"/>
  <c r="BI683"/>
  <c r="BH683"/>
  <c r="BG683"/>
  <c r="BF683"/>
  <c r="T683"/>
  <c r="R683"/>
  <c r="P683"/>
  <c r="BI673"/>
  <c r="BH673"/>
  <c r="BG673"/>
  <c r="BF673"/>
  <c r="T673"/>
  <c r="R673"/>
  <c r="P673"/>
  <c r="BI656"/>
  <c r="BH656"/>
  <c r="BG656"/>
  <c r="BF656"/>
  <c r="T656"/>
  <c r="R656"/>
  <c r="P656"/>
  <c r="BI639"/>
  <c r="BH639"/>
  <c r="BG639"/>
  <c r="BF639"/>
  <c r="T639"/>
  <c r="R639"/>
  <c r="P639"/>
  <c r="BI622"/>
  <c r="BH622"/>
  <c r="BG622"/>
  <c r="BF622"/>
  <c r="T622"/>
  <c r="R622"/>
  <c r="P622"/>
  <c r="BI620"/>
  <c r="BH620"/>
  <c r="BG620"/>
  <c r="BF620"/>
  <c r="T620"/>
  <c r="R620"/>
  <c r="P620"/>
  <c r="BI597"/>
  <c r="BH597"/>
  <c r="BG597"/>
  <c r="BF597"/>
  <c r="T597"/>
  <c r="R597"/>
  <c r="P597"/>
  <c r="BI591"/>
  <c r="BH591"/>
  <c r="BG591"/>
  <c r="BF591"/>
  <c r="T591"/>
  <c r="R591"/>
  <c r="P591"/>
  <c r="BI570"/>
  <c r="BH570"/>
  <c r="BG570"/>
  <c r="BF570"/>
  <c r="T570"/>
  <c r="R570"/>
  <c r="P570"/>
  <c r="BI568"/>
  <c r="BH568"/>
  <c r="BG568"/>
  <c r="BF568"/>
  <c r="T568"/>
  <c r="R568"/>
  <c r="P568"/>
  <c r="BI547"/>
  <c r="BH547"/>
  <c r="BG547"/>
  <c r="BF547"/>
  <c r="T547"/>
  <c r="R547"/>
  <c r="P547"/>
  <c r="BI526"/>
  <c r="BH526"/>
  <c r="BG526"/>
  <c r="BF526"/>
  <c r="T526"/>
  <c r="R526"/>
  <c r="P526"/>
  <c r="BI505"/>
  <c r="BH505"/>
  <c r="BG505"/>
  <c r="BF505"/>
  <c r="T505"/>
  <c r="R505"/>
  <c r="P505"/>
  <c r="BI497"/>
  <c r="BH497"/>
  <c r="BG497"/>
  <c r="BF497"/>
  <c r="T497"/>
  <c r="R497"/>
  <c r="P497"/>
  <c r="BI488"/>
  <c r="BH488"/>
  <c r="BG488"/>
  <c r="BF488"/>
  <c r="T488"/>
  <c r="R488"/>
  <c r="P488"/>
  <c r="BI479"/>
  <c r="BH479"/>
  <c r="BG479"/>
  <c r="BF479"/>
  <c r="T479"/>
  <c r="R479"/>
  <c r="P479"/>
  <c r="BI473"/>
  <c r="BH473"/>
  <c r="BG473"/>
  <c r="BF473"/>
  <c r="T473"/>
  <c r="R473"/>
  <c r="P473"/>
  <c r="BI464"/>
  <c r="BH464"/>
  <c r="BG464"/>
  <c r="BF464"/>
  <c r="T464"/>
  <c r="R464"/>
  <c r="P464"/>
  <c r="BI443"/>
  <c r="BH443"/>
  <c r="BG443"/>
  <c r="BF443"/>
  <c r="T443"/>
  <c r="R443"/>
  <c r="P443"/>
  <c r="BI422"/>
  <c r="BH422"/>
  <c r="BG422"/>
  <c r="BF422"/>
  <c r="T422"/>
  <c r="R422"/>
  <c r="P422"/>
  <c r="BI401"/>
  <c r="BH401"/>
  <c r="BG401"/>
  <c r="BF401"/>
  <c r="T401"/>
  <c r="R401"/>
  <c r="P401"/>
  <c r="BI381"/>
  <c r="BH381"/>
  <c r="BG381"/>
  <c r="BF381"/>
  <c r="T381"/>
  <c r="R381"/>
  <c r="P381"/>
  <c r="BI360"/>
  <c r="BH360"/>
  <c r="BG360"/>
  <c r="BF360"/>
  <c r="T360"/>
  <c r="R360"/>
  <c r="P360"/>
  <c r="BI339"/>
  <c r="BH339"/>
  <c r="BG339"/>
  <c r="BF339"/>
  <c r="T339"/>
  <c r="R339"/>
  <c r="P339"/>
  <c r="BI318"/>
  <c r="BH318"/>
  <c r="BG318"/>
  <c r="BF318"/>
  <c r="T318"/>
  <c r="R318"/>
  <c r="P318"/>
  <c r="BI314"/>
  <c r="BH314"/>
  <c r="BG314"/>
  <c r="BF314"/>
  <c r="T314"/>
  <c r="R314"/>
  <c r="P314"/>
  <c r="BI305"/>
  <c r="BH305"/>
  <c r="BG305"/>
  <c r="BF305"/>
  <c r="T305"/>
  <c r="R305"/>
  <c r="P305"/>
  <c r="BI296"/>
  <c r="BH296"/>
  <c r="BG296"/>
  <c r="BF296"/>
  <c r="T296"/>
  <c r="R296"/>
  <c r="P296"/>
  <c r="BI294"/>
  <c r="BH294"/>
  <c r="BG294"/>
  <c r="BF294"/>
  <c r="T294"/>
  <c r="R294"/>
  <c r="P294"/>
  <c r="BI285"/>
  <c r="BH285"/>
  <c r="BG285"/>
  <c r="BF285"/>
  <c r="T285"/>
  <c r="R285"/>
  <c r="P285"/>
  <c r="BI264"/>
  <c r="BH264"/>
  <c r="BG264"/>
  <c r="BF264"/>
  <c r="T264"/>
  <c r="R264"/>
  <c r="P264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10"/>
  <c r="BH210"/>
  <c r="BG210"/>
  <c r="BF210"/>
  <c r="T210"/>
  <c r="R210"/>
  <c r="P210"/>
  <c r="BI207"/>
  <c r="BH207"/>
  <c r="BG207"/>
  <c r="BF207"/>
  <c r="T207"/>
  <c r="R207"/>
  <c r="P207"/>
  <c r="BI186"/>
  <c r="BH186"/>
  <c r="BG186"/>
  <c r="BF186"/>
  <c r="T186"/>
  <c r="R186"/>
  <c r="P186"/>
  <c r="BI165"/>
  <c r="BH165"/>
  <c r="BG165"/>
  <c r="BF165"/>
  <c r="T165"/>
  <c r="R165"/>
  <c r="P165"/>
  <c r="BI144"/>
  <c r="BH144"/>
  <c r="BG144"/>
  <c r="BF144"/>
  <c r="T144"/>
  <c r="R144"/>
  <c r="P144"/>
  <c r="BI123"/>
  <c r="BH123"/>
  <c r="BG123"/>
  <c r="BF123"/>
  <c r="T123"/>
  <c r="R123"/>
  <c r="P123"/>
  <c r="J116"/>
  <c r="F116"/>
  <c r="F114"/>
  <c r="E112"/>
  <c r="J91"/>
  <c r="F91"/>
  <c r="F89"/>
  <c r="E87"/>
  <c r="J24"/>
  <c r="E24"/>
  <c r="J92"/>
  <c r="J23"/>
  <c r="J18"/>
  <c r="E18"/>
  <c r="F117"/>
  <c r="J17"/>
  <c r="J12"/>
  <c r="J89"/>
  <c r="E7"/>
  <c r="E85"/>
  <c i="2" r="J37"/>
  <c r="J36"/>
  <c i="1" r="AY95"/>
  <c i="2" r="J35"/>
  <c i="1" r="AX95"/>
  <c i="2" r="BI2222"/>
  <c r="BH2222"/>
  <c r="BG2222"/>
  <c r="BF2222"/>
  <c r="T2222"/>
  <c r="R2222"/>
  <c r="P2222"/>
  <c r="BI2211"/>
  <c r="BH2211"/>
  <c r="BG2211"/>
  <c r="BF2211"/>
  <c r="T2211"/>
  <c r="R2211"/>
  <c r="P2211"/>
  <c r="BI2208"/>
  <c r="BH2208"/>
  <c r="BG2208"/>
  <c r="BF2208"/>
  <c r="T2208"/>
  <c r="R2208"/>
  <c r="P2208"/>
  <c r="BI2204"/>
  <c r="BH2204"/>
  <c r="BG2204"/>
  <c r="BF2204"/>
  <c r="T2204"/>
  <c r="R2204"/>
  <c r="P2204"/>
  <c r="BI2200"/>
  <c r="BH2200"/>
  <c r="BG2200"/>
  <c r="BF2200"/>
  <c r="T2200"/>
  <c r="R2200"/>
  <c r="P2200"/>
  <c r="BI2189"/>
  <c r="BH2189"/>
  <c r="BG2189"/>
  <c r="BF2189"/>
  <c r="T2189"/>
  <c r="R2189"/>
  <c r="P2189"/>
  <c r="BI2185"/>
  <c r="BH2185"/>
  <c r="BG2185"/>
  <c r="BF2185"/>
  <c r="T2185"/>
  <c r="R2185"/>
  <c r="P2185"/>
  <c r="BI2182"/>
  <c r="BH2182"/>
  <c r="BG2182"/>
  <c r="BF2182"/>
  <c r="T2182"/>
  <c r="R2182"/>
  <c r="P2182"/>
  <c r="BI2176"/>
  <c r="BH2176"/>
  <c r="BG2176"/>
  <c r="BF2176"/>
  <c r="T2176"/>
  <c r="R2176"/>
  <c r="P2176"/>
  <c r="BI2174"/>
  <c r="BH2174"/>
  <c r="BG2174"/>
  <c r="BF2174"/>
  <c r="T2174"/>
  <c r="R2174"/>
  <c r="P2174"/>
  <c r="BI2172"/>
  <c r="BH2172"/>
  <c r="BG2172"/>
  <c r="BF2172"/>
  <c r="T2172"/>
  <c r="R2172"/>
  <c r="P2172"/>
  <c r="BI2170"/>
  <c r="BH2170"/>
  <c r="BG2170"/>
  <c r="BF2170"/>
  <c r="T2170"/>
  <c r="R2170"/>
  <c r="P2170"/>
  <c r="BI2168"/>
  <c r="BH2168"/>
  <c r="BG2168"/>
  <c r="BF2168"/>
  <c r="T2168"/>
  <c r="R2168"/>
  <c r="P2168"/>
  <c r="BI2166"/>
  <c r="BH2166"/>
  <c r="BG2166"/>
  <c r="BF2166"/>
  <c r="T2166"/>
  <c r="R2166"/>
  <c r="P2166"/>
  <c r="BI2164"/>
  <c r="BH2164"/>
  <c r="BG2164"/>
  <c r="BF2164"/>
  <c r="T2164"/>
  <c r="R2164"/>
  <c r="P2164"/>
  <c r="BI2162"/>
  <c r="BH2162"/>
  <c r="BG2162"/>
  <c r="BF2162"/>
  <c r="T2162"/>
  <c r="R2162"/>
  <c r="P2162"/>
  <c r="BI2160"/>
  <c r="BH2160"/>
  <c r="BG2160"/>
  <c r="BF2160"/>
  <c r="T2160"/>
  <c r="R2160"/>
  <c r="P2160"/>
  <c r="BI2158"/>
  <c r="BH2158"/>
  <c r="BG2158"/>
  <c r="BF2158"/>
  <c r="T2158"/>
  <c r="R2158"/>
  <c r="P2158"/>
  <c r="BI2144"/>
  <c r="BH2144"/>
  <c r="BG2144"/>
  <c r="BF2144"/>
  <c r="T2144"/>
  <c r="R2144"/>
  <c r="P2144"/>
  <c r="BI2142"/>
  <c r="BH2142"/>
  <c r="BG2142"/>
  <c r="BF2142"/>
  <c r="T2142"/>
  <c r="R2142"/>
  <c r="P2142"/>
  <c r="BI2140"/>
  <c r="BH2140"/>
  <c r="BG2140"/>
  <c r="BF2140"/>
  <c r="T2140"/>
  <c r="R2140"/>
  <c r="P2140"/>
  <c r="BI2137"/>
  <c r="BH2137"/>
  <c r="BG2137"/>
  <c r="BF2137"/>
  <c r="T2137"/>
  <c r="R2137"/>
  <c r="P2137"/>
  <c r="BI2117"/>
  <c r="BH2117"/>
  <c r="BG2117"/>
  <c r="BF2117"/>
  <c r="T2117"/>
  <c r="R2117"/>
  <c r="P2117"/>
  <c r="BI2097"/>
  <c r="BH2097"/>
  <c r="BG2097"/>
  <c r="BF2097"/>
  <c r="T2097"/>
  <c r="R2097"/>
  <c r="P2097"/>
  <c r="BI2077"/>
  <c r="BH2077"/>
  <c r="BG2077"/>
  <c r="BF2077"/>
  <c r="T2077"/>
  <c r="R2077"/>
  <c r="P2077"/>
  <c r="BI2076"/>
  <c r="BH2076"/>
  <c r="BG2076"/>
  <c r="BF2076"/>
  <c r="T2076"/>
  <c r="R2076"/>
  <c r="P2076"/>
  <c r="BI2056"/>
  <c r="BH2056"/>
  <c r="BG2056"/>
  <c r="BF2056"/>
  <c r="T2056"/>
  <c r="R2056"/>
  <c r="P2056"/>
  <c r="BI2053"/>
  <c r="BH2053"/>
  <c r="BG2053"/>
  <c r="BF2053"/>
  <c r="T2053"/>
  <c r="R2053"/>
  <c r="P2053"/>
  <c r="BI2050"/>
  <c r="BH2050"/>
  <c r="BG2050"/>
  <c r="BF2050"/>
  <c r="T2050"/>
  <c r="R2050"/>
  <c r="P2050"/>
  <c r="BI2048"/>
  <c r="BH2048"/>
  <c r="BG2048"/>
  <c r="BF2048"/>
  <c r="T2048"/>
  <c r="R2048"/>
  <c r="P2048"/>
  <c r="BI2028"/>
  <c r="BH2028"/>
  <c r="BG2028"/>
  <c r="BF2028"/>
  <c r="T2028"/>
  <c r="R2028"/>
  <c r="P2028"/>
  <c r="BI2008"/>
  <c r="BH2008"/>
  <c r="BG2008"/>
  <c r="BF2008"/>
  <c r="T2008"/>
  <c r="R2008"/>
  <c r="P2008"/>
  <c r="BI1986"/>
  <c r="BH1986"/>
  <c r="BG1986"/>
  <c r="BF1986"/>
  <c r="T1986"/>
  <c r="R1986"/>
  <c r="P1986"/>
  <c r="BI1984"/>
  <c r="BH1984"/>
  <c r="BG1984"/>
  <c r="BF1984"/>
  <c r="T1984"/>
  <c r="R1984"/>
  <c r="P1984"/>
  <c r="BI1981"/>
  <c r="BH1981"/>
  <c r="BG1981"/>
  <c r="BF1981"/>
  <c r="T1981"/>
  <c r="R1981"/>
  <c r="P1981"/>
  <c r="BI1956"/>
  <c r="BH1956"/>
  <c r="BG1956"/>
  <c r="BF1956"/>
  <c r="T1956"/>
  <c r="R1956"/>
  <c r="P1956"/>
  <c r="BI1951"/>
  <c r="BH1951"/>
  <c r="BG1951"/>
  <c r="BF1951"/>
  <c r="T1951"/>
  <c r="R1951"/>
  <c r="P1951"/>
  <c r="BI1947"/>
  <c r="BH1947"/>
  <c r="BG1947"/>
  <c r="BF1947"/>
  <c r="T1947"/>
  <c r="R1947"/>
  <c r="P1947"/>
  <c r="BI1945"/>
  <c r="BH1945"/>
  <c r="BG1945"/>
  <c r="BF1945"/>
  <c r="T1945"/>
  <c r="R1945"/>
  <c r="P1945"/>
  <c r="BI1914"/>
  <c r="BH1914"/>
  <c r="BG1914"/>
  <c r="BF1914"/>
  <c r="T1914"/>
  <c r="R1914"/>
  <c r="P1914"/>
  <c r="BI1912"/>
  <c r="BH1912"/>
  <c r="BG1912"/>
  <c r="BF1912"/>
  <c r="T1912"/>
  <c r="R1912"/>
  <c r="P1912"/>
  <c r="BI1903"/>
  <c r="BH1903"/>
  <c r="BG1903"/>
  <c r="BF1903"/>
  <c r="T1903"/>
  <c r="R1903"/>
  <c r="P1903"/>
  <c r="BI1880"/>
  <c r="BH1880"/>
  <c r="BG1880"/>
  <c r="BF1880"/>
  <c r="T1880"/>
  <c r="R1880"/>
  <c r="P1880"/>
  <c r="BI1878"/>
  <c r="BH1878"/>
  <c r="BG1878"/>
  <c r="BF1878"/>
  <c r="T1878"/>
  <c r="R1878"/>
  <c r="P1878"/>
  <c r="BI1857"/>
  <c r="BH1857"/>
  <c r="BG1857"/>
  <c r="BF1857"/>
  <c r="T1857"/>
  <c r="R1857"/>
  <c r="P1857"/>
  <c r="BI1855"/>
  <c r="BH1855"/>
  <c r="BG1855"/>
  <c r="BF1855"/>
  <c r="T1855"/>
  <c r="R1855"/>
  <c r="P1855"/>
  <c r="BI1853"/>
  <c r="BH1853"/>
  <c r="BG1853"/>
  <c r="BF1853"/>
  <c r="T1853"/>
  <c r="R1853"/>
  <c r="P1853"/>
  <c r="BI1851"/>
  <c r="BH1851"/>
  <c r="BG1851"/>
  <c r="BF1851"/>
  <c r="T1851"/>
  <c r="R1851"/>
  <c r="P1851"/>
  <c r="BI1849"/>
  <c r="BH1849"/>
  <c r="BG1849"/>
  <c r="BF1849"/>
  <c r="T1849"/>
  <c r="R1849"/>
  <c r="P1849"/>
  <c r="BI1847"/>
  <c r="BH1847"/>
  <c r="BG1847"/>
  <c r="BF1847"/>
  <c r="T1847"/>
  <c r="R1847"/>
  <c r="P1847"/>
  <c r="BI1844"/>
  <c r="BH1844"/>
  <c r="BG1844"/>
  <c r="BF1844"/>
  <c r="T1844"/>
  <c r="R1844"/>
  <c r="P1844"/>
  <c r="BI1843"/>
  <c r="BH1843"/>
  <c r="BG1843"/>
  <c r="BF1843"/>
  <c r="T1843"/>
  <c r="R1843"/>
  <c r="P1843"/>
  <c r="BI1816"/>
  <c r="BH1816"/>
  <c r="BG1816"/>
  <c r="BF1816"/>
  <c r="T1816"/>
  <c r="R1816"/>
  <c r="P1816"/>
  <c r="BI1814"/>
  <c r="BH1814"/>
  <c r="BG1814"/>
  <c r="BF1814"/>
  <c r="T1814"/>
  <c r="R1814"/>
  <c r="P1814"/>
  <c r="BI1812"/>
  <c r="BH1812"/>
  <c r="BG1812"/>
  <c r="BF1812"/>
  <c r="T1812"/>
  <c r="R1812"/>
  <c r="P1812"/>
  <c r="BI1810"/>
  <c r="BH1810"/>
  <c r="BG1810"/>
  <c r="BF1810"/>
  <c r="T1810"/>
  <c r="R1810"/>
  <c r="P1810"/>
  <c r="BI1805"/>
  <c r="BH1805"/>
  <c r="BG1805"/>
  <c r="BF1805"/>
  <c r="T1805"/>
  <c r="R1805"/>
  <c r="P1805"/>
  <c r="BI1800"/>
  <c r="BH1800"/>
  <c r="BG1800"/>
  <c r="BF1800"/>
  <c r="T1800"/>
  <c r="R1800"/>
  <c r="P1800"/>
  <c r="BI1798"/>
  <c r="BH1798"/>
  <c r="BG1798"/>
  <c r="BF1798"/>
  <c r="T1798"/>
  <c r="R1798"/>
  <c r="P1798"/>
  <c r="BI1790"/>
  <c r="BH1790"/>
  <c r="BG1790"/>
  <c r="BF1790"/>
  <c r="T1790"/>
  <c r="R1790"/>
  <c r="P1790"/>
  <c r="BI1788"/>
  <c r="BH1788"/>
  <c r="BG1788"/>
  <c r="BF1788"/>
  <c r="T1788"/>
  <c r="R1788"/>
  <c r="P1788"/>
  <c r="BI1777"/>
  <c r="BH1777"/>
  <c r="BG1777"/>
  <c r="BF1777"/>
  <c r="T1777"/>
  <c r="R1777"/>
  <c r="P1777"/>
  <c r="BI1775"/>
  <c r="BH1775"/>
  <c r="BG1775"/>
  <c r="BF1775"/>
  <c r="T1775"/>
  <c r="R1775"/>
  <c r="P1775"/>
  <c r="BI1764"/>
  <c r="BH1764"/>
  <c r="BG1764"/>
  <c r="BF1764"/>
  <c r="T1764"/>
  <c r="R1764"/>
  <c r="P1764"/>
  <c r="BI1762"/>
  <c r="BH1762"/>
  <c r="BG1762"/>
  <c r="BF1762"/>
  <c r="T1762"/>
  <c r="R1762"/>
  <c r="P1762"/>
  <c r="BI1761"/>
  <c r="BH1761"/>
  <c r="BG1761"/>
  <c r="BF1761"/>
  <c r="T1761"/>
  <c r="R1761"/>
  <c r="P1761"/>
  <c r="BI1747"/>
  <c r="BH1747"/>
  <c r="BG1747"/>
  <c r="BF1747"/>
  <c r="T1747"/>
  <c r="R1747"/>
  <c r="P1747"/>
  <c r="BI1736"/>
  <c r="BH1736"/>
  <c r="BG1736"/>
  <c r="BF1736"/>
  <c r="T1736"/>
  <c r="R1736"/>
  <c r="P1736"/>
  <c r="BI1732"/>
  <c r="BH1732"/>
  <c r="BG1732"/>
  <c r="BF1732"/>
  <c r="T1732"/>
  <c r="R1732"/>
  <c r="P1732"/>
  <c r="BI1685"/>
  <c r="BH1685"/>
  <c r="BG1685"/>
  <c r="BF1685"/>
  <c r="T1685"/>
  <c r="R1685"/>
  <c r="P1685"/>
  <c r="BI1684"/>
  <c r="BH1684"/>
  <c r="BG1684"/>
  <c r="BF1684"/>
  <c r="T1684"/>
  <c r="R1684"/>
  <c r="P1684"/>
  <c r="BI1683"/>
  <c r="BH1683"/>
  <c r="BG1683"/>
  <c r="BF1683"/>
  <c r="T1683"/>
  <c r="R1683"/>
  <c r="P1683"/>
  <c r="BI1682"/>
  <c r="BH1682"/>
  <c r="BG1682"/>
  <c r="BF1682"/>
  <c r="T1682"/>
  <c r="R1682"/>
  <c r="P1682"/>
  <c r="BI1681"/>
  <c r="BH1681"/>
  <c r="BG1681"/>
  <c r="BF1681"/>
  <c r="T1681"/>
  <c r="R1681"/>
  <c r="P1681"/>
  <c r="BI1680"/>
  <c r="BH1680"/>
  <c r="BG1680"/>
  <c r="BF1680"/>
  <c r="T1680"/>
  <c r="R1680"/>
  <c r="P1680"/>
  <c r="BI1679"/>
  <c r="BH1679"/>
  <c r="BG1679"/>
  <c r="BF1679"/>
  <c r="T1679"/>
  <c r="R1679"/>
  <c r="P1679"/>
  <c r="BI1678"/>
  <c r="BH1678"/>
  <c r="BG1678"/>
  <c r="BF1678"/>
  <c r="T1678"/>
  <c r="R1678"/>
  <c r="P1678"/>
  <c r="BI1655"/>
  <c r="BH1655"/>
  <c r="BG1655"/>
  <c r="BF1655"/>
  <c r="T1655"/>
  <c r="R1655"/>
  <c r="P1655"/>
  <c r="BI1653"/>
  <c r="BH1653"/>
  <c r="BG1653"/>
  <c r="BF1653"/>
  <c r="T1653"/>
  <c r="R1653"/>
  <c r="P1653"/>
  <c r="BI1651"/>
  <c r="BH1651"/>
  <c r="BG1651"/>
  <c r="BF1651"/>
  <c r="T1651"/>
  <c r="R1651"/>
  <c r="P1651"/>
  <c r="BI1647"/>
  <c r="BH1647"/>
  <c r="BG1647"/>
  <c r="BF1647"/>
  <c r="T1647"/>
  <c r="R1647"/>
  <c r="P1647"/>
  <c r="BI1645"/>
  <c r="BH1645"/>
  <c r="BG1645"/>
  <c r="BF1645"/>
  <c r="T1645"/>
  <c r="R1645"/>
  <c r="P1645"/>
  <c r="BI1643"/>
  <c r="BH1643"/>
  <c r="BG1643"/>
  <c r="BF1643"/>
  <c r="T1643"/>
  <c r="R1643"/>
  <c r="P1643"/>
  <c r="BI1641"/>
  <c r="BH1641"/>
  <c r="BG1641"/>
  <c r="BF1641"/>
  <c r="T1641"/>
  <c r="R1641"/>
  <c r="P1641"/>
  <c r="BI1638"/>
  <c r="BH1638"/>
  <c r="BG1638"/>
  <c r="BF1638"/>
  <c r="T1638"/>
  <c r="R1638"/>
  <c r="P1638"/>
  <c r="BI1636"/>
  <c r="BH1636"/>
  <c r="BG1636"/>
  <c r="BF1636"/>
  <c r="T1636"/>
  <c r="R1636"/>
  <c r="P1636"/>
  <c r="BI1634"/>
  <c r="BH1634"/>
  <c r="BG1634"/>
  <c r="BF1634"/>
  <c r="T1634"/>
  <c r="R1634"/>
  <c r="P1634"/>
  <c r="BI1632"/>
  <c r="BH1632"/>
  <c r="BG1632"/>
  <c r="BF1632"/>
  <c r="T1632"/>
  <c r="R1632"/>
  <c r="P1632"/>
  <c r="BI1630"/>
  <c r="BH1630"/>
  <c r="BG1630"/>
  <c r="BF1630"/>
  <c r="T1630"/>
  <c r="R1630"/>
  <c r="P1630"/>
  <c r="BI1628"/>
  <c r="BH1628"/>
  <c r="BG1628"/>
  <c r="BF1628"/>
  <c r="T1628"/>
  <c r="R1628"/>
  <c r="P1628"/>
  <c r="BI1626"/>
  <c r="BH1626"/>
  <c r="BG1626"/>
  <c r="BF1626"/>
  <c r="T1626"/>
  <c r="R1626"/>
  <c r="P1626"/>
  <c r="BI1624"/>
  <c r="BH1624"/>
  <c r="BG1624"/>
  <c r="BF1624"/>
  <c r="T1624"/>
  <c r="R1624"/>
  <c r="P1624"/>
  <c r="BI1622"/>
  <c r="BH1622"/>
  <c r="BG1622"/>
  <c r="BF1622"/>
  <c r="T1622"/>
  <c r="R1622"/>
  <c r="P1622"/>
  <c r="BI1620"/>
  <c r="BH1620"/>
  <c r="BG1620"/>
  <c r="BF1620"/>
  <c r="T1620"/>
  <c r="R1620"/>
  <c r="P1620"/>
  <c r="BI1618"/>
  <c r="BH1618"/>
  <c r="BG1618"/>
  <c r="BF1618"/>
  <c r="T1618"/>
  <c r="R1618"/>
  <c r="P1618"/>
  <c r="BI1616"/>
  <c r="BH1616"/>
  <c r="BG1616"/>
  <c r="BF1616"/>
  <c r="T1616"/>
  <c r="R1616"/>
  <c r="P1616"/>
  <c r="BI1614"/>
  <c r="BH1614"/>
  <c r="BG1614"/>
  <c r="BF1614"/>
  <c r="T1614"/>
  <c r="R1614"/>
  <c r="P1614"/>
  <c r="BI1612"/>
  <c r="BH1612"/>
  <c r="BG1612"/>
  <c r="BF1612"/>
  <c r="T1612"/>
  <c r="R1612"/>
  <c r="P1612"/>
  <c r="BI1610"/>
  <c r="BH1610"/>
  <c r="BG1610"/>
  <c r="BF1610"/>
  <c r="T1610"/>
  <c r="R1610"/>
  <c r="P1610"/>
  <c r="BI1607"/>
  <c r="BH1607"/>
  <c r="BG1607"/>
  <c r="BF1607"/>
  <c r="T1607"/>
  <c r="R1607"/>
  <c r="P1607"/>
  <c r="BI1603"/>
  <c r="BH1603"/>
  <c r="BG1603"/>
  <c r="BF1603"/>
  <c r="T1603"/>
  <c r="R1603"/>
  <c r="P1603"/>
  <c r="BI1601"/>
  <c r="BH1601"/>
  <c r="BG1601"/>
  <c r="BF1601"/>
  <c r="T1601"/>
  <c r="R1601"/>
  <c r="P1601"/>
  <c r="BI1599"/>
  <c r="BH1599"/>
  <c r="BG1599"/>
  <c r="BF1599"/>
  <c r="T1599"/>
  <c r="R1599"/>
  <c r="P1599"/>
  <c r="BI1597"/>
  <c r="BH1597"/>
  <c r="BG1597"/>
  <c r="BF1597"/>
  <c r="T1597"/>
  <c r="R1597"/>
  <c r="P1597"/>
  <c r="BI1593"/>
  <c r="BH1593"/>
  <c r="BG1593"/>
  <c r="BF1593"/>
  <c r="T1593"/>
  <c r="R1593"/>
  <c r="P1593"/>
  <c r="BI1588"/>
  <c r="BH1588"/>
  <c r="BG1588"/>
  <c r="BF1588"/>
  <c r="T1588"/>
  <c r="R1588"/>
  <c r="P1588"/>
  <c r="BI1580"/>
  <c r="BH1580"/>
  <c r="BG1580"/>
  <c r="BF1580"/>
  <c r="T1580"/>
  <c r="R1580"/>
  <c r="P1580"/>
  <c r="BI1578"/>
  <c r="BH1578"/>
  <c r="BG1578"/>
  <c r="BF1578"/>
  <c r="T1578"/>
  <c r="R1578"/>
  <c r="P1578"/>
  <c r="BI1576"/>
  <c r="BH1576"/>
  <c r="BG1576"/>
  <c r="BF1576"/>
  <c r="T1576"/>
  <c r="R1576"/>
  <c r="P1576"/>
  <c r="BI1574"/>
  <c r="BH1574"/>
  <c r="BG1574"/>
  <c r="BF1574"/>
  <c r="T1574"/>
  <c r="R1574"/>
  <c r="P1574"/>
  <c r="BI1572"/>
  <c r="BH1572"/>
  <c r="BG1572"/>
  <c r="BF1572"/>
  <c r="T1572"/>
  <c r="R1572"/>
  <c r="P1572"/>
  <c r="BI1570"/>
  <c r="BH1570"/>
  <c r="BG1570"/>
  <c r="BF1570"/>
  <c r="T1570"/>
  <c r="R1570"/>
  <c r="P1570"/>
  <c r="BI1568"/>
  <c r="BH1568"/>
  <c r="BG1568"/>
  <c r="BF1568"/>
  <c r="T1568"/>
  <c r="R1568"/>
  <c r="P1568"/>
  <c r="BI1566"/>
  <c r="BH1566"/>
  <c r="BG1566"/>
  <c r="BF1566"/>
  <c r="T1566"/>
  <c r="R1566"/>
  <c r="P1566"/>
  <c r="BI1561"/>
  <c r="BH1561"/>
  <c r="BG1561"/>
  <c r="BF1561"/>
  <c r="T1561"/>
  <c r="R1561"/>
  <c r="P1561"/>
  <c r="BI1540"/>
  <c r="BH1540"/>
  <c r="BG1540"/>
  <c r="BF1540"/>
  <c r="T1540"/>
  <c r="R1540"/>
  <c r="P1540"/>
  <c r="BI1538"/>
  <c r="BH1538"/>
  <c r="BG1538"/>
  <c r="BF1538"/>
  <c r="T1538"/>
  <c r="R1538"/>
  <c r="P1538"/>
  <c r="BI1536"/>
  <c r="BH1536"/>
  <c r="BG1536"/>
  <c r="BF1536"/>
  <c r="T1536"/>
  <c r="R1536"/>
  <c r="P1536"/>
  <c r="BI1534"/>
  <c r="BH1534"/>
  <c r="BG1534"/>
  <c r="BF1534"/>
  <c r="T1534"/>
  <c r="R1534"/>
  <c r="P1534"/>
  <c r="BI1514"/>
  <c r="BH1514"/>
  <c r="BG1514"/>
  <c r="BF1514"/>
  <c r="T1514"/>
  <c r="R1514"/>
  <c r="P1514"/>
  <c r="BI1494"/>
  <c r="BH1494"/>
  <c r="BG1494"/>
  <c r="BF1494"/>
  <c r="T1494"/>
  <c r="R1494"/>
  <c r="P1494"/>
  <c r="BI1472"/>
  <c r="BH1472"/>
  <c r="BG1472"/>
  <c r="BF1472"/>
  <c r="T1472"/>
  <c r="R1472"/>
  <c r="P1472"/>
  <c r="BI1471"/>
  <c r="BH1471"/>
  <c r="BG1471"/>
  <c r="BF1471"/>
  <c r="T1471"/>
  <c r="R1471"/>
  <c r="P1471"/>
  <c r="BI1463"/>
  <c r="BH1463"/>
  <c r="BG1463"/>
  <c r="BF1463"/>
  <c r="T1463"/>
  <c r="R1463"/>
  <c r="P1463"/>
  <c r="BI1462"/>
  <c r="BH1462"/>
  <c r="BG1462"/>
  <c r="BF1462"/>
  <c r="T1462"/>
  <c r="R1462"/>
  <c r="P1462"/>
  <c r="BI1435"/>
  <c r="BH1435"/>
  <c r="BG1435"/>
  <c r="BF1435"/>
  <c r="T1435"/>
  <c r="R1435"/>
  <c r="P1435"/>
  <c r="BI1434"/>
  <c r="BH1434"/>
  <c r="BG1434"/>
  <c r="BF1434"/>
  <c r="T1434"/>
  <c r="R1434"/>
  <c r="P1434"/>
  <c r="BI1410"/>
  <c r="BH1410"/>
  <c r="BG1410"/>
  <c r="BF1410"/>
  <c r="T1410"/>
  <c r="R1410"/>
  <c r="P1410"/>
  <c r="BI1408"/>
  <c r="BH1408"/>
  <c r="BG1408"/>
  <c r="BF1408"/>
  <c r="T1408"/>
  <c r="R1408"/>
  <c r="P1408"/>
  <c r="BI1399"/>
  <c r="BH1399"/>
  <c r="BG1399"/>
  <c r="BF1399"/>
  <c r="T1399"/>
  <c r="R1399"/>
  <c r="P1399"/>
  <c r="BI1391"/>
  <c r="BH1391"/>
  <c r="BG1391"/>
  <c r="BF1391"/>
  <c r="T1391"/>
  <c r="R1391"/>
  <c r="P1391"/>
  <c r="BI1386"/>
  <c r="BH1386"/>
  <c r="BG1386"/>
  <c r="BF1386"/>
  <c r="T1386"/>
  <c r="R1386"/>
  <c r="P1386"/>
  <c r="BI1384"/>
  <c r="BH1384"/>
  <c r="BG1384"/>
  <c r="BF1384"/>
  <c r="T1384"/>
  <c r="R1384"/>
  <c r="P1384"/>
  <c r="BI1376"/>
  <c r="BH1376"/>
  <c r="BG1376"/>
  <c r="BF1376"/>
  <c r="T1376"/>
  <c r="R1376"/>
  <c r="P1376"/>
  <c r="BI1370"/>
  <c r="BH1370"/>
  <c r="BG1370"/>
  <c r="BF1370"/>
  <c r="T1370"/>
  <c r="R1370"/>
  <c r="P1370"/>
  <c r="BI1363"/>
  <c r="BH1363"/>
  <c r="BG1363"/>
  <c r="BF1363"/>
  <c r="T1363"/>
  <c r="R1363"/>
  <c r="P1363"/>
  <c r="BI1358"/>
  <c r="BH1358"/>
  <c r="BG1358"/>
  <c r="BF1358"/>
  <c r="T1358"/>
  <c r="R1358"/>
  <c r="P1358"/>
  <c r="BI1356"/>
  <c r="BH1356"/>
  <c r="BG1356"/>
  <c r="BF1356"/>
  <c r="T1356"/>
  <c r="R1356"/>
  <c r="P1356"/>
  <c r="BI1354"/>
  <c r="BH1354"/>
  <c r="BG1354"/>
  <c r="BF1354"/>
  <c r="T1354"/>
  <c r="R1354"/>
  <c r="P1354"/>
  <c r="BI1325"/>
  <c r="BH1325"/>
  <c r="BG1325"/>
  <c r="BF1325"/>
  <c r="T1325"/>
  <c r="R1325"/>
  <c r="P1325"/>
  <c r="BI1323"/>
  <c r="BH1323"/>
  <c r="BG1323"/>
  <c r="BF1323"/>
  <c r="T1323"/>
  <c r="R1323"/>
  <c r="P1323"/>
  <c r="BI1295"/>
  <c r="BH1295"/>
  <c r="BG1295"/>
  <c r="BF1295"/>
  <c r="T1295"/>
  <c r="R1295"/>
  <c r="P1295"/>
  <c r="BI1293"/>
  <c r="BH1293"/>
  <c r="BG1293"/>
  <c r="BF1293"/>
  <c r="T1293"/>
  <c r="R1293"/>
  <c r="P1293"/>
  <c r="BI1264"/>
  <c r="BH1264"/>
  <c r="BG1264"/>
  <c r="BF1264"/>
  <c r="T1264"/>
  <c r="R1264"/>
  <c r="P1264"/>
  <c r="BI1235"/>
  <c r="BH1235"/>
  <c r="BG1235"/>
  <c r="BF1235"/>
  <c r="T1235"/>
  <c r="R1235"/>
  <c r="P1235"/>
  <c r="BI1233"/>
  <c r="BH1233"/>
  <c r="BG1233"/>
  <c r="BF1233"/>
  <c r="T1233"/>
  <c r="R1233"/>
  <c r="P1233"/>
  <c r="BI1231"/>
  <c r="BH1231"/>
  <c r="BG1231"/>
  <c r="BF1231"/>
  <c r="T1231"/>
  <c r="R1231"/>
  <c r="P1231"/>
  <c r="BI1204"/>
  <c r="BH1204"/>
  <c r="BG1204"/>
  <c r="BF1204"/>
  <c r="T1204"/>
  <c r="R1204"/>
  <c r="P1204"/>
  <c r="BI1202"/>
  <c r="BH1202"/>
  <c r="BG1202"/>
  <c r="BF1202"/>
  <c r="T1202"/>
  <c r="R1202"/>
  <c r="P1202"/>
  <c r="BI1200"/>
  <c r="BH1200"/>
  <c r="BG1200"/>
  <c r="BF1200"/>
  <c r="T1200"/>
  <c r="R1200"/>
  <c r="P1200"/>
  <c r="BI1198"/>
  <c r="BH1198"/>
  <c r="BG1198"/>
  <c r="BF1198"/>
  <c r="T1198"/>
  <c r="R1198"/>
  <c r="P1198"/>
  <c r="BI1193"/>
  <c r="BH1193"/>
  <c r="BG1193"/>
  <c r="BF1193"/>
  <c r="T1193"/>
  <c r="R1193"/>
  <c r="P1193"/>
  <c r="BI1188"/>
  <c r="BH1188"/>
  <c r="BG1188"/>
  <c r="BF1188"/>
  <c r="T1188"/>
  <c r="R1188"/>
  <c r="P1188"/>
  <c r="BI1183"/>
  <c r="BH1183"/>
  <c r="BG1183"/>
  <c r="BF1183"/>
  <c r="T1183"/>
  <c r="R1183"/>
  <c r="P1183"/>
  <c r="BI1181"/>
  <c r="BH1181"/>
  <c r="BG1181"/>
  <c r="BF1181"/>
  <c r="T1181"/>
  <c r="R1181"/>
  <c r="P1181"/>
  <c r="BI1176"/>
  <c r="BH1176"/>
  <c r="BG1176"/>
  <c r="BF1176"/>
  <c r="T1176"/>
  <c r="R1176"/>
  <c r="P1176"/>
  <c r="BI1175"/>
  <c r="BH1175"/>
  <c r="BG1175"/>
  <c r="BF1175"/>
  <c r="T1175"/>
  <c r="R1175"/>
  <c r="P1175"/>
  <c r="BI1170"/>
  <c r="BH1170"/>
  <c r="BG1170"/>
  <c r="BF1170"/>
  <c r="T1170"/>
  <c r="R1170"/>
  <c r="P1170"/>
  <c r="BI1167"/>
  <c r="BH1167"/>
  <c r="BG1167"/>
  <c r="BF1167"/>
  <c r="T1167"/>
  <c r="T1166"/>
  <c r="R1167"/>
  <c r="R1166"/>
  <c r="P1167"/>
  <c r="P1166"/>
  <c r="BI1165"/>
  <c r="BH1165"/>
  <c r="BG1165"/>
  <c r="BF1165"/>
  <c r="T1165"/>
  <c r="R1165"/>
  <c r="P1165"/>
  <c r="BI1164"/>
  <c r="BH1164"/>
  <c r="BG1164"/>
  <c r="BF1164"/>
  <c r="T1164"/>
  <c r="R1164"/>
  <c r="P1164"/>
  <c r="BI1163"/>
  <c r="BH1163"/>
  <c r="BG1163"/>
  <c r="BF1163"/>
  <c r="T1163"/>
  <c r="R1163"/>
  <c r="P1163"/>
  <c r="BI1161"/>
  <c r="BH1161"/>
  <c r="BG1161"/>
  <c r="BF1161"/>
  <c r="T1161"/>
  <c r="R1161"/>
  <c r="P1161"/>
  <c r="BI1160"/>
  <c r="BH1160"/>
  <c r="BG1160"/>
  <c r="BF1160"/>
  <c r="T1160"/>
  <c r="R1160"/>
  <c r="P1160"/>
  <c r="BI1159"/>
  <c r="BH1159"/>
  <c r="BG1159"/>
  <c r="BF1159"/>
  <c r="T1159"/>
  <c r="R1159"/>
  <c r="P1159"/>
  <c r="BI1158"/>
  <c r="BH1158"/>
  <c r="BG1158"/>
  <c r="BF1158"/>
  <c r="T1158"/>
  <c r="R1158"/>
  <c r="P1158"/>
  <c r="BI1154"/>
  <c r="BH1154"/>
  <c r="BG1154"/>
  <c r="BF1154"/>
  <c r="T1154"/>
  <c r="R1154"/>
  <c r="P1154"/>
  <c r="BI1152"/>
  <c r="BH1152"/>
  <c r="BG1152"/>
  <c r="BF1152"/>
  <c r="T1152"/>
  <c r="R1152"/>
  <c r="P1152"/>
  <c r="BI1147"/>
  <c r="BH1147"/>
  <c r="BG1147"/>
  <c r="BF1147"/>
  <c r="T1147"/>
  <c r="R1147"/>
  <c r="P1147"/>
  <c r="BI1145"/>
  <c r="BH1145"/>
  <c r="BG1145"/>
  <c r="BF1145"/>
  <c r="T1145"/>
  <c r="R1145"/>
  <c r="P1145"/>
  <c r="BI1143"/>
  <c r="BH1143"/>
  <c r="BG1143"/>
  <c r="BF1143"/>
  <c r="T1143"/>
  <c r="R1143"/>
  <c r="P1143"/>
  <c r="BI1141"/>
  <c r="BH1141"/>
  <c r="BG1141"/>
  <c r="BF1141"/>
  <c r="T1141"/>
  <c r="R1141"/>
  <c r="P1141"/>
  <c r="BI1134"/>
  <c r="BH1134"/>
  <c r="BG1134"/>
  <c r="BF1134"/>
  <c r="T1134"/>
  <c r="R1134"/>
  <c r="P1134"/>
  <c r="BI1126"/>
  <c r="BH1126"/>
  <c r="BG1126"/>
  <c r="BF1126"/>
  <c r="T1126"/>
  <c r="R1126"/>
  <c r="P1126"/>
  <c r="BI1099"/>
  <c r="BH1099"/>
  <c r="BG1099"/>
  <c r="BF1099"/>
  <c r="T1099"/>
  <c r="R1099"/>
  <c r="P1099"/>
  <c r="BI1072"/>
  <c r="BH1072"/>
  <c r="BG1072"/>
  <c r="BF1072"/>
  <c r="T1072"/>
  <c r="R1072"/>
  <c r="P1072"/>
  <c r="BI1045"/>
  <c r="BH1045"/>
  <c r="BG1045"/>
  <c r="BF1045"/>
  <c r="T1045"/>
  <c r="R1045"/>
  <c r="P1045"/>
  <c r="BI1018"/>
  <c r="BH1018"/>
  <c r="BG1018"/>
  <c r="BF1018"/>
  <c r="T1018"/>
  <c r="R1018"/>
  <c r="P1018"/>
  <c r="BI991"/>
  <c r="BH991"/>
  <c r="BG991"/>
  <c r="BF991"/>
  <c r="T991"/>
  <c r="R991"/>
  <c r="P991"/>
  <c r="BI964"/>
  <c r="BH964"/>
  <c r="BG964"/>
  <c r="BF964"/>
  <c r="T964"/>
  <c r="R964"/>
  <c r="P964"/>
  <c r="BI937"/>
  <c r="BH937"/>
  <c r="BG937"/>
  <c r="BF937"/>
  <c r="T937"/>
  <c r="R937"/>
  <c r="P937"/>
  <c r="BI935"/>
  <c r="BH935"/>
  <c r="BG935"/>
  <c r="BF935"/>
  <c r="T935"/>
  <c r="R935"/>
  <c r="P935"/>
  <c r="BI933"/>
  <c r="BH933"/>
  <c r="BG933"/>
  <c r="BF933"/>
  <c r="T933"/>
  <c r="R933"/>
  <c r="P933"/>
  <c r="BI931"/>
  <c r="BH931"/>
  <c r="BG931"/>
  <c r="BF931"/>
  <c r="T931"/>
  <c r="R931"/>
  <c r="P931"/>
  <c r="BI926"/>
  <c r="BH926"/>
  <c r="BG926"/>
  <c r="BF926"/>
  <c r="T926"/>
  <c r="R926"/>
  <c r="P926"/>
  <c r="BI890"/>
  <c r="BH890"/>
  <c r="BG890"/>
  <c r="BF890"/>
  <c r="T890"/>
  <c r="R890"/>
  <c r="P890"/>
  <c r="BI887"/>
  <c r="BH887"/>
  <c r="BG887"/>
  <c r="BF887"/>
  <c r="T887"/>
  <c r="R887"/>
  <c r="P887"/>
  <c r="BI861"/>
  <c r="BH861"/>
  <c r="BG861"/>
  <c r="BF861"/>
  <c r="T861"/>
  <c r="R861"/>
  <c r="P861"/>
  <c r="BI834"/>
  <c r="BH834"/>
  <c r="BG834"/>
  <c r="BF834"/>
  <c r="T834"/>
  <c r="R834"/>
  <c r="P834"/>
  <c r="BI828"/>
  <c r="BH828"/>
  <c r="BG828"/>
  <c r="BF828"/>
  <c r="T828"/>
  <c r="R828"/>
  <c r="P828"/>
  <c r="BI810"/>
  <c r="BH810"/>
  <c r="BG810"/>
  <c r="BF810"/>
  <c r="T810"/>
  <c r="R810"/>
  <c r="P810"/>
  <c r="BI802"/>
  <c r="BH802"/>
  <c r="BG802"/>
  <c r="BF802"/>
  <c r="T802"/>
  <c r="R802"/>
  <c r="P802"/>
  <c r="BI776"/>
  <c r="BH776"/>
  <c r="BG776"/>
  <c r="BF776"/>
  <c r="T776"/>
  <c r="R776"/>
  <c r="P776"/>
  <c r="BI768"/>
  <c r="BH768"/>
  <c r="BG768"/>
  <c r="BF768"/>
  <c r="T768"/>
  <c r="R768"/>
  <c r="P768"/>
  <c r="BI764"/>
  <c r="BH764"/>
  <c r="BG764"/>
  <c r="BF764"/>
  <c r="T764"/>
  <c r="R764"/>
  <c r="P764"/>
  <c r="BI762"/>
  <c r="BH762"/>
  <c r="BG762"/>
  <c r="BF762"/>
  <c r="T762"/>
  <c r="R762"/>
  <c r="P762"/>
  <c r="BI753"/>
  <c r="BH753"/>
  <c r="BG753"/>
  <c r="BF753"/>
  <c r="T753"/>
  <c r="R753"/>
  <c r="P753"/>
  <c r="BI735"/>
  <c r="BH735"/>
  <c r="BG735"/>
  <c r="BF735"/>
  <c r="T735"/>
  <c r="R735"/>
  <c r="P735"/>
  <c r="BI734"/>
  <c r="BH734"/>
  <c r="BG734"/>
  <c r="BF734"/>
  <c r="T734"/>
  <c r="R734"/>
  <c r="P734"/>
  <c r="BI733"/>
  <c r="BH733"/>
  <c r="BG733"/>
  <c r="BF733"/>
  <c r="T733"/>
  <c r="R733"/>
  <c r="P733"/>
  <c r="BI721"/>
  <c r="BH721"/>
  <c r="BG721"/>
  <c r="BF721"/>
  <c r="T721"/>
  <c r="R721"/>
  <c r="P721"/>
  <c r="BI693"/>
  <c r="BH693"/>
  <c r="BG693"/>
  <c r="BF693"/>
  <c r="T693"/>
  <c r="R693"/>
  <c r="P693"/>
  <c r="BI665"/>
  <c r="BH665"/>
  <c r="BG665"/>
  <c r="BF665"/>
  <c r="T665"/>
  <c r="R665"/>
  <c r="P665"/>
  <c r="BI660"/>
  <c r="BH660"/>
  <c r="BG660"/>
  <c r="BF660"/>
  <c r="T660"/>
  <c r="R660"/>
  <c r="P660"/>
  <c r="BI655"/>
  <c r="BH655"/>
  <c r="BG655"/>
  <c r="BF655"/>
  <c r="T655"/>
  <c r="R655"/>
  <c r="P655"/>
  <c r="BI650"/>
  <c r="BH650"/>
  <c r="BG650"/>
  <c r="BF650"/>
  <c r="T650"/>
  <c r="R650"/>
  <c r="P650"/>
  <c r="BI648"/>
  <c r="BH648"/>
  <c r="BG648"/>
  <c r="BF648"/>
  <c r="T648"/>
  <c r="R648"/>
  <c r="P648"/>
  <c r="BI647"/>
  <c r="BH647"/>
  <c r="BG647"/>
  <c r="BF647"/>
  <c r="T647"/>
  <c r="R647"/>
  <c r="P647"/>
  <c r="BI645"/>
  <c r="BH645"/>
  <c r="BG645"/>
  <c r="BF645"/>
  <c r="T645"/>
  <c r="R645"/>
  <c r="P645"/>
  <c r="BI639"/>
  <c r="BH639"/>
  <c r="BG639"/>
  <c r="BF639"/>
  <c r="T639"/>
  <c r="R639"/>
  <c r="P639"/>
  <c r="BI633"/>
  <c r="BH633"/>
  <c r="BG633"/>
  <c r="BF633"/>
  <c r="T633"/>
  <c r="R633"/>
  <c r="P633"/>
  <c r="BI628"/>
  <c r="BH628"/>
  <c r="BG628"/>
  <c r="BF628"/>
  <c r="T628"/>
  <c r="R628"/>
  <c r="P628"/>
  <c r="BI620"/>
  <c r="BH620"/>
  <c r="BG620"/>
  <c r="BF620"/>
  <c r="T620"/>
  <c r="R620"/>
  <c r="P620"/>
  <c r="BI618"/>
  <c r="BH618"/>
  <c r="BG618"/>
  <c r="BF618"/>
  <c r="T618"/>
  <c r="R618"/>
  <c r="P618"/>
  <c r="BI615"/>
  <c r="BH615"/>
  <c r="BG615"/>
  <c r="BF615"/>
  <c r="T615"/>
  <c r="R615"/>
  <c r="P615"/>
  <c r="BI613"/>
  <c r="BH613"/>
  <c r="BG613"/>
  <c r="BF613"/>
  <c r="T613"/>
  <c r="R613"/>
  <c r="P613"/>
  <c r="BI610"/>
  <c r="BH610"/>
  <c r="BG610"/>
  <c r="BF610"/>
  <c r="T610"/>
  <c r="R610"/>
  <c r="P610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7"/>
  <c r="BH577"/>
  <c r="BG577"/>
  <c r="BF577"/>
  <c r="T577"/>
  <c r="R577"/>
  <c r="P577"/>
  <c r="BI574"/>
  <c r="BH574"/>
  <c r="BG574"/>
  <c r="BF574"/>
  <c r="T574"/>
  <c r="R574"/>
  <c r="P574"/>
  <c r="BI572"/>
  <c r="BH572"/>
  <c r="BG572"/>
  <c r="BF572"/>
  <c r="T572"/>
  <c r="R572"/>
  <c r="P572"/>
  <c r="BI569"/>
  <c r="BH569"/>
  <c r="BG569"/>
  <c r="BF569"/>
  <c r="T569"/>
  <c r="R569"/>
  <c r="P569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34"/>
  <c r="BH534"/>
  <c r="BG534"/>
  <c r="BF534"/>
  <c r="T534"/>
  <c r="R534"/>
  <c r="P534"/>
  <c r="BI507"/>
  <c r="BH507"/>
  <c r="BG507"/>
  <c r="BF507"/>
  <c r="T507"/>
  <c r="R507"/>
  <c r="P507"/>
  <c r="BI502"/>
  <c r="BH502"/>
  <c r="BG502"/>
  <c r="BF502"/>
  <c r="T502"/>
  <c r="R502"/>
  <c r="P502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85"/>
  <c r="BH485"/>
  <c r="BG485"/>
  <c r="BF485"/>
  <c r="T485"/>
  <c r="R485"/>
  <c r="P485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49"/>
  <c r="BH449"/>
  <c r="BG449"/>
  <c r="BF449"/>
  <c r="T449"/>
  <c r="R449"/>
  <c r="P449"/>
  <c r="BI447"/>
  <c r="BH447"/>
  <c r="BG447"/>
  <c r="BF447"/>
  <c r="T447"/>
  <c r="R447"/>
  <c r="P447"/>
  <c r="BI416"/>
  <c r="BH416"/>
  <c r="BG416"/>
  <c r="BF416"/>
  <c r="T416"/>
  <c r="R416"/>
  <c r="P416"/>
  <c r="BI414"/>
  <c r="BH414"/>
  <c r="BG414"/>
  <c r="BF414"/>
  <c r="T414"/>
  <c r="R414"/>
  <c r="P414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35"/>
  <c r="BH335"/>
  <c r="BG335"/>
  <c r="BF335"/>
  <c r="T335"/>
  <c r="T313"/>
  <c r="R335"/>
  <c r="R313"/>
  <c r="P335"/>
  <c r="P313"/>
  <c r="BI314"/>
  <c r="BH314"/>
  <c r="BG314"/>
  <c r="BF314"/>
  <c r="T314"/>
  <c r="R314"/>
  <c r="P314"/>
  <c r="BI303"/>
  <c r="BH303"/>
  <c r="BG303"/>
  <c r="BF303"/>
  <c r="T303"/>
  <c r="R303"/>
  <c r="P303"/>
  <c r="BI293"/>
  <c r="BH293"/>
  <c r="BG293"/>
  <c r="BF293"/>
  <c r="T293"/>
  <c r="R293"/>
  <c r="P293"/>
  <c r="BI288"/>
  <c r="BH288"/>
  <c r="BG288"/>
  <c r="BF288"/>
  <c r="T288"/>
  <c r="R288"/>
  <c r="P288"/>
  <c r="BI285"/>
  <c r="BH285"/>
  <c r="BG285"/>
  <c r="BF285"/>
  <c r="T285"/>
  <c r="R285"/>
  <c r="P285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45"/>
  <c r="BH245"/>
  <c r="BG245"/>
  <c r="BF245"/>
  <c r="T245"/>
  <c r="R245"/>
  <c r="P245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3"/>
  <c r="BH223"/>
  <c r="BG223"/>
  <c r="BF223"/>
  <c r="T223"/>
  <c r="R223"/>
  <c r="P223"/>
  <c r="BI217"/>
  <c r="BH217"/>
  <c r="BG217"/>
  <c r="BF217"/>
  <c r="T217"/>
  <c r="R217"/>
  <c r="P217"/>
  <c r="BI215"/>
  <c r="BH215"/>
  <c r="BG215"/>
  <c r="BF215"/>
  <c r="T215"/>
  <c r="R215"/>
  <c r="P215"/>
  <c r="BI210"/>
  <c r="BH210"/>
  <c r="BG210"/>
  <c r="BF210"/>
  <c r="T210"/>
  <c r="R210"/>
  <c r="P210"/>
  <c r="BI204"/>
  <c r="BH204"/>
  <c r="BG204"/>
  <c r="BF204"/>
  <c r="T204"/>
  <c r="R204"/>
  <c r="P204"/>
  <c r="BI198"/>
  <c r="BH198"/>
  <c r="BG198"/>
  <c r="BF198"/>
  <c r="T198"/>
  <c r="R198"/>
  <c r="P198"/>
  <c r="BI193"/>
  <c r="BH193"/>
  <c r="BG193"/>
  <c r="BF193"/>
  <c r="T193"/>
  <c r="R193"/>
  <c r="P193"/>
  <c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72"/>
  <c r="BH172"/>
  <c r="BG172"/>
  <c r="BF172"/>
  <c r="T172"/>
  <c r="R172"/>
  <c r="P172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5"/>
  <c r="BH145"/>
  <c r="BG145"/>
  <c r="BF145"/>
  <c r="T145"/>
  <c r="R145"/>
  <c r="P145"/>
  <c r="BI140"/>
  <c r="BH140"/>
  <c r="BG140"/>
  <c r="BF140"/>
  <c r="T140"/>
  <c r="R140"/>
  <c r="P140"/>
  <c r="J133"/>
  <c r="F133"/>
  <c r="F131"/>
  <c r="E129"/>
  <c r="J91"/>
  <c r="F91"/>
  <c r="F89"/>
  <c r="E87"/>
  <c r="J24"/>
  <c r="E24"/>
  <c r="J134"/>
  <c r="J23"/>
  <c r="J18"/>
  <c r="E18"/>
  <c r="F134"/>
  <c r="J17"/>
  <c r="J12"/>
  <c r="J89"/>
  <c r="E7"/>
  <c r="E127"/>
  <c i="1" r="L90"/>
  <c r="AM90"/>
  <c r="AM89"/>
  <c r="L89"/>
  <c r="AM87"/>
  <c r="L87"/>
  <c r="L85"/>
  <c r="L84"/>
  <c i="2" r="BK1880"/>
  <c r="BK1853"/>
  <c r="J1849"/>
  <c r="J1844"/>
  <c r="BK1810"/>
  <c r="J1800"/>
  <c r="BK1788"/>
  <c r="BK1764"/>
  <c r="J1736"/>
  <c r="J1684"/>
  <c r="J1682"/>
  <c r="BK1680"/>
  <c r="BK1655"/>
  <c r="BK1645"/>
  <c r="BK1638"/>
  <c r="J1632"/>
  <c r="J1626"/>
  <c r="J1622"/>
  <c r="BK1618"/>
  <c r="BK1612"/>
  <c r="J1607"/>
  <c r="J1599"/>
  <c r="J1574"/>
  <c r="J1566"/>
  <c r="BK1494"/>
  <c r="J1471"/>
  <c r="BK1435"/>
  <c r="J1384"/>
  <c r="BK1358"/>
  <c r="BK1354"/>
  <c r="BK1295"/>
  <c r="J1235"/>
  <c r="J1204"/>
  <c r="J1198"/>
  <c r="J1183"/>
  <c r="J1165"/>
  <c r="J1159"/>
  <c r="BK1152"/>
  <c r="J1045"/>
  <c r="BK810"/>
  <c r="BK768"/>
  <c r="BK693"/>
  <c r="BK665"/>
  <c r="BK650"/>
  <c r="BK633"/>
  <c r="BK620"/>
  <c r="BK476"/>
  <c r="J414"/>
  <c r="BK387"/>
  <c r="J383"/>
  <c r="BK375"/>
  <c r="J366"/>
  <c r="J360"/>
  <c r="J344"/>
  <c r="J288"/>
  <c r="BK285"/>
  <c r="J237"/>
  <c r="J235"/>
  <c r="J217"/>
  <c r="J210"/>
  <c r="J198"/>
  <c r="J186"/>
  <c r="BK184"/>
  <c r="BK157"/>
  <c r="BK2211"/>
  <c r="J2208"/>
  <c r="BK2200"/>
  <c r="BK2182"/>
  <c r="J2166"/>
  <c r="BK2160"/>
  <c r="BK2144"/>
  <c r="J2053"/>
  <c r="J2028"/>
  <c r="J1986"/>
  <c r="BK1981"/>
  <c r="J1951"/>
  <c r="J1880"/>
  <c r="BK1857"/>
  <c r="J1853"/>
  <c r="J1851"/>
  <c r="J1814"/>
  <c r="J1798"/>
  <c r="BK1761"/>
  <c r="J1732"/>
  <c r="BK1682"/>
  <c r="J1681"/>
  <c r="J1678"/>
  <c r="J1647"/>
  <c r="BK1643"/>
  <c r="BK1603"/>
  <c r="J1588"/>
  <c r="J1578"/>
  <c r="BK1574"/>
  <c r="BK1561"/>
  <c r="J1538"/>
  <c r="BK1534"/>
  <c r="J1494"/>
  <c r="BK1462"/>
  <c r="BK1399"/>
  <c r="BK1376"/>
  <c r="BK1323"/>
  <c r="BK1231"/>
  <c r="BK1200"/>
  <c r="J1188"/>
  <c r="BK1181"/>
  <c r="BK1164"/>
  <c r="BK1159"/>
  <c r="J1145"/>
  <c r="J1072"/>
  <c r="J802"/>
  <c r="BK735"/>
  <c r="J733"/>
  <c r="J660"/>
  <c r="J650"/>
  <c r="J633"/>
  <c r="J610"/>
  <c r="J580"/>
  <c r="BK562"/>
  <c r="BK507"/>
  <c r="BK485"/>
  <c r="BK478"/>
  <c r="BK447"/>
  <c r="BK383"/>
  <c r="J371"/>
  <c r="J362"/>
  <c r="J351"/>
  <c r="BK346"/>
  <c r="BK314"/>
  <c r="BK293"/>
  <c r="BK288"/>
  <c r="BK277"/>
  <c r="BK235"/>
  <c r="J223"/>
  <c r="BK198"/>
  <c r="J172"/>
  <c r="BK147"/>
  <c r="J140"/>
  <c r="J2200"/>
  <c r="J2164"/>
  <c r="J2142"/>
  <c r="BK1634"/>
  <c r="BK1580"/>
  <c r="BK1570"/>
  <c r="J1561"/>
  <c r="J1534"/>
  <c r="J1463"/>
  <c r="BK1408"/>
  <c r="BK1370"/>
  <c r="BK1356"/>
  <c r="J1295"/>
  <c r="J1264"/>
  <c r="J1233"/>
  <c r="BK1202"/>
  <c r="J1181"/>
  <c r="J1161"/>
  <c r="J1147"/>
  <c r="BK1143"/>
  <c r="BK1134"/>
  <c r="BK964"/>
  <c r="J931"/>
  <c r="J890"/>
  <c r="BK834"/>
  <c r="J768"/>
  <c r="J762"/>
  <c r="BK569"/>
  <c r="BK449"/>
  <c i="1" r="AS94"/>
  <c i="3" r="BK961"/>
  <c r="BK928"/>
  <c r="J908"/>
  <c r="BK838"/>
  <c r="BK814"/>
  <c r="BK771"/>
  <c r="J722"/>
  <c r="J705"/>
  <c r="BK597"/>
  <c r="J505"/>
  <c r="BK488"/>
  <c r="J443"/>
  <c r="J401"/>
  <c r="BK318"/>
  <c r="BK285"/>
  <c r="J231"/>
  <c r="BK186"/>
  <c r="BK123"/>
  <c r="BK960"/>
  <c r="J866"/>
  <c r="J838"/>
  <c r="J794"/>
  <c r="BK683"/>
  <c r="BK639"/>
  <c r="J570"/>
  <c r="J479"/>
  <c r="BK443"/>
  <c r="J318"/>
  <c r="J285"/>
  <c r="BK239"/>
  <c r="J207"/>
  <c r="J123"/>
  <c r="J918"/>
  <c r="BK866"/>
  <c r="BK837"/>
  <c r="J771"/>
  <c r="BK705"/>
  <c r="BK656"/>
  <c r="J620"/>
  <c r="BK591"/>
  <c r="J547"/>
  <c r="BK505"/>
  <c r="J360"/>
  <c r="BK314"/>
  <c r="BK264"/>
  <c r="J235"/>
  <c i="4" r="J231"/>
  <c r="J229"/>
  <c r="BK193"/>
  <c r="BK153"/>
  <c r="J233"/>
  <c r="J189"/>
  <c r="J124"/>
  <c r="J198"/>
  <c r="BK189"/>
  <c r="J153"/>
  <c r="BK229"/>
  <c r="BK196"/>
  <c r="J185"/>
  <c i="5" r="BK212"/>
  <c r="BK198"/>
  <c r="BK156"/>
  <c r="J255"/>
  <c r="J226"/>
  <c r="BK205"/>
  <c r="BK149"/>
  <c r="J128"/>
  <c r="BK233"/>
  <c r="J198"/>
  <c r="J184"/>
  <c r="BK170"/>
  <c r="J149"/>
  <c r="BK128"/>
  <c i="6" r="BK846"/>
  <c r="J778"/>
  <c r="J774"/>
  <c r="BK695"/>
  <c r="J617"/>
  <c r="J531"/>
  <c r="J475"/>
  <c r="BK440"/>
  <c r="J422"/>
  <c r="J338"/>
  <c r="BK288"/>
  <c r="BK248"/>
  <c r="J203"/>
  <c r="J180"/>
  <c r="J636"/>
  <c r="J695"/>
  <c r="J569"/>
  <c r="BK531"/>
  <c r="J472"/>
  <c r="J440"/>
  <c r="BK413"/>
  <c r="BK332"/>
  <c r="J263"/>
  <c r="BK234"/>
  <c r="J231"/>
  <c r="BK203"/>
  <c r="BK180"/>
  <c r="BK971"/>
  <c r="BK934"/>
  <c r="J846"/>
  <c r="BK774"/>
  <c r="J724"/>
  <c r="BK636"/>
  <c i="7" r="J213"/>
  <c r="J187"/>
  <c r="BK149"/>
  <c r="BK125"/>
  <c r="J217"/>
  <c r="BK187"/>
  <c r="BK173"/>
  <c r="BK135"/>
  <c i="8" r="J163"/>
  <c r="BK152"/>
  <c r="J143"/>
  <c r="BK131"/>
  <c r="J161"/>
  <c r="J148"/>
  <c r="J135"/>
  <c r="J128"/>
  <c r="BK157"/>
  <c r="J151"/>
  <c r="J129"/>
  <c i="2" r="BK2185"/>
  <c r="BK2172"/>
  <c r="J2168"/>
  <c r="J2160"/>
  <c r="BK2140"/>
  <c r="BK2076"/>
  <c r="BK2053"/>
  <c r="BK1986"/>
  <c r="J1981"/>
  <c r="J1947"/>
  <c r="J1914"/>
  <c r="BK1903"/>
  <c r="BK1849"/>
  <c r="BK1844"/>
  <c r="BK1816"/>
  <c r="BK1814"/>
  <c r="J1810"/>
  <c r="BK1800"/>
  <c r="J1788"/>
  <c r="J1775"/>
  <c r="BK1762"/>
  <c r="BK1747"/>
  <c r="BK1732"/>
  <c r="J1683"/>
  <c r="J1680"/>
  <c r="BK1653"/>
  <c r="BK1647"/>
  <c r="BK1641"/>
  <c r="J1630"/>
  <c r="BK1626"/>
  <c r="BK1620"/>
  <c r="J1616"/>
  <c r="BK1607"/>
  <c r="BK1601"/>
  <c r="BK1593"/>
  <c r="BK1578"/>
  <c r="J1570"/>
  <c r="BK1536"/>
  <c r="J1462"/>
  <c r="J1434"/>
  <c r="BK1391"/>
  <c r="J1376"/>
  <c r="J1358"/>
  <c r="BK1325"/>
  <c r="BK1198"/>
  <c r="BK1175"/>
  <c r="J1170"/>
  <c r="BK1165"/>
  <c r="J1163"/>
  <c r="BK1160"/>
  <c r="J1152"/>
  <c r="BK1145"/>
  <c r="J1141"/>
  <c r="J1126"/>
  <c r="J1018"/>
  <c r="J935"/>
  <c r="BK931"/>
  <c r="J861"/>
  <c r="BK802"/>
  <c r="J753"/>
  <c r="BK734"/>
  <c r="BK721"/>
  <c r="BK655"/>
  <c r="BK648"/>
  <c r="J647"/>
  <c r="BK628"/>
  <c r="J618"/>
  <c r="J582"/>
  <c r="BK572"/>
  <c r="BK564"/>
  <c r="BK534"/>
  <c r="BK502"/>
  <c r="J492"/>
  <c r="J480"/>
  <c r="J449"/>
  <c r="J385"/>
  <c r="BK379"/>
  <c r="J375"/>
  <c r="BK366"/>
  <c r="BK362"/>
  <c r="J354"/>
  <c r="J346"/>
  <c r="BK335"/>
  <c r="J285"/>
  <c r="J274"/>
  <c r="BK237"/>
  <c r="BK229"/>
  <c r="BK215"/>
  <c r="BK204"/>
  <c r="BK186"/>
  <c r="BK179"/>
  <c r="BK172"/>
  <c r="BK165"/>
  <c r="BK159"/>
  <c r="BK152"/>
  <c r="BK145"/>
  <c r="BK2222"/>
  <c r="BK2208"/>
  <c r="BK2189"/>
  <c r="J2182"/>
  <c r="J2172"/>
  <c r="BK2166"/>
  <c r="BK2158"/>
  <c r="J2144"/>
  <c r="BK2117"/>
  <c r="BK2097"/>
  <c r="J2076"/>
  <c r="BK2056"/>
  <c r="BK2050"/>
  <c r="J2048"/>
  <c r="BK2028"/>
  <c r="BK2008"/>
  <c r="BK1951"/>
  <c r="BK1945"/>
  <c r="BK1914"/>
  <c r="BK1912"/>
  <c r="J1857"/>
  <c r="J1855"/>
  <c r="BK1851"/>
  <c r="BK1847"/>
  <c r="BK1843"/>
  <c r="J1805"/>
  <c r="BK1798"/>
  <c r="J1777"/>
  <c r="BK1775"/>
  <c r="BK1685"/>
  <c r="BK1683"/>
  <c r="BK1679"/>
  <c r="BK1678"/>
  <c r="J1651"/>
  <c r="J1641"/>
  <c r="J1636"/>
  <c r="BK1628"/>
  <c r="J1624"/>
  <c r="J1620"/>
  <c r="J1614"/>
  <c r="J1610"/>
  <c r="J1601"/>
  <c r="J1597"/>
  <c r="J1572"/>
  <c r="BK1538"/>
  <c r="BK1472"/>
  <c r="BK1463"/>
  <c r="J1410"/>
  <c r="J1391"/>
  <c r="J1363"/>
  <c r="J1323"/>
  <c r="J1293"/>
  <c r="BK1233"/>
  <c r="J1200"/>
  <c r="BK1188"/>
  <c r="BK1167"/>
  <c r="J1160"/>
  <c r="J1154"/>
  <c r="J1099"/>
  <c r="J964"/>
  <c r="BK861"/>
  <c r="J776"/>
  <c r="J764"/>
  <c r="J693"/>
  <c r="BK660"/>
  <c r="J639"/>
  <c r="J628"/>
  <c r="BK615"/>
  <c r="BK613"/>
  <c r="BK610"/>
  <c r="J584"/>
  <c r="BK582"/>
  <c r="J577"/>
  <c r="J572"/>
  <c r="J564"/>
  <c r="J562"/>
  <c r="J560"/>
  <c r="BK494"/>
  <c r="BK492"/>
  <c r="J485"/>
  <c r="J482"/>
  <c r="J447"/>
  <c r="BK416"/>
  <c r="BK385"/>
  <c r="J381"/>
  <c r="J379"/>
  <c r="BK373"/>
  <c r="BK364"/>
  <c r="BK349"/>
  <c r="BK303"/>
  <c r="BK279"/>
  <c r="BK245"/>
  <c r="J229"/>
  <c r="J215"/>
  <c r="J204"/>
  <c r="J193"/>
  <c r="J179"/>
  <c r="J167"/>
  <c r="J165"/>
  <c r="J161"/>
  <c r="J159"/>
  <c r="J145"/>
  <c r="BK2204"/>
  <c r="J2189"/>
  <c r="BK2174"/>
  <c r="BK2164"/>
  <c r="J2158"/>
  <c r="BK2137"/>
  <c r="J2050"/>
  <c r="J2008"/>
  <c r="J1984"/>
  <c r="BK1956"/>
  <c r="BK1947"/>
  <c r="J1903"/>
  <c r="J1878"/>
  <c r="BK1855"/>
  <c r="J1816"/>
  <c r="BK1812"/>
  <c r="J1790"/>
  <c r="J1762"/>
  <c r="J1747"/>
  <c r="BK1684"/>
  <c r="J1679"/>
  <c r="J1653"/>
  <c r="J1645"/>
  <c r="BK1636"/>
  <c r="J1634"/>
  <c r="J1593"/>
  <c r="J1580"/>
  <c r="BK1576"/>
  <c r="BK1566"/>
  <c r="BK1540"/>
  <c r="J1536"/>
  <c r="BK1514"/>
  <c r="J1472"/>
  <c r="BK1410"/>
  <c r="J1408"/>
  <c r="BK1386"/>
  <c r="J1325"/>
  <c r="BK1264"/>
  <c r="BK1204"/>
  <c r="BK1183"/>
  <c r="J1176"/>
  <c r="BK1170"/>
  <c r="BK1163"/>
  <c r="BK1154"/>
  <c r="BK1099"/>
  <c r="BK1045"/>
  <c r="BK1018"/>
  <c r="J991"/>
  <c r="J937"/>
  <c r="BK935"/>
  <c r="BK890"/>
  <c r="J887"/>
  <c r="J834"/>
  <c r="J828"/>
  <c r="J810"/>
  <c r="BK753"/>
  <c r="J734"/>
  <c r="J721"/>
  <c r="J655"/>
  <c r="J648"/>
  <c r="BK647"/>
  <c r="BK645"/>
  <c r="BK639"/>
  <c r="BK618"/>
  <c r="J615"/>
  <c r="BK584"/>
  <c r="J574"/>
  <c r="J534"/>
  <c r="J502"/>
  <c r="J494"/>
  <c r="BK480"/>
  <c r="J476"/>
  <c r="J416"/>
  <c r="J377"/>
  <c r="J364"/>
  <c r="BK354"/>
  <c r="J349"/>
  <c r="J335"/>
  <c r="J303"/>
  <c r="J279"/>
  <c r="BK274"/>
  <c r="J232"/>
  <c r="BK217"/>
  <c r="J174"/>
  <c r="J152"/>
  <c r="J2222"/>
  <c r="BK2170"/>
  <c r="BK2162"/>
  <c r="J2140"/>
  <c r="J2137"/>
  <c r="J2117"/>
  <c r="J2097"/>
  <c r="BK2077"/>
  <c r="BK1632"/>
  <c r="BK1630"/>
  <c r="BK1624"/>
  <c r="BK1616"/>
  <c r="BK1614"/>
  <c r="J1612"/>
  <c r="BK1599"/>
  <c r="BK1572"/>
  <c r="J1568"/>
  <c r="J1540"/>
  <c r="BK1471"/>
  <c r="BK1434"/>
  <c r="BK1384"/>
  <c r="BK1363"/>
  <c r="J1354"/>
  <c r="BK1293"/>
  <c r="BK1235"/>
  <c r="J1231"/>
  <c r="BK1193"/>
  <c r="J1175"/>
  <c r="BK1158"/>
  <c r="BK1141"/>
  <c r="BK1126"/>
  <c r="BK937"/>
  <c r="J933"/>
  <c r="J926"/>
  <c r="BK887"/>
  <c r="BK776"/>
  <c r="BK764"/>
  <c r="BK574"/>
  <c r="BK496"/>
  <c r="BK414"/>
  <c i="3" r="BK1017"/>
  <c r="J1017"/>
  <c r="BK1016"/>
  <c r="J1016"/>
  <c r="BK1015"/>
  <c r="J1015"/>
  <c r="BK1013"/>
  <c r="J1013"/>
  <c r="BK993"/>
  <c r="J993"/>
  <c r="BK991"/>
  <c r="J991"/>
  <c r="BK971"/>
  <c r="BK959"/>
  <c r="BK918"/>
  <c r="J868"/>
  <c r="BK845"/>
  <c r="J837"/>
  <c r="J804"/>
  <c r="J750"/>
  <c r="BK703"/>
  <c r="BK673"/>
  <c r="BK568"/>
  <c r="J473"/>
  <c r="BK422"/>
  <c r="J339"/>
  <c r="J296"/>
  <c r="BK235"/>
  <c r="BK207"/>
  <c r="BK144"/>
  <c r="J961"/>
  <c r="BK888"/>
  <c r="J845"/>
  <c r="BK804"/>
  <c r="BK704"/>
  <c r="J656"/>
  <c r="J591"/>
  <c r="J488"/>
  <c r="J464"/>
  <c r="BK401"/>
  <c r="J314"/>
  <c r="J264"/>
  <c r="J210"/>
  <c r="J165"/>
  <c r="J959"/>
  <c r="BK908"/>
  <c r="J846"/>
  <c r="J836"/>
  <c r="BK750"/>
  <c r="J703"/>
  <c r="BK622"/>
  <c r="BK570"/>
  <c r="BK526"/>
  <c r="BK479"/>
  <c r="BK339"/>
  <c r="J294"/>
  <c r="J239"/>
  <c i="4" r="BK240"/>
  <c r="J196"/>
  <c r="BK154"/>
  <c r="BK235"/>
  <c r="J193"/>
  <c r="BK187"/>
  <c r="J235"/>
  <c r="J191"/>
  <c r="BK156"/>
  <c r="J227"/>
  <c r="BK195"/>
  <c r="J156"/>
  <c i="5" r="BK226"/>
  <c r="J205"/>
  <c r="BK184"/>
  <c r="J121"/>
  <c r="J233"/>
  <c r="BK177"/>
  <c r="J142"/>
  <c r="J247"/>
  <c r="J219"/>
  <c r="J177"/>
  <c r="BK121"/>
  <c r="J156"/>
  <c i="6" r="BK905"/>
  <c r="J815"/>
  <c r="BK724"/>
  <c r="BK664"/>
  <c r="J573"/>
  <c r="BK512"/>
  <c r="BK472"/>
  <c r="J434"/>
  <c r="J413"/>
  <c r="J332"/>
  <c r="J285"/>
  <c r="J242"/>
  <c r="BK192"/>
  <c r="J755"/>
  <c r="BK601"/>
  <c r="J676"/>
  <c r="J512"/>
  <c r="J431"/>
  <c r="J384"/>
  <c r="BK291"/>
  <c r="BK256"/>
  <c r="BK231"/>
  <c r="BK215"/>
  <c r="J192"/>
  <c r="BK126"/>
  <c r="J942"/>
  <c r="BK875"/>
  <c r="BK778"/>
  <c r="BK609"/>
  <c i="7" r="BK217"/>
  <c r="BK191"/>
  <c r="BK163"/>
  <c r="J135"/>
  <c r="BK213"/>
  <c r="J163"/>
  <c r="J145"/>
  <c r="BK121"/>
  <c i="8" r="BK160"/>
  <c r="BK151"/>
  <c r="J145"/>
  <c r="BK133"/>
  <c r="BK124"/>
  <c r="BK156"/>
  <c r="BK139"/>
  <c r="J131"/>
  <c r="J124"/>
  <c r="BK153"/>
  <c r="BK137"/>
  <c r="J157"/>
  <c i="3" r="BK839"/>
  <c r="BK836"/>
  <c r="BK794"/>
  <c r="BK745"/>
  <c r="J683"/>
  <c r="J622"/>
  <c r="BK547"/>
  <c r="J497"/>
  <c r="BK464"/>
  <c r="BK360"/>
  <c r="J305"/>
  <c r="BK294"/>
  <c r="BK210"/>
  <c r="BK165"/>
  <c r="J971"/>
  <c r="J960"/>
  <c r="BK868"/>
  <c r="BK846"/>
  <c r="J745"/>
  <c r="J673"/>
  <c r="BK620"/>
  <c r="J526"/>
  <c r="BK473"/>
  <c r="J422"/>
  <c r="BK381"/>
  <c r="BK305"/>
  <c r="BK243"/>
  <c r="J186"/>
  <c r="J144"/>
  <c r="J928"/>
  <c r="J888"/>
  <c r="J839"/>
  <c r="J814"/>
  <c r="BK722"/>
  <c r="J704"/>
  <c r="J639"/>
  <c r="J597"/>
  <c r="J568"/>
  <c r="BK497"/>
  <c r="J381"/>
  <c r="BK296"/>
  <c r="J243"/>
  <c r="BK231"/>
  <c i="4" r="J237"/>
  <c r="BK227"/>
  <c r="BK185"/>
  <c r="BK124"/>
  <c r="BK231"/>
  <c r="J154"/>
  <c r="J240"/>
  <c r="BK233"/>
  <c r="J195"/>
  <c r="J187"/>
  <c r="BK237"/>
  <c r="BK198"/>
  <c r="BK191"/>
  <c i="5" r="BK255"/>
  <c r="BK219"/>
  <c r="J191"/>
  <c r="BK142"/>
  <c r="BK247"/>
  <c r="BK240"/>
  <c r="J212"/>
  <c r="J170"/>
  <c r="J135"/>
  <c r="J240"/>
  <c r="J163"/>
  <c r="BK191"/>
  <c r="BK163"/>
  <c r="BK135"/>
  <c i="6" r="J875"/>
  <c r="BK787"/>
  <c r="J766"/>
  <c r="BK676"/>
  <c r="J609"/>
  <c r="J560"/>
  <c r="BK504"/>
  <c r="J469"/>
  <c r="BK431"/>
  <c r="BK360"/>
  <c r="J291"/>
  <c r="J256"/>
  <c r="J207"/>
  <c r="J194"/>
  <c r="BK153"/>
  <c r="J758"/>
  <c r="BK569"/>
  <c r="BK560"/>
  <c r="BK475"/>
  <c r="BK434"/>
  <c r="BK338"/>
  <c r="J320"/>
  <c r="BK285"/>
  <c r="BK242"/>
  <c r="BK223"/>
  <c r="BK207"/>
  <c r="J199"/>
  <c r="J153"/>
  <c r="J971"/>
  <c r="J905"/>
  <c r="BK815"/>
  <c r="BK766"/>
  <c r="J664"/>
  <c r="J601"/>
  <c i="7" r="J203"/>
  <c r="J173"/>
  <c r="BK145"/>
  <c r="J229"/>
  <c r="J191"/>
  <c r="BK159"/>
  <c r="J125"/>
  <c i="8" r="BK161"/>
  <c r="J158"/>
  <c r="BK148"/>
  <c r="J141"/>
  <c r="BK129"/>
  <c r="BK158"/>
  <c r="J147"/>
  <c r="J137"/>
  <c r="BK127"/>
  <c r="BK163"/>
  <c r="J156"/>
  <c r="BK141"/>
  <c i="2" r="BK2176"/>
  <c r="J2174"/>
  <c r="J2170"/>
  <c r="J2162"/>
  <c r="BK2142"/>
  <c r="J2077"/>
  <c r="J2056"/>
  <c r="BK2048"/>
  <c r="BK1984"/>
  <c r="J1956"/>
  <c r="J1945"/>
  <c r="J1912"/>
  <c r="BK1878"/>
  <c r="J1847"/>
  <c r="J1843"/>
  <c r="J1812"/>
  <c r="BK1805"/>
  <c r="BK1790"/>
  <c r="BK1777"/>
  <c r="J1764"/>
  <c r="J1761"/>
  <c r="BK1736"/>
  <c r="J1685"/>
  <c r="BK1681"/>
  <c r="J1655"/>
  <c r="BK1651"/>
  <c r="J1643"/>
  <c r="J1638"/>
  <c r="J1628"/>
  <c r="BK1622"/>
  <c r="J1618"/>
  <c r="BK1610"/>
  <c r="J1603"/>
  <c r="BK1597"/>
  <c r="BK1588"/>
  <c r="J1576"/>
  <c r="BK1568"/>
  <c r="J1514"/>
  <c r="J1435"/>
  <c r="J1399"/>
  <c r="J1386"/>
  <c r="J1370"/>
  <c r="J1356"/>
  <c r="J1202"/>
  <c r="J1193"/>
  <c r="BK1176"/>
  <c r="J1167"/>
  <c r="J1164"/>
  <c r="BK1161"/>
  <c r="J1158"/>
  <c r="BK1147"/>
  <c r="J1143"/>
  <c r="J1134"/>
  <c r="BK1072"/>
  <c r="BK991"/>
  <c r="BK933"/>
  <c r="BK926"/>
  <c r="BK828"/>
  <c r="BK762"/>
  <c r="J735"/>
  <c r="BK733"/>
  <c r="J665"/>
  <c r="J645"/>
  <c r="J620"/>
  <c r="J613"/>
  <c r="BK580"/>
  <c r="BK577"/>
  <c r="J569"/>
  <c r="BK560"/>
  <c r="J507"/>
  <c r="J496"/>
  <c r="BK482"/>
  <c r="J478"/>
  <c r="J387"/>
  <c r="BK381"/>
  <c r="BK377"/>
  <c r="J373"/>
  <c r="BK371"/>
  <c r="BK360"/>
  <c r="BK351"/>
  <c r="BK344"/>
  <c r="J314"/>
  <c r="J293"/>
  <c r="J277"/>
  <c r="J245"/>
  <c r="BK232"/>
  <c r="BK223"/>
  <c r="BK210"/>
  <c r="BK193"/>
  <c r="J184"/>
  <c r="BK174"/>
  <c r="BK167"/>
  <c r="BK161"/>
  <c r="J157"/>
  <c r="J147"/>
  <c r="BK140"/>
  <c r="J2211"/>
  <c r="J2204"/>
  <c r="J2185"/>
  <c r="J2176"/>
  <c r="BK2168"/>
  <c i="6" r="BK384"/>
  <c r="BK320"/>
  <c r="BK263"/>
  <c r="J215"/>
  <c r="BK194"/>
  <c r="BK758"/>
  <c r="BK573"/>
  <c r="J504"/>
  <c r="BK469"/>
  <c r="BK422"/>
  <c r="J360"/>
  <c r="J288"/>
  <c r="J248"/>
  <c r="J234"/>
  <c r="J223"/>
  <c r="BK199"/>
  <c r="J126"/>
  <c r="BK942"/>
  <c r="J934"/>
  <c r="J787"/>
  <c r="BK755"/>
  <c r="BK617"/>
  <c i="7" r="BK229"/>
  <c r="J177"/>
  <c r="J159"/>
  <c r="J121"/>
  <c r="BK203"/>
  <c r="BK177"/>
  <c r="J149"/>
  <c i="8" r="J153"/>
  <c r="BK147"/>
  <c r="BK135"/>
  <c r="J127"/>
  <c r="BK145"/>
  <c r="BK143"/>
  <c r="J133"/>
  <c r="J160"/>
  <c r="J152"/>
  <c r="J139"/>
  <c r="BK128"/>
  <c i="5" l="1" r="P120"/>
  <c r="P119"/>
  <c r="P118"/>
  <c i="1" r="AU98"/>
  <c i="6" r="BK125"/>
  <c r="J125"/>
  <c r="J98"/>
  <c r="P198"/>
  <c r="P723"/>
  <c r="P845"/>
  <c i="2" r="P348"/>
  <c r="T348"/>
  <c r="P644"/>
  <c r="BK1234"/>
  <c r="J1234"/>
  <c r="J110"/>
  <c r="T1234"/>
  <c r="P1567"/>
  <c r="P1763"/>
  <c r="BK1815"/>
  <c r="J1815"/>
  <c r="J113"/>
  <c r="T1815"/>
  <c r="P1946"/>
  <c r="R1946"/>
  <c r="T1946"/>
  <c r="R1955"/>
  <c r="P2143"/>
  <c r="T2143"/>
  <c r="T2184"/>
  <c i="5" r="BK120"/>
  <c r="BK119"/>
  <c r="J119"/>
  <c r="J97"/>
  <c i="6" r="R198"/>
  <c r="R723"/>
  <c r="BK845"/>
  <c r="J845"/>
  <c r="J103"/>
  <c i="7" r="P120"/>
  <c r="P119"/>
  <c r="P118"/>
  <c i="1" r="AU100"/>
  <c i="7" r="R120"/>
  <c r="R119"/>
  <c r="R118"/>
  <c i="2" r="T139"/>
  <c r="BK236"/>
  <c r="J236"/>
  <c r="J100"/>
  <c r="R236"/>
  <c r="BK343"/>
  <c r="J343"/>
  <c r="J102"/>
  <c r="P343"/>
  <c r="R343"/>
  <c r="T343"/>
  <c r="BK644"/>
  <c r="J644"/>
  <c r="J104"/>
  <c r="T644"/>
  <c r="P1157"/>
  <c r="T1157"/>
  <c r="BK1169"/>
  <c r="J1169"/>
  <c r="J108"/>
  <c r="P1169"/>
  <c r="R1169"/>
  <c r="T1169"/>
  <c r="BK1199"/>
  <c r="J1199"/>
  <c r="J109"/>
  <c r="P1199"/>
  <c r="R1199"/>
  <c r="T1199"/>
  <c r="R1234"/>
  <c r="R1567"/>
  <c r="BK1763"/>
  <c r="J1763"/>
  <c r="J112"/>
  <c r="P1815"/>
  <c r="BK1955"/>
  <c r="J1955"/>
  <c r="J115"/>
  <c r="P1955"/>
  <c r="BK2143"/>
  <c r="J2143"/>
  <c r="J116"/>
  <c r="BK2184"/>
  <c r="J2184"/>
  <c r="J117"/>
  <c r="R2184"/>
  <c i="3" r="P122"/>
  <c r="BK295"/>
  <c r="J295"/>
  <c r="J99"/>
  <c r="R295"/>
  <c r="BK569"/>
  <c r="J569"/>
  <c r="J100"/>
  <c r="P569"/>
  <c r="R569"/>
  <c i="4" r="P123"/>
  <c r="R123"/>
  <c r="T123"/>
  <c r="BK155"/>
  <c r="J155"/>
  <c r="J99"/>
  <c r="R155"/>
  <c r="T155"/>
  <c r="P197"/>
  <c r="R197"/>
  <c r="T197"/>
  <c i="5" r="T120"/>
  <c r="T119"/>
  <c r="T118"/>
  <c i="6" r="BK198"/>
  <c r="J198"/>
  <c r="J99"/>
  <c r="BK723"/>
  <c r="J723"/>
  <c r="J100"/>
  <c r="R845"/>
  <c i="2" r="BK139"/>
  <c r="J139"/>
  <c r="J98"/>
  <c r="P139"/>
  <c r="R139"/>
  <c r="BK192"/>
  <c r="J192"/>
  <c r="J99"/>
  <c r="P192"/>
  <c r="R192"/>
  <c r="T192"/>
  <c r="P236"/>
  <c r="T236"/>
  <c r="BK348"/>
  <c r="J348"/>
  <c r="J103"/>
  <c r="R348"/>
  <c r="R644"/>
  <c r="BK1157"/>
  <c r="J1157"/>
  <c r="J105"/>
  <c r="R1157"/>
  <c r="P1234"/>
  <c r="BK1567"/>
  <c r="J1567"/>
  <c r="J111"/>
  <c r="T1567"/>
  <c r="R1763"/>
  <c r="T1763"/>
  <c r="R1815"/>
  <c r="BK1946"/>
  <c r="J1946"/>
  <c r="J114"/>
  <c r="T1955"/>
  <c r="R2143"/>
  <c r="P2184"/>
  <c i="3" r="BK122"/>
  <c r="BK121"/>
  <c r="BK120"/>
  <c r="J120"/>
  <c r="R122"/>
  <c r="R121"/>
  <c r="R120"/>
  <c r="T122"/>
  <c r="P295"/>
  <c r="T295"/>
  <c r="T569"/>
  <c i="4" r="BK123"/>
  <c r="P155"/>
  <c r="BK197"/>
  <c r="J197"/>
  <c r="J100"/>
  <c i="5" r="R120"/>
  <c r="R119"/>
  <c r="R118"/>
  <c i="6" r="P125"/>
  <c r="P124"/>
  <c r="P123"/>
  <c i="1" r="AU99"/>
  <c i="6" r="R125"/>
  <c r="R124"/>
  <c r="R123"/>
  <c r="T125"/>
  <c r="T198"/>
  <c r="T723"/>
  <c r="T845"/>
  <c i="7" r="BK120"/>
  <c r="BK119"/>
  <c r="J119"/>
  <c r="J97"/>
  <c r="T120"/>
  <c r="T119"/>
  <c r="T118"/>
  <c i="8" r="BK123"/>
  <c r="J123"/>
  <c r="J98"/>
  <c r="P123"/>
  <c r="R123"/>
  <c r="T123"/>
  <c r="BK130"/>
  <c r="J130"/>
  <c r="J99"/>
  <c r="P130"/>
  <c r="R130"/>
  <c r="T130"/>
  <c i="6" r="BK777"/>
  <c r="J777"/>
  <c r="J101"/>
  <c i="2" r="BK313"/>
  <c r="J313"/>
  <c r="J101"/>
  <c i="6" r="BK786"/>
  <c r="J786"/>
  <c r="J102"/>
  <c i="2" r="BK1166"/>
  <c r="J1166"/>
  <c r="J106"/>
  <c i="4" r="BK239"/>
  <c r="J239"/>
  <c r="J101"/>
  <c i="8" r="BK162"/>
  <c r="J162"/>
  <c r="J101"/>
  <c i="7" r="BK118"/>
  <c r="J118"/>
  <c r="J120"/>
  <c r="J98"/>
  <c i="8" r="E85"/>
  <c r="F118"/>
  <c r="BE135"/>
  <c r="BE137"/>
  <c r="BE139"/>
  <c r="BE143"/>
  <c r="BE148"/>
  <c r="BE127"/>
  <c r="BE141"/>
  <c r="BE153"/>
  <c r="BE156"/>
  <c r="BE157"/>
  <c r="BE160"/>
  <c r="BE163"/>
  <c r="J89"/>
  <c r="J92"/>
  <c r="BE124"/>
  <c r="BE128"/>
  <c r="BE129"/>
  <c r="BE131"/>
  <c r="BE133"/>
  <c r="BE145"/>
  <c r="BE147"/>
  <c r="BE151"/>
  <c r="BE152"/>
  <c r="BE158"/>
  <c r="BE161"/>
  <c i="7" r="J89"/>
  <c r="E108"/>
  <c r="F115"/>
  <c r="BE135"/>
  <c r="BE163"/>
  <c r="BE173"/>
  <c r="BE191"/>
  <c r="BE217"/>
  <c r="BE229"/>
  <c r="J92"/>
  <c r="BE121"/>
  <c r="BE125"/>
  <c r="BE145"/>
  <c r="BE149"/>
  <c r="BE159"/>
  <c r="BE177"/>
  <c r="BE187"/>
  <c r="BE203"/>
  <c r="BE213"/>
  <c i="6" r="BE609"/>
  <c r="BE636"/>
  <c r="BE664"/>
  <c r="BE676"/>
  <c r="BE755"/>
  <c r="BE766"/>
  <c r="BE846"/>
  <c r="BE905"/>
  <c r="BE934"/>
  <c r="BE942"/>
  <c r="BE971"/>
  <c i="5" r="J120"/>
  <c r="J98"/>
  <c i="6" r="J89"/>
  <c r="J92"/>
  <c r="BE153"/>
  <c r="BE194"/>
  <c r="BE199"/>
  <c r="BE203"/>
  <c r="BE207"/>
  <c r="BE215"/>
  <c r="BE223"/>
  <c r="BE231"/>
  <c r="BE234"/>
  <c r="BE248"/>
  <c r="BE256"/>
  <c r="BE263"/>
  <c r="BE285"/>
  <c r="BE288"/>
  <c r="BE291"/>
  <c r="BE320"/>
  <c r="BE384"/>
  <c r="BE413"/>
  <c r="BE431"/>
  <c r="BE472"/>
  <c r="BE512"/>
  <c r="BE531"/>
  <c r="BE560"/>
  <c r="BE695"/>
  <c r="BE724"/>
  <c r="BE758"/>
  <c r="BE569"/>
  <c r="BE774"/>
  <c i="5" r="BK118"/>
  <c r="J118"/>
  <c i="6" r="E85"/>
  <c r="F92"/>
  <c r="BE126"/>
  <c r="BE180"/>
  <c r="BE192"/>
  <c r="BE242"/>
  <c r="BE332"/>
  <c r="BE338"/>
  <c r="BE360"/>
  <c r="BE422"/>
  <c r="BE434"/>
  <c r="BE440"/>
  <c r="BE469"/>
  <c r="BE475"/>
  <c r="BE504"/>
  <c r="BE573"/>
  <c r="BE601"/>
  <c r="BE617"/>
  <c r="BE778"/>
  <c r="BE787"/>
  <c r="BE815"/>
  <c r="BE875"/>
  <c i="4" r="J123"/>
  <c r="J98"/>
  <c i="5" r="E85"/>
  <c r="J89"/>
  <c r="F92"/>
  <c r="BE142"/>
  <c r="BE177"/>
  <c r="BE184"/>
  <c r="J92"/>
  <c r="BE121"/>
  <c r="BE128"/>
  <c r="BE149"/>
  <c r="BE163"/>
  <c r="BE205"/>
  <c r="BE240"/>
  <c r="BE247"/>
  <c r="BE156"/>
  <c r="BE198"/>
  <c r="BE233"/>
  <c r="BE255"/>
  <c r="BE135"/>
  <c r="BE170"/>
  <c r="BE191"/>
  <c r="BE212"/>
  <c r="BE219"/>
  <c r="BE226"/>
  <c i="3" r="J96"/>
  <c r="J121"/>
  <c r="J97"/>
  <c i="4" r="E85"/>
  <c r="J89"/>
  <c r="BE124"/>
  <c r="BE185"/>
  <c r="BE187"/>
  <c r="BE191"/>
  <c r="BE235"/>
  <c r="BE237"/>
  <c r="J92"/>
  <c r="BE153"/>
  <c r="BE189"/>
  <c r="BE198"/>
  <c i="3" r="J122"/>
  <c r="J98"/>
  <c i="4" r="F92"/>
  <c r="BE156"/>
  <c r="BE193"/>
  <c r="BE195"/>
  <c r="BE196"/>
  <c r="BE227"/>
  <c r="BE154"/>
  <c r="BE229"/>
  <c r="BE231"/>
  <c r="BE233"/>
  <c r="BE240"/>
  <c i="2" r="BK138"/>
  <c r="J138"/>
  <c r="J97"/>
  <c i="3" r="F92"/>
  <c r="BE243"/>
  <c r="BE294"/>
  <c r="BE314"/>
  <c r="BE318"/>
  <c r="BE360"/>
  <c r="BE401"/>
  <c r="BE497"/>
  <c r="BE505"/>
  <c r="BE526"/>
  <c r="BE570"/>
  <c r="BE597"/>
  <c r="BE620"/>
  <c r="BE622"/>
  <c r="BE639"/>
  <c r="BE683"/>
  <c r="BE704"/>
  <c r="BE705"/>
  <c r="BE745"/>
  <c r="BE814"/>
  <c r="BE868"/>
  <c r="BE888"/>
  <c r="BE908"/>
  <c r="BE918"/>
  <c r="E110"/>
  <c r="J114"/>
  <c r="J117"/>
  <c r="BE123"/>
  <c r="BE144"/>
  <c r="BE235"/>
  <c r="BE239"/>
  <c r="BE296"/>
  <c r="BE443"/>
  <c r="BE591"/>
  <c r="BE703"/>
  <c r="BE836"/>
  <c r="BE838"/>
  <c r="BE845"/>
  <c r="BE866"/>
  <c r="BE928"/>
  <c r="BE959"/>
  <c r="BE961"/>
  <c r="BE165"/>
  <c r="BE186"/>
  <c r="BE207"/>
  <c r="BE210"/>
  <c r="BE231"/>
  <c r="BE264"/>
  <c r="BE285"/>
  <c r="BE305"/>
  <c r="BE339"/>
  <c r="BE381"/>
  <c r="BE422"/>
  <c r="BE464"/>
  <c r="BE473"/>
  <c r="BE479"/>
  <c r="BE488"/>
  <c r="BE547"/>
  <c r="BE568"/>
  <c r="BE656"/>
  <c r="BE673"/>
  <c r="BE722"/>
  <c r="BE750"/>
  <c r="BE771"/>
  <c r="BE794"/>
  <c r="BE804"/>
  <c r="BE837"/>
  <c r="BE839"/>
  <c r="BE846"/>
  <c r="BE960"/>
  <c r="BE971"/>
  <c r="BE991"/>
  <c r="BE993"/>
  <c r="BE1013"/>
  <c r="BE1015"/>
  <c r="BE1016"/>
  <c r="BE1017"/>
  <c i="2" r="BE416"/>
  <c r="BE480"/>
  <c r="BE485"/>
  <c r="BE492"/>
  <c r="BE502"/>
  <c r="BE507"/>
  <c r="BE534"/>
  <c r="BE562"/>
  <c r="BE574"/>
  <c r="BE577"/>
  <c r="BE776"/>
  <c r="BE810"/>
  <c r="BE861"/>
  <c r="BE964"/>
  <c r="BE1045"/>
  <c r="BE1072"/>
  <c r="BE1145"/>
  <c r="BE1147"/>
  <c r="BE1152"/>
  <c r="BE1159"/>
  <c r="BE1165"/>
  <c r="BE1167"/>
  <c r="BE1198"/>
  <c r="BE1295"/>
  <c r="BE1358"/>
  <c r="BE1376"/>
  <c r="BE1384"/>
  <c r="BE1386"/>
  <c r="BE1391"/>
  <c r="BE1435"/>
  <c r="BE1574"/>
  <c r="BE1580"/>
  <c r="BE1588"/>
  <c r="BE1593"/>
  <c r="BE1603"/>
  <c r="BE1618"/>
  <c r="BE1620"/>
  <c r="BE2142"/>
  <c r="BE2158"/>
  <c r="BE2166"/>
  <c r="BE2204"/>
  <c r="BE2222"/>
  <c r="F92"/>
  <c r="J131"/>
  <c r="BE172"/>
  <c r="BE215"/>
  <c r="BE223"/>
  <c r="BE232"/>
  <c r="BE245"/>
  <c r="BE285"/>
  <c r="BE288"/>
  <c r="BE335"/>
  <c r="BE349"/>
  <c r="BE351"/>
  <c r="BE360"/>
  <c r="BE366"/>
  <c r="BE381"/>
  <c r="BE387"/>
  <c r="BE447"/>
  <c r="BE482"/>
  <c r="BE494"/>
  <c r="BE564"/>
  <c r="BE569"/>
  <c r="BE628"/>
  <c r="BE733"/>
  <c r="BE753"/>
  <c r="BE802"/>
  <c r="BE834"/>
  <c r="BE931"/>
  <c r="BE1126"/>
  <c r="BE1134"/>
  <c r="BE1143"/>
  <c r="BE1154"/>
  <c r="BE1160"/>
  <c r="BE1170"/>
  <c r="BE1188"/>
  <c r="BE1293"/>
  <c r="BE1325"/>
  <c r="BE1356"/>
  <c r="BE1434"/>
  <c r="BE1463"/>
  <c r="BE1514"/>
  <c r="BE1568"/>
  <c r="BE1599"/>
  <c r="BE1607"/>
  <c r="BE1610"/>
  <c r="BE1612"/>
  <c r="BE1616"/>
  <c r="BE1624"/>
  <c r="BE1626"/>
  <c r="BE1630"/>
  <c r="BE1638"/>
  <c r="BE1641"/>
  <c r="BE1651"/>
  <c r="BE1655"/>
  <c r="BE1736"/>
  <c r="BE1747"/>
  <c r="BE1762"/>
  <c r="BE1790"/>
  <c r="BE1851"/>
  <c r="BE1855"/>
  <c r="BE1945"/>
  <c r="BE2056"/>
  <c r="BE2168"/>
  <c r="BE2200"/>
  <c r="BE2208"/>
  <c r="J92"/>
  <c r="BE140"/>
  <c r="BE157"/>
  <c r="BE159"/>
  <c r="BE165"/>
  <c r="BE167"/>
  <c r="BE174"/>
  <c r="BE193"/>
  <c r="BE198"/>
  <c r="BE204"/>
  <c r="BE210"/>
  <c r="BE237"/>
  <c r="BE274"/>
  <c r="BE277"/>
  <c r="BE279"/>
  <c r="BE293"/>
  <c r="BE314"/>
  <c r="BE344"/>
  <c r="BE354"/>
  <c r="BE362"/>
  <c r="BE371"/>
  <c r="BE379"/>
  <c r="BE385"/>
  <c r="BE496"/>
  <c r="BE560"/>
  <c r="BE572"/>
  <c r="BE582"/>
  <c r="BE584"/>
  <c r="BE610"/>
  <c r="BE613"/>
  <c r="BE618"/>
  <c r="BE620"/>
  <c r="BE633"/>
  <c r="BE648"/>
  <c r="BE655"/>
  <c r="BE660"/>
  <c r="BE665"/>
  <c r="BE693"/>
  <c r="BE762"/>
  <c r="BE828"/>
  <c r="BE890"/>
  <c r="BE926"/>
  <c r="BE933"/>
  <c r="BE935"/>
  <c r="BE991"/>
  <c r="BE1141"/>
  <c r="BE1161"/>
  <c r="BE1164"/>
  <c r="BE1175"/>
  <c r="BE1204"/>
  <c r="BE1231"/>
  <c r="BE1363"/>
  <c r="BE1399"/>
  <c r="BE1408"/>
  <c r="BE1410"/>
  <c r="BE1472"/>
  <c r="BE1570"/>
  <c r="BE1576"/>
  <c r="BE1578"/>
  <c r="BE1597"/>
  <c r="BE1601"/>
  <c r="BE1614"/>
  <c r="BE1628"/>
  <c r="BE1632"/>
  <c r="BE1636"/>
  <c r="BE1643"/>
  <c r="BE1679"/>
  <c r="BE1681"/>
  <c r="BE1683"/>
  <c r="BE1777"/>
  <c r="BE1798"/>
  <c r="BE1800"/>
  <c r="BE1805"/>
  <c r="BE1843"/>
  <c r="BE1853"/>
  <c r="BE1857"/>
  <c r="BE1878"/>
  <c r="BE1903"/>
  <c r="BE1914"/>
  <c r="BE1947"/>
  <c r="BE1951"/>
  <c r="BE1984"/>
  <c r="BE1986"/>
  <c r="BE2008"/>
  <c r="BE2048"/>
  <c r="BE2050"/>
  <c r="BE2076"/>
  <c r="BE2137"/>
  <c r="BE2140"/>
  <c r="BE2160"/>
  <c r="BE2170"/>
  <c r="BE2172"/>
  <c r="BE2174"/>
  <c r="BE2176"/>
  <c r="BE2182"/>
  <c r="BE2189"/>
  <c r="BE2211"/>
  <c r="E85"/>
  <c r="BE145"/>
  <c r="BE147"/>
  <c r="BE152"/>
  <c r="BE161"/>
  <c r="BE179"/>
  <c r="BE184"/>
  <c r="BE186"/>
  <c r="BE217"/>
  <c r="BE229"/>
  <c r="BE235"/>
  <c r="BE303"/>
  <c r="BE346"/>
  <c r="BE364"/>
  <c r="BE373"/>
  <c r="BE375"/>
  <c r="BE377"/>
  <c r="BE383"/>
  <c r="BE414"/>
  <c r="BE449"/>
  <c r="BE476"/>
  <c r="BE478"/>
  <c r="BE580"/>
  <c r="BE615"/>
  <c r="BE639"/>
  <c r="BE645"/>
  <c r="BE647"/>
  <c r="BE650"/>
  <c r="BE721"/>
  <c r="BE734"/>
  <c r="BE735"/>
  <c r="BE764"/>
  <c r="BE768"/>
  <c r="BE887"/>
  <c r="BE937"/>
  <c r="BE1018"/>
  <c r="BE1099"/>
  <c r="BE1158"/>
  <c r="BE1163"/>
  <c r="BE1176"/>
  <c r="BE1181"/>
  <c r="BE1183"/>
  <c r="BE1193"/>
  <c r="BE1200"/>
  <c r="BE1202"/>
  <c r="BE1233"/>
  <c r="BE1235"/>
  <c r="BE1264"/>
  <c r="BE1323"/>
  <c r="BE1354"/>
  <c r="BE1370"/>
  <c r="BE1462"/>
  <c r="BE1471"/>
  <c r="BE1494"/>
  <c r="BE1534"/>
  <c r="BE1536"/>
  <c r="BE1538"/>
  <c r="BE1540"/>
  <c r="BE1561"/>
  <c r="BE1566"/>
  <c r="BE1572"/>
  <c r="BE1622"/>
  <c r="BE1634"/>
  <c r="BE1645"/>
  <c r="BE1647"/>
  <c r="BE1653"/>
  <c r="BE1678"/>
  <c r="BE1680"/>
  <c r="BE1682"/>
  <c r="BE1684"/>
  <c r="BE1685"/>
  <c r="BE1732"/>
  <c r="BE1761"/>
  <c r="BE1764"/>
  <c r="BE1775"/>
  <c r="BE1788"/>
  <c r="BE1810"/>
  <c r="BE1812"/>
  <c r="BE1814"/>
  <c r="BE1816"/>
  <c r="BE1844"/>
  <c r="BE1847"/>
  <c r="BE1849"/>
  <c r="BE1880"/>
  <c r="BE1912"/>
  <c r="BE1956"/>
  <c r="BE1981"/>
  <c r="BE2028"/>
  <c r="BE2053"/>
  <c r="BE2077"/>
  <c r="BE2097"/>
  <c r="BE2117"/>
  <c r="BE2144"/>
  <c r="BE2162"/>
  <c r="BE2164"/>
  <c r="BE2185"/>
  <c r="F35"/>
  <c i="1" r="BB95"/>
  <c i="2" r="F34"/>
  <c i="1" r="BA95"/>
  <c i="3" r="F37"/>
  <c i="1" r="BD96"/>
  <c i="4" r="F36"/>
  <c i="1" r="BC97"/>
  <c i="4" r="F35"/>
  <c i="1" r="BB97"/>
  <c i="5" r="F34"/>
  <c i="1" r="BA98"/>
  <c i="6" r="J34"/>
  <c i="1" r="AW99"/>
  <c i="8" r="J34"/>
  <c i="1" r="AW101"/>
  <c i="8" r="F35"/>
  <c i="1" r="BB101"/>
  <c i="3" r="J30"/>
  <c r="F34"/>
  <c i="1" r="BA96"/>
  <c i="3" r="J34"/>
  <c i="1" r="AW96"/>
  <c i="4" r="J34"/>
  <c i="1" r="AW97"/>
  <c i="5" r="F36"/>
  <c i="1" r="BC98"/>
  <c i="5" r="F35"/>
  <c i="1" r="BB98"/>
  <c i="6" r="F34"/>
  <c i="1" r="BA99"/>
  <c i="2" r="F36"/>
  <c i="1" r="BC95"/>
  <c i="2" r="F37"/>
  <c i="1" r="BD95"/>
  <c i="4" r="F37"/>
  <c i="1" r="BD97"/>
  <c i="4" r="F34"/>
  <c i="1" r="BA97"/>
  <c i="5" r="J34"/>
  <c i="1" r="AW98"/>
  <c i="5" r="F37"/>
  <c i="1" r="BD98"/>
  <c i="5" r="J30"/>
  <c i="6" r="F35"/>
  <c i="1" r="BB99"/>
  <c i="7" r="F34"/>
  <c i="1" r="BA100"/>
  <c i="7" r="F35"/>
  <c i="1" r="BB100"/>
  <c i="7" r="F36"/>
  <c i="1" r="BC100"/>
  <c i="7" r="F37"/>
  <c i="1" r="BD100"/>
  <c i="7" r="J34"/>
  <c i="1" r="AW100"/>
  <c i="8" r="F34"/>
  <c i="1" r="BA101"/>
  <c i="7" r="J30"/>
  <c i="8" r="F37"/>
  <c i="1" r="BD101"/>
  <c i="2" r="J34"/>
  <c i="1" r="AW95"/>
  <c i="3" r="F35"/>
  <c i="1" r="BB96"/>
  <c i="3" r="F36"/>
  <c i="1" r="BC96"/>
  <c i="6" r="F37"/>
  <c i="1" r="BD99"/>
  <c i="6" r="F36"/>
  <c i="1" r="BC99"/>
  <c i="8" r="F36"/>
  <c i="1" r="BC101"/>
  <c i="4" l="1" r="BK122"/>
  <c r="BK121"/>
  <c r="J121"/>
  <c r="J96"/>
  <c i="2" r="R138"/>
  <c i="4" r="T122"/>
  <c r="T121"/>
  <c r="R122"/>
  <c r="R121"/>
  <c r="P122"/>
  <c r="P121"/>
  <c i="1" r="AU97"/>
  <c i="2" r="T138"/>
  <c i="8" r="R122"/>
  <c r="R121"/>
  <c i="3" r="T121"/>
  <c r="T120"/>
  <c i="2" r="R1168"/>
  <c r="R137"/>
  <c r="P138"/>
  <c i="3" r="P121"/>
  <c r="P120"/>
  <c i="1" r="AU96"/>
  <c i="8" r="T122"/>
  <c r="T121"/>
  <c r="P122"/>
  <c r="P121"/>
  <c i="1" r="AU101"/>
  <c i="6" r="T124"/>
  <c r="T123"/>
  <c i="2" r="T1168"/>
  <c r="P1168"/>
  <c i="8" r="BK150"/>
  <c r="J150"/>
  <c r="J100"/>
  <c i="1" r="AG96"/>
  <c i="2" r="BK1168"/>
  <c r="J1168"/>
  <c r="J107"/>
  <c i="6" r="BK124"/>
  <c r="J124"/>
  <c r="J97"/>
  <c i="8" r="BK122"/>
  <c r="J122"/>
  <c r="J97"/>
  <c i="1" r="AG100"/>
  <c i="7" r="J96"/>
  <c i="1" r="AG98"/>
  <c i="5" r="J96"/>
  <c i="2" r="BK137"/>
  <c r="J137"/>
  <c r="J96"/>
  <c r="J33"/>
  <c i="1" r="AV95"/>
  <c r="AT95"/>
  <c i="3" r="F33"/>
  <c i="1" r="AZ96"/>
  <c i="4" r="F33"/>
  <c i="1" r="AZ97"/>
  <c i="4" r="J33"/>
  <c i="1" r="AV97"/>
  <c r="AT97"/>
  <c i="5" r="F33"/>
  <c i="1" r="AZ98"/>
  <c i="6" r="F33"/>
  <c i="1" r="AZ99"/>
  <c i="7" r="F33"/>
  <c i="1" r="AZ100"/>
  <c i="8" r="J33"/>
  <c i="1" r="AV101"/>
  <c r="AT101"/>
  <c r="BB94"/>
  <c r="W31"/>
  <c r="BA94"/>
  <c r="W30"/>
  <c i="2" r="F33"/>
  <c i="1" r="AZ95"/>
  <c i="3" r="J33"/>
  <c i="1" r="AV96"/>
  <c r="AT96"/>
  <c r="AN96"/>
  <c i="5" r="J33"/>
  <c i="1" r="AV98"/>
  <c r="AT98"/>
  <c r="AN98"/>
  <c i="6" r="J33"/>
  <c i="1" r="AV99"/>
  <c r="AT99"/>
  <c i="7" r="J33"/>
  <c i="1" r="AV100"/>
  <c r="AT100"/>
  <c r="AN100"/>
  <c r="BD94"/>
  <c r="W33"/>
  <c i="8" r="F33"/>
  <c i="1" r="AZ101"/>
  <c r="BC94"/>
  <c r="W32"/>
  <c i="2" l="1" r="P137"/>
  <c i="1" r="AU95"/>
  <c i="2" r="T137"/>
  <c i="4" r="J122"/>
  <c r="J97"/>
  <c i="6" r="BK123"/>
  <c r="J123"/>
  <c r="J96"/>
  <c i="8" r="BK121"/>
  <c r="J121"/>
  <c r="J96"/>
  <c i="7" r="J39"/>
  <c i="5" r="J39"/>
  <c i="3" r="J39"/>
  <c i="1" r="AU94"/>
  <c i="2" r="J30"/>
  <c i="1" r="AG95"/>
  <c r="AW94"/>
  <c r="AK30"/>
  <c r="AY94"/>
  <c i="4" r="J30"/>
  <c i="1" r="AG97"/>
  <c r="AZ94"/>
  <c r="W29"/>
  <c r="AX94"/>
  <c i="4" l="1" r="J39"/>
  <c i="2" r="J39"/>
  <c i="1" r="AN95"/>
  <c r="AN97"/>
  <c i="8" r="J30"/>
  <c i="1" r="AG101"/>
  <c i="6" r="J30"/>
  <c i="1" r="AG99"/>
  <c r="AV94"/>
  <c r="AK29"/>
  <c i="6" l="1" r="J39"/>
  <c i="8" r="J39"/>
  <c i="1" r="AN101"/>
  <c r="AN99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<sst xmlns="http://schemas.openxmlformats.org/spreadsheetml/2006/main">
  <si>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</si>
  <si>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</si>
  <si>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</si>
  <si>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</si>
  <si>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</si>
  <si>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{ca838949-8b05-4de4-8afe-bc1a491287c3}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</si>
  <si>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</si>
  <si>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</si>
  <si>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</si>
  <si>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</si>
  <si>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</si>
  <si>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</si>
  <si>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</si>
  <si>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</si>
  <si>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2020/27/STAVEB/25-7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</si>
  <si>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</si>
  <si>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</si>
  <si>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I.ETAPA - Stavební úpravy vnitřních prostor objektu B Mendelovy univerzity, p.č. 2/1</t>
  </si>
  <si>
    <t>KSO:</t>
  </si>
  <si>
    <t>801 35</t>
  </si>
  <si>
    <t>CC-CZ:</t>
  </si>
  <si>
    <t>1263</t>
  </si>
  <si>
    <t>Místo:</t>
  </si>
  <si>
    <t>Brno - Černá Pole (6100771)</t>
  </si>
  <si>
    <t>Datum:</t>
  </si>
  <si>
    <t>25. 7. 2023</t>
  </si>
  <si>
    <t>CZ-CPV:</t>
  </si>
  <si>
    <t>45212000-6</t>
  </si>
  <si>
    <t>CZ-CPA:</t>
  </si>
  <si>
    <t>41.00.28</t>
  </si>
  <si>
    <t>Zadavatel:</t>
  </si>
  <si>
    <t>IČ:</t>
  </si>
  <si>
    <t>Mendelova univerzita v Brně, Zemědělská 810, Brno</t>
  </si>
  <si>
    <t>DIČ:</t>
  </si>
  <si>
    <t>Uchazeč:</t>
  </si>
  <si>
    <t>Vyplň údaj</t>
  </si>
  <si>
    <t>Projektant:</t>
  </si>
  <si>
    <t>Projecticon s.r.o., A. Kopeckého 151, Nový Hrádek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</si>
  <si>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</si>
  <si>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</si>
  <si>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</si>
  <si>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</si>
  <si>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</si>
  <si>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</si>
  <si>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</si>
  <si>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</si>
  <si>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</si>
  <si>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</si>
  <si>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</si>
  <si>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</si>
  <si>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</si>
  <si>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</si>
  <si>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</si>
  <si>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</si>
  <si>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</si>
  <si>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</si>
  <si>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</si>
  <si>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</si>
  <si>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</si>
  <si>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</si>
  <si>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</si>
  <si>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</si>
  <si>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</si>
  <si>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</si>
  <si>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</si>
  <si>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</si>
  <si>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</si>
  <si>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</si>
  <si>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</si>
  <si>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</si>
  <si>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</si>
  <si>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</si>
  <si>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</si>
  <si>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</si>
  <si>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</si>
  <si>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</si>
  <si>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</si>
  <si>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</si>
  <si>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</si>
  <si>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</si>
  <si>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</si>
  <si>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</si>
  <si>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</si>
  <si>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</si>
  <si>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</si>
  <si>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</si>
  <si>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</si>
  <si>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</si>
  <si>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</si>
  <si>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 xml:space="preserve">Stavební úpravy </t>
  </si>
  <si>
    <t>STA</t>
  </si>
  <si>
    <t>1</t>
  </si>
  <si>
    <t>{0659906a-08c8-415d-b11a-4c1ae1aaf3f2}</t>
  </si>
  <si>
    <t>2</t>
  </si>
  <si>
    <t>SO.02</t>
  </si>
  <si>
    <t>Zdravotechnika</t>
  </si>
  <si>
    <t>{cd70b4d4-716a-41d3-8a2f-804fb3c234c6}</t>
  </si>
  <si>
    <t>SO.03</t>
  </si>
  <si>
    <t>Otopná tělesa</t>
  </si>
  <si>
    <t>{9449fa43-a60e-4eda-a855-b30310446d3e}</t>
  </si>
  <si>
    <t>SO.04</t>
  </si>
  <si>
    <t>Elektromontáže - slaboproud</t>
  </si>
  <si>
    <t>{25b64d71-96f7-40f1-b78a-17dc61597436}</t>
  </si>
  <si>
    <t>SO.05</t>
  </si>
  <si>
    <t>Elektromontáže - silnoproud</t>
  </si>
  <si>
    <t>{1787bb94-062e-4aaa-a01a-470aa93330d5}</t>
  </si>
  <si>
    <t>SO.06</t>
  </si>
  <si>
    <t>Vzduchotechnika</t>
  </si>
  <si>
    <t>{38f1a9ea-55bf-4927-9c47-f14c2d928eb8}</t>
  </si>
  <si>
    <t>SO.07</t>
  </si>
  <si>
    <t>Vedlejší a ostatní rozpočtovací náklady</t>
  </si>
  <si>
    <t>{7f7589c9-d406-4865-9663-46bd9931cb03}</t>
  </si>
  <si>
    <t>OBKL</t>
  </si>
  <si>
    <t>Obklady</t>
  </si>
  <si>
    <t>430,736</t>
  </si>
  <si>
    <t>OBKL_D</t>
  </si>
  <si>
    <t>demontáž keramických obkladů</t>
  </si>
  <si>
    <t>698,998</t>
  </si>
  <si>
    <t>KRYCÍ LIST SOUPISU PRACÍ</t>
  </si>
  <si>
    <t>OBKL_OS</t>
  </si>
  <si>
    <t>Obklad ostění</t>
  </si>
  <si>
    <t>96,54</t>
  </si>
  <si>
    <t>OBKL_PAR</t>
  </si>
  <si>
    <t>Obklad parapet</t>
  </si>
  <si>
    <t>36,2</t>
  </si>
  <si>
    <t>ODK</t>
  </si>
  <si>
    <t>Odkopávky</t>
  </si>
  <si>
    <t>68,235</t>
  </si>
  <si>
    <t>OM_OS</t>
  </si>
  <si>
    <t>Omítka ostění</t>
  </si>
  <si>
    <t>313,727</t>
  </si>
  <si>
    <t>Objekt:</t>
  </si>
  <si>
    <t>OM_OTL</t>
  </si>
  <si>
    <t>Otlučení omítky stěn</t>
  </si>
  <si>
    <t>2810,308</t>
  </si>
  <si>
    <t xml:space="preserve">SO.01 - Stavební úpravy </t>
  </si>
  <si>
    <t>OM_SCH</t>
  </si>
  <si>
    <t>Omítka schodiště</t>
  </si>
  <si>
    <t>544,359</t>
  </si>
  <si>
    <t>OM_ST</t>
  </si>
  <si>
    <t>Omítka stěny</t>
  </si>
  <si>
    <t>1830,621</t>
  </si>
  <si>
    <t>OM_STR</t>
  </si>
  <si>
    <t>Omítka strop</t>
  </si>
  <si>
    <t>34,38</t>
  </si>
  <si>
    <t>OM_VN</t>
  </si>
  <si>
    <t>/12/11</t>
  </si>
  <si>
    <t>78,24</t>
  </si>
  <si>
    <t>OM_VNI</t>
  </si>
  <si>
    <t>Sanační )úpravy</t>
  </si>
  <si>
    <t>185,588</t>
  </si>
  <si>
    <t>PDL</t>
  </si>
  <si>
    <t>Plocha podlahy</t>
  </si>
  <si>
    <t>988,26</t>
  </si>
  <si>
    <t>SDK_01</t>
  </si>
  <si>
    <t>Podhled</t>
  </si>
  <si>
    <t>143,61</t>
  </si>
  <si>
    <t>SDK_KAS</t>
  </si>
  <si>
    <t>SDK KAstlík</t>
  </si>
  <si>
    <t>183,748</t>
  </si>
  <si>
    <t>SDK_PO</t>
  </si>
  <si>
    <t>SDK podhled</t>
  </si>
  <si>
    <t>250,41</t>
  </si>
  <si>
    <t>SDK_ST</t>
  </si>
  <si>
    <t xml:space="preserve">SDk předstěna </t>
  </si>
  <si>
    <t>158,79</t>
  </si>
  <si>
    <t>SKL</t>
  </si>
  <si>
    <t>Sypanina na skládku</t>
  </si>
  <si>
    <t>46,23</t>
  </si>
  <si>
    <t>ZAR</t>
  </si>
  <si>
    <t>Zárubně</t>
  </si>
  <si>
    <t>13,5</t>
  </si>
  <si>
    <t>ZAS</t>
  </si>
  <si>
    <t>Zásypy</t>
  </si>
  <si>
    <t>22,005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</si>
  <si>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</si>
  <si>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</si>
  <si>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</si>
  <si>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</si>
  <si>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</si>
  <si>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</si>
  <si>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</si>
  <si>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</si>
  <si>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</si>
  <si>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</si>
  <si>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</si>
  <si>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</si>
  <si>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</si>
  <si>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</si>
  <si>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</si>
  <si>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</si>
  <si>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</si>
  <si>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</si>
  <si>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</si>
  <si>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</si>
  <si>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</si>
  <si>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</si>
  <si>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</si>
  <si>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</si>
  <si>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</si>
  <si>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</si>
  <si>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</si>
  <si>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</si>
  <si>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</si>
  <si>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</si>
  <si>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</si>
  <si>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</si>
  <si>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</si>
  <si>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</si>
  <si>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</si>
  <si>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</si>
  <si>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</si>
  <si>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</si>
  <si>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</si>
  <si>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</si>
  <si>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</si>
  <si>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</si>
  <si>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</si>
  <si>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</si>
  <si>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113106021</t>
  </si>
  <si>
    <t>Rozebrání dlažeb při překopech komunikací pro pěší z betonových dlaždic ručně</t>
  </si>
  <si>
    <t>m2</t>
  </si>
  <si>
    <t>CS ÚRS 2021 02</t>
  </si>
  <si>
    <t>4</t>
  </si>
  <si>
    <t>-2095835245</t>
  </si>
  <si>
    <t>VV</t>
  </si>
  <si>
    <t>"B.1.a - D.1.1.15"34,1*1,5</t>
  </si>
  <si>
    <t>"B.1.b - D.1.1.12"6,8*1,5</t>
  </si>
  <si>
    <t>"B.1.c - D.1.1.11"8*1,5</t>
  </si>
  <si>
    <t>Součet</t>
  </si>
  <si>
    <t>113107036</t>
  </si>
  <si>
    <t>Odstranění podkladu z betonu vyztuženého sítěmi tl 150 mm při překopech ručně</t>
  </si>
  <si>
    <t>132373502</t>
  </si>
  <si>
    <t>"B.1.c - D.1.1.12"1,2*3</t>
  </si>
  <si>
    <t>3</t>
  </si>
  <si>
    <t>113201111</t>
  </si>
  <si>
    <t>Vytrhání obrub chodníkových ležatých</t>
  </si>
  <si>
    <t>m</t>
  </si>
  <si>
    <t>610382882</t>
  </si>
  <si>
    <t>"B.1.a - D.1.1.15"35</t>
  </si>
  <si>
    <t>"B.1.b - D.1.1.12"6,8</t>
  </si>
  <si>
    <t>"B.1.c - D.1.1.11"8</t>
  </si>
  <si>
    <t>122211101</t>
  </si>
  <si>
    <t>Odkopávky a prokopávky v hornině třídy těžitelnosti I, skupiny 3 ručně</t>
  </si>
  <si>
    <t>m3</t>
  </si>
  <si>
    <t>-398009363</t>
  </si>
  <si>
    <t>"B.1.a - D.1.1.15" 0,9*1,5*34,1</t>
  </si>
  <si>
    <t>5</t>
  </si>
  <si>
    <t>162211311</t>
  </si>
  <si>
    <t>Vodorovné přemístění výkopku z horniny třídy těžitelnosti I, skupiny 1 až 3 stavebním kolečkem do 10 m</t>
  </si>
  <si>
    <t>-2094095415</t>
  </si>
  <si>
    <t>"B.1.a/b/c" ODK</t>
  </si>
  <si>
    <t>6</t>
  </si>
  <si>
    <t>162211319</t>
  </si>
  <si>
    <t>Příplatek k vodorovnému přemístění výkopku z horniny třídy těžitelnosti I, skupiny 1 až 3 stavebním kolečkem ZKD 10 m</t>
  </si>
  <si>
    <t>262291064</t>
  </si>
  <si>
    <t>"B.1.a/b/c - D.1.1.15/11/12" ODK</t>
  </si>
  <si>
    <t>7</t>
  </si>
  <si>
    <t>162751117</t>
  </si>
  <si>
    <t>Vodorovné přemístění do 10000 m výkopku/sypaniny z horniny třídy těžitelnosti I, skupiny 1 až 3</t>
  </si>
  <si>
    <t>228907227</t>
  </si>
  <si>
    <t>Odvoz na skládku s poplatkem</t>
  </si>
  <si>
    <t>"B.1.a/b/c"ODK -ZAS</t>
  </si>
  <si>
    <t>8</t>
  </si>
  <si>
    <t>162751119</t>
  </si>
  <si>
    <t>Příplatek k vodorovnému přemístění výkopku/sypaniny z horniny třídy těžitelnosti I, skupiny 1 až 3 ZKD 1000 m přes 10000 m</t>
  </si>
  <si>
    <t>599258642</t>
  </si>
  <si>
    <t>"Za dalších 15 km" SKL*15</t>
  </si>
  <si>
    <t>9</t>
  </si>
  <si>
    <t>167111101</t>
  </si>
  <si>
    <t>Nakládání výkopku z hornin třídy těžitelnosti I, skupiny 1 až 3 do 100 m3 ručně</t>
  </si>
  <si>
    <t>986596706</t>
  </si>
  <si>
    <t>"B.1.a/b/c/- D.1.1.15´/11/12"</t>
  </si>
  <si>
    <t>"pro zásyp - 2x" ZAS*2</t>
  </si>
  <si>
    <t>"odvoz na skládku" SKL</t>
  </si>
  <si>
    <t>10</t>
  </si>
  <si>
    <t>171201231</t>
  </si>
  <si>
    <t>Poplatek za uložení zeminy a kamení na recyklační skládce (skládkovné) kód odpadu 17 05 04</t>
  </si>
  <si>
    <t>t</t>
  </si>
  <si>
    <t>-2019150135</t>
  </si>
  <si>
    <t>SKL*1,8</t>
  </si>
  <si>
    <t>11</t>
  </si>
  <si>
    <t>174111101</t>
  </si>
  <si>
    <t>Zásyp jam, šachet rýh nebo kolem objektů sypaninou se zhutněním ručně</t>
  </si>
  <si>
    <t>-565191555</t>
  </si>
  <si>
    <t>"B.1.a - D.1.1.15"1,5*0,3*34,1</t>
  </si>
  <si>
    <t>"B.1.b - D.1.1.12"6,8*1,5*0,3</t>
  </si>
  <si>
    <t>"B.1.c - D.1.1.11"8*1,5*0,3</t>
  </si>
  <si>
    <t>12</t>
  </si>
  <si>
    <t>175151101</t>
  </si>
  <si>
    <t>Obsypání potrubí strojně sypaninou bez prohození, uloženou do 3 m</t>
  </si>
  <si>
    <t>594270854</t>
  </si>
  <si>
    <t>"B.1.a - D.1.1.15"34,1*0,3*1,5</t>
  </si>
  <si>
    <t>OBS</t>
  </si>
  <si>
    <t>13</t>
  </si>
  <si>
    <t>M</t>
  </si>
  <si>
    <t>58343930</t>
  </si>
  <si>
    <t>kamenivo drcené hrubé frakce 16/32</t>
  </si>
  <si>
    <t>1875352662</t>
  </si>
  <si>
    <t>22,005*2 'Přepočtené koeficientem množství</t>
  </si>
  <si>
    <t>14</t>
  </si>
  <si>
    <t>181951112</t>
  </si>
  <si>
    <t>Úprava pláně v hornině třídy těžitelnosti I, skupiny 1 až 3 se zhutněním</t>
  </si>
  <si>
    <t>497805331</t>
  </si>
  <si>
    <t>Úprava zemní páně Edef min. 30 MPa - vyspádování a zhutnění</t>
  </si>
  <si>
    <t>Zakládání</t>
  </si>
  <si>
    <t>212750102</t>
  </si>
  <si>
    <t>Trativod z drenážních trubek PVC-U SN 4 perforace 360° včetně lože otevřený výkop DN 125 pro budovy plocha pro vtékání vody min. 80 cm2/m</t>
  </si>
  <si>
    <t>-949591400</t>
  </si>
  <si>
    <t>"B.1.a - D.1.1.15" 36+2</t>
  </si>
  <si>
    <t>"B.1.b - D.1.1.12"6,8+2</t>
  </si>
  <si>
    <t>"B.1.c - D.1.1.11"8+2</t>
  </si>
  <si>
    <t>16</t>
  </si>
  <si>
    <t>212 R01</t>
  </si>
  <si>
    <t>Napojení drenážního potrubí na stávající dešťovou kanalizaci, vč. dodávky materiálu</t>
  </si>
  <si>
    <t>hod</t>
  </si>
  <si>
    <t>245670190</t>
  </si>
  <si>
    <t>"B.1.a - D.1.1.15" 2</t>
  </si>
  <si>
    <t>"B.1.b - D.1.1.12"2</t>
  </si>
  <si>
    <t>"B.1.c - D.1.1.11"2</t>
  </si>
  <si>
    <t>17</t>
  </si>
  <si>
    <t>212 R02</t>
  </si>
  <si>
    <t xml:space="preserve">D+M revizní šachta  DN 315/160, s plastovým poklopem, osazena na stávající kanalizační potrubí pro napojení drenážního potrubí</t>
  </si>
  <si>
    <t>kus</t>
  </si>
  <si>
    <t>-1144102480</t>
  </si>
  <si>
    <t>"B.1.b - D.1.1.12"1</t>
  </si>
  <si>
    <t>"B.1.c - D.1.1.11"1</t>
  </si>
  <si>
    <t>18</t>
  </si>
  <si>
    <t>213141111</t>
  </si>
  <si>
    <t>Zřízení vrstvy z geotextilie v rovině nebo ve sklonu do 1:5 š do 3 m</t>
  </si>
  <si>
    <t>490628384</t>
  </si>
  <si>
    <t xml:space="preserve">"B.1.a - D.1.1.15 - obalení potrubí + zásypu" 34,1*0,5+34,1*(1,5*2+0,2*2) </t>
  </si>
  <si>
    <t>"B.1.b - D.1.1.12"6,8*0,5+(6,8*1,5*2+0,2*2)</t>
  </si>
  <si>
    <t>"B.1.c - D.1.1.11"8*0,5+(8*1,5*2+0,2*2)</t>
  </si>
  <si>
    <t>19</t>
  </si>
  <si>
    <t>69311199</t>
  </si>
  <si>
    <t>geotextilie netkaná separační, ochranná, filtrační, drenážní PES(70%)+PP(30%) 300g/m2</t>
  </si>
  <si>
    <t>-1523015732</t>
  </si>
  <si>
    <t>185,59*1,15 'Přepočtené koeficientem množství</t>
  </si>
  <si>
    <t>20</t>
  </si>
  <si>
    <t>452311141</t>
  </si>
  <si>
    <t>Podkladní desky z betonu prostého tř. C 16/20 otevřený výkop</t>
  </si>
  <si>
    <t>1011056555</t>
  </si>
  <si>
    <t>Spádovaný beton pod drenáž</t>
  </si>
  <si>
    <t xml:space="preserve">"B.1.a - D.1.1.15"  34,1*1*0,15</t>
  </si>
  <si>
    <t>"B.1.b - D.1.1.12"6,8*1*0,15</t>
  </si>
  <si>
    <t>"B.1.c - D.1.1.11"8*1*0,15</t>
  </si>
  <si>
    <t>635111242</t>
  </si>
  <si>
    <t>Násyp pod podlahy z hrubého kameniva 16-32 se zhutněním</t>
  </si>
  <si>
    <t>521868891</t>
  </si>
  <si>
    <t>sanace venkovní - lože 2x- tloušťka 150 mm a 200mm</t>
  </si>
  <si>
    <t>"B.1.a - D.1.1.15 " 34,1*1,0*(0,15+0,2)</t>
  </si>
  <si>
    <t>"B.1.b - D.1.1.12"6,8*1*(0,15+0,2)</t>
  </si>
  <si>
    <t>"B.1.c - D.1.1.11"8*1*(0,15+0,2)</t>
  </si>
  <si>
    <t>22</t>
  </si>
  <si>
    <t>63511R01</t>
  </si>
  <si>
    <t>P15.1 - Stávající dešťový svod z měděného potrubí pr. 160mm délky cca 4 m s litinovým lapačem střešních splavenin bude dočasně demontován. Po dobu výstavby bude proveden svod nahrazen ohebným potrubím vyustěným na volný terén, opětovná montáž</t>
  </si>
  <si>
    <t>-914677145</t>
  </si>
  <si>
    <t>23</t>
  </si>
  <si>
    <t>63511R02</t>
  </si>
  <si>
    <t>P15.2 - Nový dešťový svod z CU plechu tl. 0,6 mm, včetně kotvení a dopojení na stávající část svodu s novým litinových lapačem střešních splavenin DN 160 a dopojeníím na stávající potrubí dešťové kanalizace</t>
  </si>
  <si>
    <t>-1650206345</t>
  </si>
  <si>
    <t>24</t>
  </si>
  <si>
    <t>63511R03</t>
  </si>
  <si>
    <t>P16 - Stávající sloupek 230V/USB kotvený k betonové patce bude dočasně odpojen a demontován. Po provedení sanačních prací a přeskládání dlažby bude osazen a napojen zpět</t>
  </si>
  <si>
    <t>-980728221</t>
  </si>
  <si>
    <t>Svislé a kompletní konstrukce</t>
  </si>
  <si>
    <t>25</t>
  </si>
  <si>
    <t>317168057</t>
  </si>
  <si>
    <t>Překlad keramický vysoký v 238 mm dl 2500 mm</t>
  </si>
  <si>
    <t>-1341855452</t>
  </si>
  <si>
    <t>"B.1.a - D.1.1.4" 2</t>
  </si>
  <si>
    <t xml:space="preserve">"B.3.f - D.1.1.4"  2</t>
  </si>
  <si>
    <t xml:space="preserve">"B.3.e- D.1.1.4"  2</t>
  </si>
  <si>
    <t>"B.4.c - D.1.1.4" 2</t>
  </si>
  <si>
    <t>"B.5.f - D.1.1.4"2</t>
  </si>
  <si>
    <t>"B.5.e - D.1.1.4"2</t>
  </si>
  <si>
    <t>26</t>
  </si>
  <si>
    <t>317941121</t>
  </si>
  <si>
    <t>Osazování ocelových válcovaných nosníků na zdivu I, IE, U, UE nebo L do č 12</t>
  </si>
  <si>
    <t>947393545</t>
  </si>
  <si>
    <t>L 80/80/8</t>
  </si>
  <si>
    <t>"B.1.a - D.1.1.4" 67,2/1000</t>
  </si>
  <si>
    <t>"B.5.f - D.1.1.4"67,2/1000</t>
  </si>
  <si>
    <t>"B.5.e - D.1.1.4"67,2/1000</t>
  </si>
  <si>
    <t xml:space="preserve">"B.3.e- D.1.1.4"  67,2/1000</t>
  </si>
  <si>
    <t>"B.4.c - D.1.1.4"67,2/1000</t>
  </si>
  <si>
    <t>"B.3.f - D.1.1.4" 67,2/1000</t>
  </si>
  <si>
    <t>"B.4.c - D.1.1.4" 67,2/1000</t>
  </si>
  <si>
    <t>"B.2.a - D.1.1.4" 19,2/1000</t>
  </si>
  <si>
    <t>"B.2.b - D.1.1.4" 19,2/1000</t>
  </si>
  <si>
    <t>"B.2.c - D.1.1.4" 19,2/1000</t>
  </si>
  <si>
    <t>"B.2.d - D.1.1.4" 19,2/1000</t>
  </si>
  <si>
    <t>"B.3.a - D.1.1.4" 19,2/1000</t>
  </si>
  <si>
    <t>"B.3.b - D.1.1.4" 19,2/1000</t>
  </si>
  <si>
    <t>"B.3.c - D.1.1.4" 19,2/1000</t>
  </si>
  <si>
    <t>"B.3.d - D.1.1.4" 19,2/1000</t>
  </si>
  <si>
    <t>"B.4.a - D.1.1.4" 19,2/1000</t>
  </si>
  <si>
    <t>"B.4.b - D.1.1.4" 19,2/1000</t>
  </si>
  <si>
    <t>"B.5.a - D.1.1.4" 19,2/1000</t>
  </si>
  <si>
    <t>"B.5.b - D.1.1.4" 19,2/1000</t>
  </si>
  <si>
    <t>"B.5.c - D.1.1.4" 19,2/1000</t>
  </si>
  <si>
    <t>"B.5.d - D.1.1.4" 19,2/1000</t>
  </si>
  <si>
    <t>"B.6.a - D.1.1.4" 19,2/1000</t>
  </si>
  <si>
    <t>"B.6.b - D.1.1.4" 19,2/1000*2</t>
  </si>
  <si>
    <t>"B.6.c - D.1.1.4" 19,2/1000</t>
  </si>
  <si>
    <t>"B.1.b - D.1.1.4" 19,2/1000</t>
  </si>
  <si>
    <t>"B.1.c - D.1.1.4" 19,2/1000</t>
  </si>
  <si>
    <t>27</t>
  </si>
  <si>
    <t>13010434</t>
  </si>
  <si>
    <t>úhelník ocelový rovnostranný jakost 11 375 80x80x8mm</t>
  </si>
  <si>
    <t>-139646914</t>
  </si>
  <si>
    <t>P</t>
  </si>
  <si>
    <t>Poznámka k položce:_x000d_
Hmotnost: 9,63 kg/m</t>
  </si>
  <si>
    <t>0,849*1,15 'Přepočtené koeficientem množství</t>
  </si>
  <si>
    <t>28</t>
  </si>
  <si>
    <t>342244101</t>
  </si>
  <si>
    <t>Příčka z cihel děrovaných do P10 na maltu M5 tloušťky 80 mm</t>
  </si>
  <si>
    <t>1023962597</t>
  </si>
  <si>
    <t>"B.6.b - D.1.1.4" 1*2*3,5</t>
  </si>
  <si>
    <t>29</t>
  </si>
  <si>
    <t>342244121</t>
  </si>
  <si>
    <t>Příčka z cihel děrovaných do P10 na maltu M5 tloušťky 140 mm</t>
  </si>
  <si>
    <t>-660462063</t>
  </si>
  <si>
    <t>"B.1.a - D.1.1.4" 3*3,8-(1,8*2,6)</t>
  </si>
  <si>
    <t>"B.5.f - D.1.1.4" 3*3,95-(2,5*3,5)</t>
  </si>
  <si>
    <t>"B.3.e - D.1.1.4" 3*3,95-(2,8*3,5)</t>
  </si>
  <si>
    <t>"B.5.e - D.1.1.4"3*3,95-2,33*3,5</t>
  </si>
  <si>
    <t>30</t>
  </si>
  <si>
    <t>342244R01</t>
  </si>
  <si>
    <t>P11 - Dozdívka vnitřních dveří keram zdivem tl. 80 mm, kotveno pásovými kotvami ke stávajícímu zdivu</t>
  </si>
  <si>
    <t>-648573372</t>
  </si>
  <si>
    <t>"B.5.f - D.1.1.4" 3,5*2+1,8</t>
  </si>
  <si>
    <t>31</t>
  </si>
  <si>
    <t>342272225</t>
  </si>
  <si>
    <t>Příčka z pórobetonových hladkých tvárnic na tenkovrstvou maltu tl 100 mm</t>
  </si>
  <si>
    <t>-982954474</t>
  </si>
  <si>
    <t>"B.1.a - D.1.1.4" (0,4*10+1,7+0,8+2+1,4+1,1)*3,8</t>
  </si>
  <si>
    <t xml:space="preserve">"B.3.e - D.1.1.4"  (0,4+0,7)*3,95</t>
  </si>
  <si>
    <t>"B.5.e - D.1.1.4"(0,35*2)*3,95</t>
  </si>
  <si>
    <t>32</t>
  </si>
  <si>
    <t>346961111</t>
  </si>
  <si>
    <t>Izolace podél stropů a stěn proti šíření zvuku rohoží</t>
  </si>
  <si>
    <t>892660546</t>
  </si>
  <si>
    <t>"B.6.b - D.1.1.4" 3+3,5*2</t>
  </si>
  <si>
    <t>"B.1.a - D.1.1.4" 3+3,8*2</t>
  </si>
  <si>
    <t>"B.5.f - D.1.1.4" 3+3,95*2</t>
  </si>
  <si>
    <t>"B.3.e - D.1.1.4" 3+2*3,95</t>
  </si>
  <si>
    <t>"B.5.e - D.1.1.4"3+2*3,95</t>
  </si>
  <si>
    <t>"B.1.a - D.1.1.4" (0,4*10+1,7+0,8+2+1,4+1,1)*3,8*2+1,35*10</t>
  </si>
  <si>
    <t xml:space="preserve">"B.3.e - D.1.1.4"  (0,4+0,7)*3,95*2</t>
  </si>
  <si>
    <t>"B.5.e - D.1.1.4"(0,35*2)*3,95*2</t>
  </si>
  <si>
    <t>33</t>
  </si>
  <si>
    <t>346971122</t>
  </si>
  <si>
    <t>Izolace pod příčky proti šíření zvuku jednoduchá z MC a lepenky š do 200 mm</t>
  </si>
  <si>
    <t>-568535292</t>
  </si>
  <si>
    <t>"B.6.b - D.1.1.4" 3</t>
  </si>
  <si>
    <t>"B.1.a - D.1.1.4" 3</t>
  </si>
  <si>
    <t>"B.5.f - D.1.1.4" 3</t>
  </si>
  <si>
    <t>"B.3.e - D.1.1.4" 3</t>
  </si>
  <si>
    <t>"B.5.e - D.1.1.4"3</t>
  </si>
  <si>
    <t>"B.1.a - D.1.1.4" 1,35*10</t>
  </si>
  <si>
    <t xml:space="preserve">"B.3.e - D.1.1.4"  1,35*2</t>
  </si>
  <si>
    <t>"B.5.e - D.1.1.4" 1,35*2</t>
  </si>
  <si>
    <t>Vodorovné konstrukce</t>
  </si>
  <si>
    <t>34</t>
  </si>
  <si>
    <t>413232211</t>
  </si>
  <si>
    <t>Zazdívka zhlaví válcovaných nosníků v do 150 mm</t>
  </si>
  <si>
    <t>531494452</t>
  </si>
  <si>
    <t>"B.2.a - D.1.1.4" 2</t>
  </si>
  <si>
    <t>"B.2.b - D.1.1.4" 2</t>
  </si>
  <si>
    <t>"B.2.c - D.1.1.4" 2</t>
  </si>
  <si>
    <t>"B.2.d - D.1.1.4" 2</t>
  </si>
  <si>
    <t>"B.3.a - D.1.1.4" 2</t>
  </si>
  <si>
    <t>"B.3.b - D.1.1.4" 2</t>
  </si>
  <si>
    <t>"B.3.c - D.1.1.4" 2</t>
  </si>
  <si>
    <t>"B.3.d- D.1.1.4" 2</t>
  </si>
  <si>
    <t>"B.4.a - D.1.1.4" 2</t>
  </si>
  <si>
    <t>"B.4.b - D.1.1.4" 2</t>
  </si>
  <si>
    <t>"B.5.a - D.1.1.4" 2</t>
  </si>
  <si>
    <t>"B.5.b - D.1.1.4" 2</t>
  </si>
  <si>
    <t>"B.5.c - D.1.1.4" 2</t>
  </si>
  <si>
    <t>"B.5.d - D.1.1.4" 2</t>
  </si>
  <si>
    <t>"B.6.a - D.1.1.4" 2</t>
  </si>
  <si>
    <t>"B.6.b - D.1.1.4" 2*2</t>
  </si>
  <si>
    <t>"B.6.c - D.1.1.4" 2</t>
  </si>
  <si>
    <t>"B.1.b - D.1.1.4 " 2</t>
  </si>
  <si>
    <t>"B.1.c - D.1.1.4 " 2</t>
  </si>
  <si>
    <t>35</t>
  </si>
  <si>
    <t>413232221</t>
  </si>
  <si>
    <t>Zazdívka zhlaví válcovaných nosníků v do 300 mm</t>
  </si>
  <si>
    <t>453397449</t>
  </si>
  <si>
    <t>"B.1.a - D.1.1.4" 18</t>
  </si>
  <si>
    <t>"B.3.f - D.1.1.4" 10</t>
  </si>
  <si>
    <t>"B.4.c - D.1.1.4" 14</t>
  </si>
  <si>
    <t>"B.5.f - D.1.1.4"16</t>
  </si>
  <si>
    <t xml:space="preserve">"B.3.e - D.1.1.4"  26</t>
  </si>
  <si>
    <t>"B.5.e - D.1.1.4"20</t>
  </si>
  <si>
    <t>Komunikace pozemní</t>
  </si>
  <si>
    <t>36</t>
  </si>
  <si>
    <t>596211210</t>
  </si>
  <si>
    <t>Kladení zámkové dlažby komunikací pro pěší tl 80 mm skupiny A pl do 50 m2</t>
  </si>
  <si>
    <t>-1317415257</t>
  </si>
  <si>
    <t>"B.1.b - D.1.1.1"3,6</t>
  </si>
  <si>
    <t>37</t>
  </si>
  <si>
    <t>59245030</t>
  </si>
  <si>
    <t>dlažba tvar čtverec betonová 200x200x80mm přírodní</t>
  </si>
  <si>
    <t>1936476344</t>
  </si>
  <si>
    <t>3,6*1,1 'Přepočtené koeficientem množství</t>
  </si>
  <si>
    <t>Úpravy povrchů, podlahy a osazování výplní</t>
  </si>
  <si>
    <t>38</t>
  </si>
  <si>
    <t>611131100</t>
  </si>
  <si>
    <t>Vápenný postřik vnitřních stropů nanášený ručně</t>
  </si>
  <si>
    <t>1769738152</t>
  </si>
  <si>
    <t>39</t>
  </si>
  <si>
    <t>611131321</t>
  </si>
  <si>
    <t>Penetrační disperzní nátěr vnitřních stropů nanášený strojně</t>
  </si>
  <si>
    <t>1279904709</t>
  </si>
  <si>
    <t>OM_STR+OM_SCH</t>
  </si>
  <si>
    <t>40</t>
  </si>
  <si>
    <t>611135001</t>
  </si>
  <si>
    <t>Vyrovnání podkladu vnitřních stropů maltou vápenocementovou tl do 10 mm</t>
  </si>
  <si>
    <t>-1066595600</t>
  </si>
  <si>
    <t>"B.6.a - D.1.14 - N6067" 4,97</t>
  </si>
  <si>
    <t xml:space="preserve">"B.3.e - D.1.1.4 - N3033"  8,08</t>
  </si>
  <si>
    <t xml:space="preserve">"B.5.e - D.1.1.4 - N5037"  15,42</t>
  </si>
  <si>
    <t>"B.1a - D.1.1.4 - N1080" 5,91</t>
  </si>
  <si>
    <t>41</t>
  </si>
  <si>
    <t>611135011</t>
  </si>
  <si>
    <t>Vyrovnání podkladu vnitřních stropů tmelem tl do 2 mm</t>
  </si>
  <si>
    <t>-1032777758</t>
  </si>
  <si>
    <t>42</t>
  </si>
  <si>
    <t>611142001</t>
  </si>
  <si>
    <t>Potažení vnitřních stropů sklovláknitým pletivem vtlačeným do tenkovrstvé hmoty</t>
  </si>
  <si>
    <t>1365071763</t>
  </si>
  <si>
    <t>43</t>
  </si>
  <si>
    <t>611321141</t>
  </si>
  <si>
    <t>Vápenocementová omítka štuková dvouvrstvá vnitřních stropů rovných nanášená ručně</t>
  </si>
  <si>
    <t>-456317787</t>
  </si>
  <si>
    <t>44</t>
  </si>
  <si>
    <t>611321145</t>
  </si>
  <si>
    <t>Vápenocementová omítka štuková dvouvrstvá vnitřních schodišťových konstrukcí nanášená ručně</t>
  </si>
  <si>
    <t>-628129327</t>
  </si>
  <si>
    <t>"B.3.f - D.1.1.4" (4*2+12+3*4+0,6*4*2)*4,2+35,69-(1,15*2,55*3)</t>
  </si>
  <si>
    <t xml:space="preserve">"B.4.c - D.1.1.4"  (4*2+12+3*4+0,6*4*2)*4,2+35,69-(1,15*2,55*3)</t>
  </si>
  <si>
    <t>"B.5.f - D.1.1.4"(4*2+12+3*4+0,6*4*2)*4,2+35,69-(1,15*2,55*3)</t>
  </si>
  <si>
    <t>45</t>
  </si>
  <si>
    <t>611321191</t>
  </si>
  <si>
    <t>Příplatek k vápenocementové omítce vnitřních stropů za každých dalších 5 mm tloušťky ručně</t>
  </si>
  <si>
    <t>1195450765</t>
  </si>
  <si>
    <t>46</t>
  </si>
  <si>
    <t>611321195</t>
  </si>
  <si>
    <t>Příplatek k vápenocementové omítce schodišťových konstrukcí za každých dalších 5 mm tloušťky ručně</t>
  </si>
  <si>
    <t>-1670653470</t>
  </si>
  <si>
    <t>47</t>
  </si>
  <si>
    <t>611325413</t>
  </si>
  <si>
    <t>Oprava vnitřní vápenocementové hladké omítky stropů v rozsahu plochy do 50%</t>
  </si>
  <si>
    <t>-199411672</t>
  </si>
  <si>
    <t>48</t>
  </si>
  <si>
    <t>611325453</t>
  </si>
  <si>
    <t>Příplatek k cenám opravy vápenocementové omítky stropů za dalších 10 mm v rozsahu do 50%</t>
  </si>
  <si>
    <t>1730910366</t>
  </si>
  <si>
    <t>49</t>
  </si>
  <si>
    <t>612125101</t>
  </si>
  <si>
    <t>Vyplnění spár cementovou maltou vnitřních stěn z cihel</t>
  </si>
  <si>
    <t>-367332151</t>
  </si>
  <si>
    <t>OM_ST+OM_OS+OBKL</t>
  </si>
  <si>
    <t>50</t>
  </si>
  <si>
    <t>612131121</t>
  </si>
  <si>
    <t>Penetrační disperzní nátěr vnitřních stěn nanášený ručně</t>
  </si>
  <si>
    <t>277580388</t>
  </si>
  <si>
    <t>OM_ST+OM_OS+OM_SCH</t>
  </si>
  <si>
    <t>51</t>
  </si>
  <si>
    <t>612135001</t>
  </si>
  <si>
    <t>Vyrovnání podkladu vnitřních stěn maltou vápenocementovou tl do 10 mm</t>
  </si>
  <si>
    <t>-644375310</t>
  </si>
  <si>
    <t>52</t>
  </si>
  <si>
    <t>612135011</t>
  </si>
  <si>
    <t>Vyrovnání podkladu vnitřních stěn tmelem tl do 2 mm</t>
  </si>
  <si>
    <t>265488565</t>
  </si>
  <si>
    <t>53</t>
  </si>
  <si>
    <t>612135101</t>
  </si>
  <si>
    <t>Hrubá výplň rýh ve stěnách maltou jakékoli šířky rýhy</t>
  </si>
  <si>
    <t>-1875786548</t>
  </si>
  <si>
    <t>"B.2.a - D.1.1.2" 28,6*0,5</t>
  </si>
  <si>
    <t>"B.2.b - D.1.1.2" 18,25*0,5</t>
  </si>
  <si>
    <t>"B.2.c - D.1.1.2" 39*0,5</t>
  </si>
  <si>
    <t>"B.2.d - D.1.1.2" 28,6*0,5</t>
  </si>
  <si>
    <t>"B.3.a - D.1.1.2" 29,3*0,5</t>
  </si>
  <si>
    <t>"B.3.b - D.1.1.2" 36,5*0,5</t>
  </si>
  <si>
    <t>"B.3.c - D.1.1.2" 39*0,5</t>
  </si>
  <si>
    <t>"B.3.d - D.1.1.2" 28,6*0,5</t>
  </si>
  <si>
    <t>"B.4.a - D.1.1.2" 29,5*0,5</t>
  </si>
  <si>
    <t>"B.4.b - D.1.1.2" 28,6*0,5</t>
  </si>
  <si>
    <t>"B.5.a - D.1.1.2" 29,3*0,5</t>
  </si>
  <si>
    <t>"B.5.b - D.1.1.2" 28,6*0,5</t>
  </si>
  <si>
    <t>"B.5.c - D.1.1.2" 18,6*0,5</t>
  </si>
  <si>
    <t>"B.5d - D.1.1.2"29,5*0,5</t>
  </si>
  <si>
    <t>"B.6.a - D.1.1.2" 16,5*0,5</t>
  </si>
  <si>
    <t>"B.5.b- D.1.1.2" 52,6*0,5</t>
  </si>
  <si>
    <t>"B.6.c - D.1.1.2" 28,6*0,5</t>
  </si>
  <si>
    <t>"B.3.f - D.1.1.2" 56,5*0,5</t>
  </si>
  <si>
    <t>"B.4.c - D.1.1.2"57,3*0,5</t>
  </si>
  <si>
    <t>"B.5.f - D.1.1.2"58,4*0,5</t>
  </si>
  <si>
    <t>"B.3.e - D.1.1.2" 38,5*0,5</t>
  </si>
  <si>
    <t>"B.1.a - D.1.1.4" 34,5*0,5</t>
  </si>
  <si>
    <t>"B.5.e - D.1.1.4" 29*0,5</t>
  </si>
  <si>
    <t>"B.1.b - D.1.1.4 " 36,5*0,5</t>
  </si>
  <si>
    <t>"B.1.c - D.1.1.4 " 30*0,5</t>
  </si>
  <si>
    <t>54</t>
  </si>
  <si>
    <t>612142001</t>
  </si>
  <si>
    <t>Potažení vnitřních stěn sklovláknitým pletivem vtlačeným do tenkovrstvé hmoty</t>
  </si>
  <si>
    <t>800892292</t>
  </si>
  <si>
    <t>55</t>
  </si>
  <si>
    <t>612321141</t>
  </si>
  <si>
    <t>Vápenocementová omítka štuková dvouvrstvá vnitřních stěn nanášená ručně</t>
  </si>
  <si>
    <t>-1730669740</t>
  </si>
  <si>
    <t>"B.2.a - D.1.1.4" (2,59+2,02*2+1,39)*1,75-(1,35*0,85+1,35*0,85)</t>
  </si>
  <si>
    <t xml:space="preserve">"B.2.b - D.1.1.4"  (2,92*2+1,9*2+1,047*2)*1,75-(1,05*0,95+0,95*0,85)</t>
  </si>
  <si>
    <t>"B.2.c - D.1.1.4" (2,945*2+2,95*2)*1,75-(1,15*0,85*2+1,15*0,95)</t>
  </si>
  <si>
    <t>"B.2.d - D.1.1.4" (2,62+1,82+1,9*2)*1,75-(1,25*0,85+0,75*0,85)</t>
  </si>
  <si>
    <t>"B.3.a - D.1.1.4"(2,59*2+2,02+1,39)*1,75-(1,35*1,25+0,75*1,35)</t>
  </si>
  <si>
    <t xml:space="preserve">"B.3.b - D.1.1.4"  (2,92*2+1,9*2+1,047*2)*1,75-(1,05*0,95+0,95*0,85)</t>
  </si>
  <si>
    <t>"B.3.c - D.1.1.4" (2,945*2+2,95*2)*1,75-(1,1*0,85*2+1,1*0,95)</t>
  </si>
  <si>
    <t>"B.3.d - D.1.1.4" (2,62+1,82+1,9*2)*1,75-(1,25*0,85+0,75*0,85)</t>
  </si>
  <si>
    <t>"B.4.a - D.1.1.4"(2,59+1,39+2,02*2)*1,75-(1,25*1,35+0,75*1,35)</t>
  </si>
  <si>
    <t>"B.4.b - D.1.1.4" (2,62+1,82+1,9*2)*1,75-(1,25*0,85+0,75*0,85)</t>
  </si>
  <si>
    <t>"B.5.a - D.1.1.4" (2,59+2,02*2+1,39)*1,75-(1,35*0,85+1,35*0,85)</t>
  </si>
  <si>
    <t>"B.5.b - D.1.1.4"(2,95*2+1,9*2+1,047*2)*1,75-(0,85*0,85+0,85*0,95)</t>
  </si>
  <si>
    <t>"B.5.c - D.1.1.4" (2,945*2+1,13*2)*1,75-(0,85*0,85+0,95*0,85)</t>
  </si>
  <si>
    <t>"B.5.d - D.1.1.4"(2,62+1,82+1,9*2)*1,75-(1,05*0,85+0,75*0,85)</t>
  </si>
  <si>
    <t>"B.6.a - D.1.1.4" (2,59+2,27+2,02+1,12)*3,5-(1,25*0,6+0,75*0,6+0,8*1,97)</t>
  </si>
  <si>
    <t>"B.6.b - D.1.1.4" (5,3+3,51+1+2,3+1,9+1+2,3+1,986+2,134+1+5,3+3,038+1+2,2+2,2+1+2,17+1+1,986+1,913)*1,3-(0,8*1,05*2)+1*1,3*2+(0,3+1+0,6+0,2)*3,5*2</t>
  </si>
  <si>
    <t>(1,2+0,6+1,2+0,3)*2*3,95</t>
  </si>
  <si>
    <t>"B.6.c - D.1.1.4"(2,59+1,39+2,02*2)*1,75-(1,25*0,24+0,75*0,24)</t>
  </si>
  <si>
    <t>"B.3.f - D.1.1.4" (7,59*2+0,48*2+0,6*2+0,15*2+7,524+3,2+3*2+7,619)*3,95-(1,4*2,5*4+1,8*2,5*2+2,2*1*3)</t>
  </si>
  <si>
    <t>"B.4.c - D.1.1.4" (13,255*2+3+7,619+3,2+7,524+3+0,48*2+0,6*2)*3,95-(1,4*2,5*7+1,8*2,5*2+1,15*2,55+2,2*1+2,2*1)</t>
  </si>
  <si>
    <t>"B.5.f - D.1.1.4" (18,5*2+3+7,5+0,6*2+3+4,25*2+7,9*2+0,6*2+3)*3,95-(1,4*2,5*7+1,8*3,5*2+1,15*2,55*2+2,2*1*4)</t>
  </si>
  <si>
    <t>"B.3.e - D.1.1.4" (2,895+2,8+2,6+0,2)*3,9-(1,35*2,5+2,8*3,5)+(20,65*2+0,05*2+0,45+0,28+0,09+0,6)*3,95-(1,35*2,5*4+1,15*2,55*3)</t>
  </si>
  <si>
    <t>(23,291*2+2,828+0,25+0,6+0,25+0,09+0,62*2)*3,95-(1,35*2,5*4+1,15*2,55*5+2,8*3,5)+4,345+2,05*2</t>
  </si>
  <si>
    <t>"B.1.a - D.1.1.4" (9,41*2+11,74*2+17,7*2+4,3*2+3*2+0,3*2+0,4*2+0,82+0,55+0,45*2+0,11*2+0,48*2+0,45*4+0,2*2+0,1*2+3*2)*2,2</t>
  </si>
  <si>
    <t>-(1,18*2,65*8+1,35*1,5*8+1,95*1,65*2)+41,8+6,72*2</t>
  </si>
  <si>
    <t>"B.5.e - D.1.1.4"(11,74*2+17,68*2+5,17*2+3,15*3+0,6*4+0,15*4)*3,95</t>
  </si>
  <si>
    <t>-(1,15*2,25*6+1,5*2,45*10+2,33*3,5*2)+3,695*2+2,765</t>
  </si>
  <si>
    <t>"B.1.b - D.1.1.4 " (2,92*2+1,9*2+1,047*2)*1,6-(1,04*0,85)</t>
  </si>
  <si>
    <t>"B.1.c - D.1.1.4 " (2,92*2+2,917*2+0,5*2)*1,6+(1,4*2+1,2*2)*1,6+(3,845*2+3,567*2+3)*1,6-(0,85*0,5*2)</t>
  </si>
  <si>
    <t>56</t>
  </si>
  <si>
    <t>612321191</t>
  </si>
  <si>
    <t>Příplatek k vápenocementové omítce vnitřních stěn za každých dalších 5 mm tloušťky ručně</t>
  </si>
  <si>
    <t>12468470</t>
  </si>
  <si>
    <t>OM_ST+OM_OS</t>
  </si>
  <si>
    <t>57</t>
  </si>
  <si>
    <t>612325302</t>
  </si>
  <si>
    <t>Vápenocementová štuková omítka ostění nebo nadpraží</t>
  </si>
  <si>
    <t>-19410729</t>
  </si>
  <si>
    <t>"B.2.a - D.1.1.4" (1,35*4+0,75+1,25)*0,4</t>
  </si>
  <si>
    <t>"B.2.b - D.1.1.4" (1,05*2+0,95*2+0,85+0,95)*0,4</t>
  </si>
  <si>
    <t>"B.2.c - D.1.1.4"(1,15*6+0,85*2+0,95)*0,4</t>
  </si>
  <si>
    <t>"B.2.d - D.1.1.4"(0,85*4+0,75+1,25)*0,4</t>
  </si>
  <si>
    <t>"B.3.a - D.1.1.4" (1,35*4+0,75+1,25)*0,4</t>
  </si>
  <si>
    <t>"B.3.b - D.1.1.4" (1,05*2+0,95*2+0,85+0,95)*0,4</t>
  </si>
  <si>
    <t>"B.3.c - D.1.1.4"(1,1*6+0,85*2+0,95)*0,4</t>
  </si>
  <si>
    <t>"B.3.d - D.1.1.4"(0,85*4+0,75+1,25)*0,4</t>
  </si>
  <si>
    <t>"B.4.a - D.1.1.4" (1,35*4+1,35+0,75)*0,4</t>
  </si>
  <si>
    <t>"B.4.b - D.1.1.4"(0,85*4+0,75+1,25)*0,4</t>
  </si>
  <si>
    <t>"B.5.a - D.1.1.4" (0,85*2+1,35*2+1,25+0,75)*0,4</t>
  </si>
  <si>
    <t>"B.5.b - D.1.1.4" (0,85*4+0,95+0,85)*0,4</t>
  </si>
  <si>
    <t>"B.5.c - D.1.1.4" (0,85*4+0,95+0,85)*0,4</t>
  </si>
  <si>
    <t>"B.5.d - D.1.1.4" (0,85*2+1,05*2+0,75+1,25)*0,4</t>
  </si>
  <si>
    <t>"B.6.a - D.1.1.4" (1,25*2+0,6*2+0,6+0,75)*0,4</t>
  </si>
  <si>
    <t>"B.6.b - D.1.1.4" (0,8*4+1,05*2)*0,4</t>
  </si>
  <si>
    <t>"B.6.c - D.1.1.4"(0,24*4+0,75+1,25)*0,4</t>
  </si>
  <si>
    <t>"B.3.f - D.1.1.4"(2,5*2+1,4)*0,8*4+(2,2*2+1)*0,4*3+(1,05+2,55*2)*0,4*3</t>
  </si>
  <si>
    <t>"B.4.c - D.1.1.4"(2,5*2+1,4)*0,8*7+(1,15+2,55*2)*0,4+(2,2*2+1+2,2*2+1)*0,4+(1,05*5+2,55*2*5)*0,4</t>
  </si>
  <si>
    <t>"B.5.f - D.1.1.4" (2,5*2+1,4)*0,6*7+(1,15+2,55*2)*0,4*2+(2,2*2+1)*0,4*4+(1,05*3+2,55*2*3)*0,4</t>
  </si>
  <si>
    <t>"B.3.e- D.1.1.4"(2,5*2+1,35)*0,4+(2,5*2*2+1,35*2)*0,62+(1,15*3+2,55*2*3)*0,3+ (2,5*2*3+1,35*3)*0,62+(1,15*5+2,55*2*5)*0,3</t>
  </si>
  <si>
    <t>"B.5.e- D.1.1.4"(1,4+2,45*2)*10*0,45+(1,15+2,25*2)*6*0,4+(2,33+3,5*2)*0,45</t>
  </si>
  <si>
    <t>"B.1.a- D.1.1.4"(1,15+2,65*2)*0,4*8+(1,5*2+1,35)*0,69+(1,5*2+1,35)*0,89*5+(1,5*2+1,35)*0,4*2</t>
  </si>
  <si>
    <t>"B.1.b - D.1.1.4 " (1,4*2+0,85)*0,4+(1,4*2+0,95)*0,6</t>
  </si>
  <si>
    <t>"B.1.c - D.1.1.4 "(0,85*2+0,5*2)*0,4</t>
  </si>
  <si>
    <t>58</t>
  </si>
  <si>
    <t>612331121</t>
  </si>
  <si>
    <t>Cementová omítka hladká jednovrstvá vnitřních stěn nanášená ručně</t>
  </si>
  <si>
    <t>-1754966991</t>
  </si>
  <si>
    <t>"omítka pod obklady" OBKL+OBKL_OS*0,4+OBKL_PAR*0,4</t>
  </si>
  <si>
    <t>59</t>
  </si>
  <si>
    <t>612131301</t>
  </si>
  <si>
    <t>Cementový postřik vnitřních stěn nanášený celoplošně strojně</t>
  </si>
  <si>
    <t>-1169438583</t>
  </si>
  <si>
    <t>60</t>
  </si>
  <si>
    <t>612331191</t>
  </si>
  <si>
    <t>Příplatek k cementové omítce vnitřních stěn za každých dalších 5 mm tloušťky ručně</t>
  </si>
  <si>
    <t>-209211618</t>
  </si>
  <si>
    <t>61</t>
  </si>
  <si>
    <t>612821012</t>
  </si>
  <si>
    <t>Vnitřní sanační štuková omítka pro vlhké a zasolené zdivo prováděná ručně</t>
  </si>
  <si>
    <t>2142317902</t>
  </si>
  <si>
    <t>Vnitřní štuk, tl. 3 mm</t>
  </si>
  <si>
    <t>62</t>
  </si>
  <si>
    <t>612821031</t>
  </si>
  <si>
    <t>Vnitřní vyrovnávací sanační omítka prováděná ručně</t>
  </si>
  <si>
    <t>-755940918</t>
  </si>
  <si>
    <t xml:space="preserve">vyrovnávací vrstva  - jadrová sanační omítka se síranovzdorným cementem, tl. 15 mm</t>
  </si>
  <si>
    <t>"B.1.a - D.1.1.15"(9,41*2+11,74*2+17,7*2+4,3*2+3*2+0,3*2+0,4*2+0,82+0,55+0,45*2+0,11*2+0,48*2+0,45*4+0,2*2+0,1*2+3*2)*1,6</t>
  </si>
  <si>
    <t>0,69*2*1,6+0,89*2*1,6*5+0,4*2*1,6*2-(1,35*1,6*8+1,95*2)</t>
  </si>
  <si>
    <t>"B.1.b - D.1.1.12"3,8*1,6</t>
  </si>
  <si>
    <t>"B.1.c - D.1.1.11"8*1,6</t>
  </si>
  <si>
    <t>63</t>
  </si>
  <si>
    <t>612821061</t>
  </si>
  <si>
    <t>Příplatek k sanační omítce pro vlhké zasolené zdivo ZKD 10 mm prováděné ručně ve více vrstvách</t>
  </si>
  <si>
    <t>1418028911</t>
  </si>
  <si>
    <t>64</t>
  </si>
  <si>
    <t>612821081</t>
  </si>
  <si>
    <t>Příplatek k vnitřní vyrovnávací sanační omítce ZKD 10 mm omítky prováděné ručně ve více vrstvách</t>
  </si>
  <si>
    <t>-1982025962</t>
  </si>
  <si>
    <t>65</t>
  </si>
  <si>
    <t>612821R01</t>
  </si>
  <si>
    <t>Vnitřní sulfátostálá minerální stěrka, výšky 500mm, 3 nátěry, spotřeba 3 kg/m2</t>
  </si>
  <si>
    <t>65695130</t>
  </si>
  <si>
    <t>"B.1.a - D.1.1.15"(9,41*2+11,74*2+17,7*2+4,3*2+3*2+0,3*2+0,4*2+0,82+0,55+0,45*2+0,11*2+0,48*2+0,45*4+0,2*2+0,1*2+3*2)*0,5</t>
  </si>
  <si>
    <t>"B.1.b - D.1.1.12"3,8*0,5</t>
  </si>
  <si>
    <t>"B.1.c - D.1.1.11"8*0,5</t>
  </si>
  <si>
    <t>"plocha pro natavaní asf. pásu, min. 0,15 - vodorovná plocha" (34,1+6,8+8)*0,15</t>
  </si>
  <si>
    <t>66</t>
  </si>
  <si>
    <t>619325R01</t>
  </si>
  <si>
    <t>Vytažení fabionů, hran nebo koutů z jádrové sanační omítky</t>
  </si>
  <si>
    <t>616529151</t>
  </si>
  <si>
    <t>"B.1.a - D.1.1.15"34,1</t>
  </si>
  <si>
    <t>"B.1.b - D.1.1.12"3,8</t>
  </si>
  <si>
    <t>67</t>
  </si>
  <si>
    <t>619995001</t>
  </si>
  <si>
    <t>Začištění omítek kolem oken, dveří, podlah nebo obkladů</t>
  </si>
  <si>
    <t>-1052299238</t>
  </si>
  <si>
    <t>"B.2.a - D.1.1.4" 1,25+2,55*2+0,75+2,55*2+0,8+1,97*2</t>
  </si>
  <si>
    <t>"B.2.b - D.1.1.4" 0,95+2,55*2+0,85+2,45*2+0,8+1,97*2</t>
  </si>
  <si>
    <t>"B.2.c - D.1.1.4"0,85*2+2,55*2*2+0,95*2,55+0,8*1,97*2</t>
  </si>
  <si>
    <t>"B.2.d - D.1.1.4"1,25+2,05*2+0,75+2,05*2+0,8+1,97*2</t>
  </si>
  <si>
    <t>"B.3.a - D.1.1.4" 1,25+2,55*2+0,75+2,55*2+0,8+1,97*2</t>
  </si>
  <si>
    <t>"B.3.b - D.1.1.4" 0,95+2,55*2+0,85+2,45*2+0,8+1,97*2</t>
  </si>
  <si>
    <t>"B.3.c - D.1.1.4"0,95+2,55*2+0,85*2+2,55*2*2+0,8*1,97</t>
  </si>
  <si>
    <t>"B.3.d - D.1.1.4"1,25+2,05*2+0,75+2,05*2+0,8+1,97*2</t>
  </si>
  <si>
    <t>"B.4.a - D.1.1.4" 1,25+2,55*2+0,75+2,55*2+0,8*1,97</t>
  </si>
  <si>
    <t>"B.4.b - D.1.1.4"1,25+2,05*2+0,75+2,05*2+0,8+1,97*2</t>
  </si>
  <si>
    <t>"B.5.a - D.1.1.4" 0,75+2,55*2+1,25+2,05*2+0,8+1,97*2</t>
  </si>
  <si>
    <t>"B.5.b - D.1.1.4" 0,85+2,25*2+0,95+2,25*2+0,8+1,97*2</t>
  </si>
  <si>
    <t>"B.5.c - D.1.1.4" 0,95+2,25*2+0,85+2,25*2+0,6*1,97*2</t>
  </si>
  <si>
    <t>"B.5.d - D.1.1.4" 1,25+2,05*2+0,75+2,25*2+0,8+1,97*2</t>
  </si>
  <si>
    <t>"B.6.a - D.1.1.4"1,25+0,6*2+0,75+0,6*2+0,8+1,97*2</t>
  </si>
  <si>
    <t>"B.6.b - D.1.1.4"0,8*2+2,1*2*2+1,05*2+2*2*2+0,6+1,97*2+0,7+1,97*2</t>
  </si>
  <si>
    <t>"B.6.c - D.1.1.4"1,25+0,57*2+0,75+0,6*2</t>
  </si>
  <si>
    <t>"B.3.f - D.1.1.4"(1,35+2*2,5)*4+2,8+2*3,5+1,105*3+2,55*2*3+2,2*2*3+1*3</t>
  </si>
  <si>
    <t>"B.4.c - D.1.1.4"(1,35+2*2,5)*7+2*2,2*2+0,8*2+1,15*4+2,55*2*4+3,5*2*2</t>
  </si>
  <si>
    <t>"B.5.f - D.1.1.4"(1,35+2*2,5)*7+2*2,2*4+0,8*2+1,15*5+2,55*2*5+3,5*2*2</t>
  </si>
  <si>
    <t>"B.3.e - D.1.1.4" (1,35+2*2,5)*11+2,8+2*3,5+1,15*8+2,55*2*2</t>
  </si>
  <si>
    <t>"B.5.e- D.1.1.4" (1,35+2*2,5)*10+1,15*6+2,55*2*6+3,5*2+3</t>
  </si>
  <si>
    <t>"B.1.a- D.1.1.4"(1,35+2*2,5)*7+(2,65*2+1,15)*8+3+1,8+2,6*2+2,2*2+0,9</t>
  </si>
  <si>
    <t>"B.1.b - D.1.1.4 " 0,85*1,35*2+0,7+1,97*2</t>
  </si>
  <si>
    <t>"B.1.c - D.1.1.4 " 0,85*2+0,9*2*2+0,8*2+1,97*2*2</t>
  </si>
  <si>
    <t>68</t>
  </si>
  <si>
    <t>622143003</t>
  </si>
  <si>
    <t>Montáž omítkových plastových nebo pozinkovaných rohových profilů s tkaninou</t>
  </si>
  <si>
    <t>1617635788</t>
  </si>
  <si>
    <t>"B.2.a - D.1.1.4" 1,25+2*2,55+0,75+2*2,55+0,8+2*1,97</t>
  </si>
  <si>
    <t>"B.2.b - D.1.1.4" 0,95+2*2,55+0,85+2*2,45+0,8+2*1,97</t>
  </si>
  <si>
    <t>"B.2.c - D.1.1.4"0,95+2*2,55+0,85+2*2,55*2+0,8+2*1,97</t>
  </si>
  <si>
    <t>"B.2.d - D.1.1.4"1,25+2*2,05+0,75+2*2,05+0,8+2*1,97</t>
  </si>
  <si>
    <t>"B.3.a - D.1.1.4" 1,25+2*2,55+0,75+2*2,55+0,8+2*1,97</t>
  </si>
  <si>
    <t>"B.3.b - D.1.1.4" 0,95+2*2,55+0,85+2*2,45+0,8+2*1,97</t>
  </si>
  <si>
    <t>"B.3.c - D.1.1.4"0,95+2*2,55+0,85+2*2,55*2+0,8+2*1,97</t>
  </si>
  <si>
    <t>"B.4.a - D.1.1.4" 1,25+2*2,55+0,75+2*2,55*0,8+2*1,97</t>
  </si>
  <si>
    <t>"B.4.b - D.1.1.4"1,25+2*2,05+0,75+2*2,05+0,8+2*1,97</t>
  </si>
  <si>
    <t>"B.5.a - D.1.1.4" 0,95+2*2,55+0,85+2*2,45+0,8+2*1,97</t>
  </si>
  <si>
    <t>"B.5.b - D.1.1.4"0,85+2*2,25+0,95+2*2,25+0,8+2*1,97</t>
  </si>
  <si>
    <t>"B.5.c - D.1.1.4"0,85+2*2,25+0,95+2*2,25+0,6+2*1,97</t>
  </si>
  <si>
    <t>"B.5.d - D.1.1.4"1,25+2*2,05+0,75+2*2,25+0,8+2*1,97</t>
  </si>
  <si>
    <t>"B.6.a - D.1.1.4" 1,25+2*0,6+0,75+2*0,6+0,8+2*1,97</t>
  </si>
  <si>
    <t>"B.6.b - D.1.1.4"0,8+2*2,1*2+1,05+2*2*2+0,6+2*2,1+0,7+2*2,1</t>
  </si>
  <si>
    <t>"B.6.c - D.1.1.4"1,25+2*0,57+0,75+2*0,6+0,8+2*1,97</t>
  </si>
  <si>
    <t>"B.3.f - D.1.1.4" (1,15*3+2*2,55*3+1,35*4+2*2,5*4+2,8*2+2*3,5*2+2,2*3+2*1*3)</t>
  </si>
  <si>
    <t>"B.4.c - D.1.1.4" 1,15*4+2*4+2*2,55*4+1,4*8+2*2,5*8+2,2*3+2*1*3+2,5*2+2*3*2</t>
  </si>
  <si>
    <t>"B.5.f - D.1.1.4"1,15*5+2*2,55*5+1,4*7+2*2,5*7+2,2*2+2*1*4+2,52*2+2*3*2</t>
  </si>
  <si>
    <t xml:space="preserve">"B.3.e - D.1.1.4"  1,15*8+2*2,55*8+1,35*11+2*2,8*11+2,8*3,5*2</t>
  </si>
  <si>
    <t>"B.1.a - D.1.1.4" 1,15*8+2*2,65*8+1,35*2,5*8+2,8*3,5*2+1*2,2</t>
  </si>
  <si>
    <t>"B.5.e - D.1.1.4" 1,15*6+2*2,55*6+1,35*2,5*10+2,8*3,5*2</t>
  </si>
  <si>
    <t>"B.1.b - D.1.1.4 " 0,85+2*1,35+0,7+2*1,97</t>
  </si>
  <si>
    <t>"B.1.c - D.1.1.4 "0,85+2*0,9*2+0,8*2+2*1,97*2</t>
  </si>
  <si>
    <t>69</t>
  </si>
  <si>
    <t>55343023</t>
  </si>
  <si>
    <t>profil rohový Pz s kulatou hlavou pro vnitřní omítky tl 15mm</t>
  </si>
  <si>
    <t>1498038062</t>
  </si>
  <si>
    <t>919,65*1,05 'Přepočtené koeficientem množství</t>
  </si>
  <si>
    <t>70</t>
  </si>
  <si>
    <t>622381R01</t>
  </si>
  <si>
    <t xml:space="preserve">Strukurální minerální zrnitá omítka tl. 5,0 mm včetně penetrace vnějších stěn - dle stávající podoby s struktury </t>
  </si>
  <si>
    <t>281601554</t>
  </si>
  <si>
    <t>71</t>
  </si>
  <si>
    <t>622381R02</t>
  </si>
  <si>
    <t>Vyrovnávací hydrofobní těsnící malta tl. 20 mm</t>
  </si>
  <si>
    <t>135927747</t>
  </si>
  <si>
    <t>"B.1.a - D.1.1.15"34,1*(0,9+0,4)</t>
  </si>
  <si>
    <t>"B.1.b - D.1.1.12"6,8*(0,9+0,4)</t>
  </si>
  <si>
    <t>"B.1.c - D.1.1.11"8*(0,9+0,4)</t>
  </si>
  <si>
    <t>72</t>
  </si>
  <si>
    <t>622821031</t>
  </si>
  <si>
    <t>Vnější vyrovnávací sanační omítka prováděná ručně</t>
  </si>
  <si>
    <t>-527484511</t>
  </si>
  <si>
    <t xml:space="preserve">vyrovnávací vrstva  - jadrová sanační omítka se síranovzdorným cementem</t>
  </si>
  <si>
    <t>73</t>
  </si>
  <si>
    <t>622821081</t>
  </si>
  <si>
    <t>Příplatek k vnější vyrovnávací sanační omítce ZKD 10 mm omítky prováděné ručně ve více vrstvách</t>
  </si>
  <si>
    <t>-1887652709</t>
  </si>
  <si>
    <t>74</t>
  </si>
  <si>
    <t>622821R01</t>
  </si>
  <si>
    <t>Jadrová hydrofobní sanační omítka s tepelně izolačními vlastnostmi (λ ≤0,07-0,09), tl. 25 mm</t>
  </si>
  <si>
    <t>363661061</t>
  </si>
  <si>
    <t>Jádrová hydrofobní sanační omítka s TI vlastnostmi - vnější, tl. 25 mm</t>
  </si>
  <si>
    <t>75</t>
  </si>
  <si>
    <t>622821R02</t>
  </si>
  <si>
    <t xml:space="preserve">Jadrová hydrofilní sanační omítka s tepelně izolačními vlastnostmi (λ ≤0,07-0,09), tl. 30 mm. </t>
  </si>
  <si>
    <t>1876916585</t>
  </si>
  <si>
    <t>Vnitřní omítka, tl. 30 mm, s TI vlastnostmi</t>
  </si>
  <si>
    <t>76</t>
  </si>
  <si>
    <t>622821R03</t>
  </si>
  <si>
    <t>Spojovací můstek vniřní omítka</t>
  </si>
  <si>
    <t>657140177</t>
  </si>
  <si>
    <t>77</t>
  </si>
  <si>
    <t>622821R04</t>
  </si>
  <si>
    <t>Spojovací můstek vnější omítka</t>
  </si>
  <si>
    <t>688230252</t>
  </si>
  <si>
    <t>78</t>
  </si>
  <si>
    <t>629991011</t>
  </si>
  <si>
    <t>Zakrytí výplní otvorů a svislých ploch fólií přilepenou lepící páskou</t>
  </si>
  <si>
    <t>1908006869</t>
  </si>
  <si>
    <t>"B.2.a - D.1.1.4" 1,25*2,55+0,75*2,55+0,8*1,97</t>
  </si>
  <si>
    <t>"B.2.b - D.1.1.4" 0,95*2,55+0,85*2,45+0,8*1,97</t>
  </si>
  <si>
    <t>"B.2.c - D.1.1.4"0,95*2,55+0,85*2,55*2+0,8*1,97</t>
  </si>
  <si>
    <t>"B.2.d - D.1.1.4"1,25*2,05+0,75*2,05+0,8*1,97</t>
  </si>
  <si>
    <t>"B.3.a - D.1.1.4" 1,25*2,55+0,75*2,55+0,8*1,97</t>
  </si>
  <si>
    <t>"B.3.b - D.1.1.4" 0,95*2,55+0,85*2,45+0,8*1,97</t>
  </si>
  <si>
    <t>"B.3.c - D.1.1.4"0,95*2,55+0,85*2,55*2+0,8*1,97</t>
  </si>
  <si>
    <t>"B.4.a - D.1.1.4" 1,25*2,55+0,75*2,55*0,8*1,97</t>
  </si>
  <si>
    <t>"B.4.b - D.1.1.4"1,25*2,05+0,75*2,05+0,8*1,97</t>
  </si>
  <si>
    <t>"B.5.a - D.1.1.4" 0,95*2,55+0,85*2,45+0,8*1,97</t>
  </si>
  <si>
    <t>"B.5.b - D.1.1.4"0,85*2,25+0,95*2,25+0,8*1,97</t>
  </si>
  <si>
    <t>"B.5.c - D.1.1.4"0,85*2,25+0,95*2,25+0,6*1,97</t>
  </si>
  <si>
    <t>"B.5.d - D.1.1.4"1,25*2,05+0,75*2,25+0,8*1,97</t>
  </si>
  <si>
    <t>"B.6.a - D.1.1.4" 1,25*0,6+0,75*0,6+0,8*1,97</t>
  </si>
  <si>
    <t>"B.6.b - D.1.1.4"0,8*2,1*2+1,05*2*2+0,6*2,1+0,7*2,1</t>
  </si>
  <si>
    <t>"B.6.c - D.1.1.4"1,25*0,57+0,75*0,6+0,8*1,97</t>
  </si>
  <si>
    <t>"B.3.f - D.1.1.4" (1,15*2,55*3+1,35*2,5*4+2,8*3,5*2+2,2*1*3)</t>
  </si>
  <si>
    <t>"B.4.c - D.1.1.4" 1,15*2,55*4+1,4*2,5*8+2,2*1*3+2,5*3*2</t>
  </si>
  <si>
    <t>"B.5.f - D.1.1.4"1,15*2,55*5+1,4*2,5*7+2,2*1*4+2,5*3*2</t>
  </si>
  <si>
    <t xml:space="preserve">"B.3.e - D.1.1.4"  1,15*2,55*8+1,35*2,8*11+2,8*3,5*2</t>
  </si>
  <si>
    <t>"B.1.a - D.1.1.4" 1,15*2,65*8+1,35*2,5*8+2,8*3,5*2+1*2,2</t>
  </si>
  <si>
    <t>"B.5.e - D.1.1.4" 1,15*2,55*6+1,35*2,5*10+2,8*3,5*2</t>
  </si>
  <si>
    <t>"B.1.b - D.1.1.4 " 0,85*1,35+0,7*1,97</t>
  </si>
  <si>
    <t>"B.1.c - D.1.1.4 "0,85*0,9*2+0,8*1,97*2</t>
  </si>
  <si>
    <t>79</t>
  </si>
  <si>
    <t>631311115</t>
  </si>
  <si>
    <t>Mazanina tl do 80 mm z betonu prostého bez zvýšených nároků na prostředí tř. C 20/25</t>
  </si>
  <si>
    <t>1294586659</t>
  </si>
  <si>
    <t>mazanina tl. 64 mm</t>
  </si>
  <si>
    <t>PDL*0,064</t>
  </si>
  <si>
    <t>80</t>
  </si>
  <si>
    <t>631319011</t>
  </si>
  <si>
    <t>Příplatek k mazanině tl do 80 mm za přehlazení povrchu</t>
  </si>
  <si>
    <t>-1479980018</t>
  </si>
  <si>
    <t>81</t>
  </si>
  <si>
    <t>631362021</t>
  </si>
  <si>
    <t>Výztuž mazanin svařovanými sítěmi Kari</t>
  </si>
  <si>
    <t>456387453</t>
  </si>
  <si>
    <t>"3,08kg/m2"</t>
  </si>
  <si>
    <t>PDL*3,08/1000*1,15</t>
  </si>
  <si>
    <t>82</t>
  </si>
  <si>
    <t>632481213</t>
  </si>
  <si>
    <t>Separační vrstva z PE fólie</t>
  </si>
  <si>
    <t>-1221494444</t>
  </si>
  <si>
    <t>PDL*1,1</t>
  </si>
  <si>
    <t>83</t>
  </si>
  <si>
    <t>634911112</t>
  </si>
  <si>
    <t>Řezání dilatačních spár š 5 mm hl do 20 mm v čerstvé betonové mazanině</t>
  </si>
  <si>
    <t>1481941267</t>
  </si>
  <si>
    <t>"B.4.c - D.1.1.6" 12*3+1,4*7+1*2+2*2</t>
  </si>
  <si>
    <t>"B.3.f - D.1.1.6" 42,35</t>
  </si>
  <si>
    <t>"B.5.f - D.1.1.6"59,2</t>
  </si>
  <si>
    <t xml:space="preserve">"B.3.e - D.1.1.6"  8,0847*2+16*3+7*1,35</t>
  </si>
  <si>
    <t>"B.1.a - D.1.1.6" 58,2</t>
  </si>
  <si>
    <t>"B.5.e - D.1.1.6" 48,4</t>
  </si>
  <si>
    <t>84</t>
  </si>
  <si>
    <t>635111232</t>
  </si>
  <si>
    <t>Násyp pod podlahy z drobného kameniva 0-4 se zhutněním</t>
  </si>
  <si>
    <t>-921890499</t>
  </si>
  <si>
    <t>"B.1.a - D.1.1.15 - lože pod dlažbu" 34,1*1,0*0,04</t>
  </si>
  <si>
    <t>"B.1.b - D.1.1.12"6,8*1,0*0,04</t>
  </si>
  <si>
    <t>"B.1.c - D.1.1.11"8*1,0*0,04+3,6*0,04</t>
  </si>
  <si>
    <t>85</t>
  </si>
  <si>
    <t>637211122</t>
  </si>
  <si>
    <t>Okapový chodník z betonových dlaždic tl 60 mm kladených do písku se zalitím spár MC</t>
  </si>
  <si>
    <t>-218893141</t>
  </si>
  <si>
    <t xml:space="preserve">"okapový chodník podél budovy - na koso, možno použít stávající dlažbu pokud je zcela v pořádku" </t>
  </si>
  <si>
    <t>"B.1.a - D.1.1.15" 34,1*1,5</t>
  </si>
  <si>
    <t>"B.1.c - D.1.1.11"8*1,5+3,6</t>
  </si>
  <si>
    <t>86</t>
  </si>
  <si>
    <t>637311131</t>
  </si>
  <si>
    <t>Okapový chodník z betonových záhonových obrubníků lože beton</t>
  </si>
  <si>
    <t>-712103927</t>
  </si>
  <si>
    <t>"B.1.a - D.1.1.15" 34,1+0,5*2</t>
  </si>
  <si>
    <t>"B.1.c - D.1.1.11"8+3,6</t>
  </si>
  <si>
    <t>Ostatní konstrukce a práce, bourání</t>
  </si>
  <si>
    <t>87</t>
  </si>
  <si>
    <t>916131213</t>
  </si>
  <si>
    <t>Osazení silničního obrubníku betonového stojatého s boční opěrou do lože z betonu prostého</t>
  </si>
  <si>
    <t>-1151385247</t>
  </si>
  <si>
    <t>"B.1.c - D.1.1.04" 1</t>
  </si>
  <si>
    <t>88</t>
  </si>
  <si>
    <t>59217031</t>
  </si>
  <si>
    <t>obrubník betonový silniční 1000x150x250mm</t>
  </si>
  <si>
    <t>652093717</t>
  </si>
  <si>
    <t>89</t>
  </si>
  <si>
    <t>949101111</t>
  </si>
  <si>
    <t>Lešení pomocné pro objekty pozemních staveb s lešeňovou podlahou v do 1,9 m zatížení do 150 kg/m2</t>
  </si>
  <si>
    <t>-234007358</t>
  </si>
  <si>
    <t>90</t>
  </si>
  <si>
    <t>949111122</t>
  </si>
  <si>
    <t>Montáž lešení lehkého kozového trubkového ve schodišti v do 3,5 m</t>
  </si>
  <si>
    <t>sada</t>
  </si>
  <si>
    <t>846569776</t>
  </si>
  <si>
    <t>"B.3.f - D.1.1.4"3</t>
  </si>
  <si>
    <t>"B.4.c - D.1.1.4"3</t>
  </si>
  <si>
    <t>"B.5.f - D.1.1.4"3</t>
  </si>
  <si>
    <t>91</t>
  </si>
  <si>
    <t>949111222</t>
  </si>
  <si>
    <t>Příplatek k lešení lehkému kozovému trubkovému ve schodišti v do 3,5 m za první a ZKD den použití</t>
  </si>
  <si>
    <t>-409583428</t>
  </si>
  <si>
    <t>"B.3.f - D.1.1.4" 3*20</t>
  </si>
  <si>
    <t>"B.4.c - D.1.1.4"3*20</t>
  </si>
  <si>
    <t>"B.5.f - D.1.1.4"3*20</t>
  </si>
  <si>
    <t>92</t>
  </si>
  <si>
    <t>949111822</t>
  </si>
  <si>
    <t>Demontáž lešení lehkého kozového trubkového ve schodišti v do 3,5 m</t>
  </si>
  <si>
    <t>878079741</t>
  </si>
  <si>
    <t>93</t>
  </si>
  <si>
    <t>952901111</t>
  </si>
  <si>
    <t>Vyčištění budov bytové a občanské výstavby při výšce podlaží do 4 m</t>
  </si>
  <si>
    <t>286393419</t>
  </si>
  <si>
    <t>"B.2.a - D.1.1.4" 125</t>
  </si>
  <si>
    <t>"B.2.b - D.1.1.4" 125</t>
  </si>
  <si>
    <t>"B.2.c - D.1.1.4" 125</t>
  </si>
  <si>
    <t>"B.2.d - D.1.1.4" 125</t>
  </si>
  <si>
    <t>"B.3.a - D.1.1.4" 125</t>
  </si>
  <si>
    <t>"B.3.b - D.1.1.4" 125</t>
  </si>
  <si>
    <t>"B.3.c - D.1.1.4" 125</t>
  </si>
  <si>
    <t>"B.3.d - D.1.1.4" 125</t>
  </si>
  <si>
    <t>"B.4.a - D.1.1.4" 125</t>
  </si>
  <si>
    <t>"B.4.b - D.1.1.4" 125</t>
  </si>
  <si>
    <t>"B.5.a - D.1.1.4" 125</t>
  </si>
  <si>
    <t>"B.5.b - D.1.1.4" 125</t>
  </si>
  <si>
    <t>"B.5.c - D.1.1.4" 125</t>
  </si>
  <si>
    <t>"B.5.d - D.1.1.4" 125</t>
  </si>
  <si>
    <t>"B.6.a - D.1.1.4" 125</t>
  </si>
  <si>
    <t>"B.6.b - D.1.1.4" 200</t>
  </si>
  <si>
    <t>"B.6.c - D.1.1.4" 125</t>
  </si>
  <si>
    <t>"B.3.f - D.1.1.4"300</t>
  </si>
  <si>
    <t>"B.4.c - D.1.1.4" 300</t>
  </si>
  <si>
    <t>"B.5.f - D.1.1.4"300</t>
  </si>
  <si>
    <t>"B.3.e - D.1.1.4"300</t>
  </si>
  <si>
    <t>"B.5.e - D.1.1.4"300</t>
  </si>
  <si>
    <t>"B.1.a - D.1.1.4"300</t>
  </si>
  <si>
    <t>"B.1.b - D.1.1.4 " 125</t>
  </si>
  <si>
    <t>"B.1.c - D.1.1.4 " 180</t>
  </si>
  <si>
    <t>94</t>
  </si>
  <si>
    <t>952901R1</t>
  </si>
  <si>
    <t>Průběžné čištění budov bytové a občanské výstavby při výšce podlaží do 4 m v průběhu výstavby</t>
  </si>
  <si>
    <t>913899458</t>
  </si>
  <si>
    <t>"B.5.f - D.1.1.4" 300</t>
  </si>
  <si>
    <t>95</t>
  </si>
  <si>
    <t>953943211</t>
  </si>
  <si>
    <t>Osazování hasicího přístroje</t>
  </si>
  <si>
    <t>1674676434</t>
  </si>
  <si>
    <t>včetně držáku a revize</t>
  </si>
  <si>
    <t>"B.4.c - D.1.1.10 - OS05"2</t>
  </si>
  <si>
    <t>"B.3.f - D.1.1.10 - OS05"3</t>
  </si>
  <si>
    <t>"B.5.f - D.1.1.10 - OS06"4</t>
  </si>
  <si>
    <t>"B.3.e - D.1.1.10 - OS08"1</t>
  </si>
  <si>
    <t>"B.3.e - D.1.1.10 - OS07"2</t>
  </si>
  <si>
    <t>"B.5.e - D.1.1.10 -OS06"1</t>
  </si>
  <si>
    <t>"B.5.e- D.1.1.10 - OS07" 1</t>
  </si>
  <si>
    <t>"B.1.a - D.1.1.10 - OS07"3</t>
  </si>
  <si>
    <t>"B.1.a - D.1.1.10 - OS08"1</t>
  </si>
  <si>
    <t>96</t>
  </si>
  <si>
    <t>449OS08</t>
  </si>
  <si>
    <t>přístroj hasicí ruční práškový 2A, 183 B</t>
  </si>
  <si>
    <t>-508606792</t>
  </si>
  <si>
    <t>97</t>
  </si>
  <si>
    <t>449OS07</t>
  </si>
  <si>
    <t>přístroj hasicí ruční práškový 21A, 113 B</t>
  </si>
  <si>
    <t>-396970330</t>
  </si>
  <si>
    <t>98</t>
  </si>
  <si>
    <t>962031132</t>
  </si>
  <si>
    <t>Bourání příček z cihel pálených na MVC tl do 100 mm</t>
  </si>
  <si>
    <t>1329894318</t>
  </si>
  <si>
    <t>"B.2.a - D.1.1.2"(2,02+1,2)*2,5-(0,6*1,97*2)</t>
  </si>
  <si>
    <t>"B.2.b - D.1.1.2" (2,2+1,9)*2,5-(0,6*1,97*2)</t>
  </si>
  <si>
    <t>"B.2.c - D.1.1.2"(1,9*2+2,495)*2,5-(0,6*1,97*3)</t>
  </si>
  <si>
    <t>"B.2.d - D.1.1.2"1,9*2,5-0,6*1,97*2</t>
  </si>
  <si>
    <t>"B.3.a - D.1.1.2"(2,02+1,2)*2,5-(0,6*1,97*2)</t>
  </si>
  <si>
    <t>"B.3.b - D.1.1.2" (2,2+1,9)*2,5-(0,6*1,97*2)</t>
  </si>
  <si>
    <t>"B.3.c - D.1.1.2"(1,9*2+2,495)*2,5-(0,6*1,97*3)</t>
  </si>
  <si>
    <t>"B.3.d - D.1.1.2"1,9*2,5-0,6*1,97*2</t>
  </si>
  <si>
    <t>"B.4.a - D.1.1.2" (1,2+2,02)*2,5-(0,8*1,97)</t>
  </si>
  <si>
    <t>"B.4.b - D.1.1.2"1,9*2,5-0,6*1,97*2</t>
  </si>
  <si>
    <t>"B.5.a - D.1.1.2"(2,02+1,2)*2,5-(0,6*1,97*2)</t>
  </si>
  <si>
    <t>"B.5.b - D.1.1.2"(2,2+1,9)*2,5-(0,6*1,97*2)</t>
  </si>
  <si>
    <t>"B.5.c- D.1.1.2"1,13*2,5-(0,6*1,97*2)</t>
  </si>
  <si>
    <t>"B.5.d- D.1.1.2"1,9*2,5-0,6*1,97*2</t>
  </si>
  <si>
    <t>"B.6.b - D.1.1.2"1,1*2*3,5*2-(0,7*1,97*2+0,6*1,97*2)</t>
  </si>
  <si>
    <t>"B.6.c - D.1.1.4" 1,9*2,5-0,6*1,97*2</t>
  </si>
  <si>
    <t>99</t>
  </si>
  <si>
    <t>962031133</t>
  </si>
  <si>
    <t>Bourání příček z cihel pálených na MVC tl do 150 mm</t>
  </si>
  <si>
    <t>-973396934</t>
  </si>
  <si>
    <t>"B.2.d - D.1.1.2" 1,2*2,5</t>
  </si>
  <si>
    <t>"B.3.d - D.1.1.2" 1,2*2,5</t>
  </si>
  <si>
    <t>"B.4.b - D.1.1.2" 1,2*2,5</t>
  </si>
  <si>
    <t>"B.5.d- D.1.1.2" 1,2*2,5</t>
  </si>
  <si>
    <t>"B.6.b- D.1.1.2" (1,9+1,2+1,913+1,2+1+1)*2,5+(1,5*2+0,8*2)*3,5-(0,6*1,97*4)</t>
  </si>
  <si>
    <t>"B.6.c - D.1.1.2" 1,2*2,5</t>
  </si>
  <si>
    <t>"B.1.b - D.1.1.2 " (2,2+1,9)*2,5-(0,6*1,97*2)</t>
  </si>
  <si>
    <t>100</t>
  </si>
  <si>
    <t>965031131</t>
  </si>
  <si>
    <t>Bourání podlah z cihel kladených na plocho pl přes 1 m2</t>
  </si>
  <si>
    <t>1870773591</t>
  </si>
  <si>
    <t>101</t>
  </si>
  <si>
    <t>965043341</t>
  </si>
  <si>
    <t>Bourání podkladů pod dlažby betonových s potěrem nebo teracem tl do 100 mm pl přes 4 m2</t>
  </si>
  <si>
    <t>-1443603105</t>
  </si>
  <si>
    <t>"cem. potěr k přilepení dlažby" PDL*0,01</t>
  </si>
  <si>
    <t>"cem. potěr tl. 10 mm" PDL*0,01</t>
  </si>
  <si>
    <t>102</t>
  </si>
  <si>
    <t>965081611</t>
  </si>
  <si>
    <t>Odsekání soklíků rovných</t>
  </si>
  <si>
    <t>-68671569</t>
  </si>
  <si>
    <t>"B.3.f - D.1.1.2" 47,624</t>
  </si>
  <si>
    <t>"B.4.c - D.1.1.2" 71,5</t>
  </si>
  <si>
    <t>"B.5.f - D.1.1.2"70,46</t>
  </si>
  <si>
    <t>"B.3.e - D.1.1.2"46,923*2+0,2*2+0,45+0,3+0,05*2+0,3*2+0,09+0,24+0,6*2+0,6*2+0,09+0,24+0,62*2+0,24+0,09+0,25*2+2,828+0,62*5*2+0,4*2*2-(2,8+11*1,35)</t>
  </si>
  <si>
    <t>"B.5.e - D.1.1.2"66,784</t>
  </si>
  <si>
    <t>"B.1.a - D.1.1.2" 95,689</t>
  </si>
  <si>
    <t>103</t>
  </si>
  <si>
    <t>967031132</t>
  </si>
  <si>
    <t>Přisekání rovných ostění v cihelném zdivu na MV nebo MVC</t>
  </si>
  <si>
    <t>1548151576</t>
  </si>
  <si>
    <t>"B.2.a - D.1.1.4" (1,25+2,55*2+0,75+2,55*2+0,8+1,97*2)*0,3</t>
  </si>
  <si>
    <t>"B.2.b - D.1.1.4" (0,95+2,55*2+0,85+2,45*2+0,8+1,97*2)*0,3</t>
  </si>
  <si>
    <t>"B.2.c - D.1.1.4"(0,85*2+2,55*2*2+0,95*2,55+0,8*1,97*2)*0,3</t>
  </si>
  <si>
    <t>"B.2.d - D.1.1.4"(1,25+2,05*2+0,75+2,05*2+0,8+1,97*2)*0,3</t>
  </si>
  <si>
    <t>"B.3.a - D.1.1.4" (1,25+2,55*2+0,75+2,55*2+0,8+1,97*2)*0,3</t>
  </si>
  <si>
    <t>"B.3.b - D.1.1.4" (0,95+2,55*2+0,85+2,45*2+0,8+1,97*2)*0,3</t>
  </si>
  <si>
    <t>"B.3.c - D.1.1.4"(0,95+2,55*2+0,85*2+2,55*2*2+0,8*1,97)*0,3</t>
  </si>
  <si>
    <t>"B.3.d - D.1.1.4"(1,25+2,05*2+0,75+2,05*2+0,8+1,97*2)*0,3</t>
  </si>
  <si>
    <t>"B.4.a - D.1.1.4" (1,25+2,55*2+0,75+2,55*2+0,8*1,97)*0,3</t>
  </si>
  <si>
    <t>"B.4.b - D.1.1.4"(1,25+2,05*2+0,75+2,05*2+0,8+1,97*2)*0,3</t>
  </si>
  <si>
    <t>"B.5.a - D.1.1.4" (0,75+2,55*2+1,25+2,05*2+0,8+1,97*2)*0,3</t>
  </si>
  <si>
    <t>"B.5.b - D.1.1.4" (0,85+2,25*2+0,95+2,25*2+0,8+1,97*2)*0,3</t>
  </si>
  <si>
    <t>"B.5.c - D.1.1.4" (0,95+2,25*2+0,85+2,25*2+0,6*1,97*2)*0,3</t>
  </si>
  <si>
    <t>"B.5.d - D.1.1.4" (1,25+2,05*2+0,75+2,25*2+0,8+1,97*2)*0,3</t>
  </si>
  <si>
    <t>"B.6.a - D.1.1.4"(1,25+0,6*2+0,75+0,6*2+0,8+1,97*2)*0,3</t>
  </si>
  <si>
    <t>"B.6.b - D.1.1.4"(0,8*2+2,1*2*2+1,05*2+2*2*2+0,6+1,97*2+0,7+1,97*2)*0,3</t>
  </si>
  <si>
    <t>"B.6.c - D.1.1.4"(1,25+0,57*2+0,75+0,6*2)*0,3</t>
  </si>
  <si>
    <t>"B.3.f - D.1.1.4"((1,35+2*2,5)*4+2,8+2*3,5+1,105*3+2,55*2*3+2,2*2*3+1*3)*0,3</t>
  </si>
  <si>
    <t>"B.4.c - D.1.1.4"((1,35+2*2,5)*7+2*2,2*2+0,8*2+1,15*4+2,55*2*4+3,5*2*2)*0,3</t>
  </si>
  <si>
    <t>"B.5.f - D.1.1.4"((1,35+2*2,5)*7+2*2,2*4+0,8*2+1,15*5+2,55*2*5+3,5*2*2)*0,3</t>
  </si>
  <si>
    <t>"B.3.e - D.1.1.4" ((1,35+2*2,5)*11+2,8+2*3,5+1,15*8+2,55*2*2)*0,3</t>
  </si>
  <si>
    <t>"B.5.e- D.1.1.4" ((1,35+2*2,5)*10+1,15*6+2,55*2*6+3,5*2+3)*0,3</t>
  </si>
  <si>
    <t>"B.1.a- D.1.1.4"((1,35+2*2,5)*7+(2,65*2+1,15)*8+3+1,8+2,6*2+2,2*2+0,9)*0,3</t>
  </si>
  <si>
    <t>"B.1.b - D.1.1.4 " (0,85+1,35*2+0,7+1,97*2)*0,3</t>
  </si>
  <si>
    <t>104</t>
  </si>
  <si>
    <t>968062456</t>
  </si>
  <si>
    <t>Vybourání dřevěných dveřních zárubní pl přes 2 m2</t>
  </si>
  <si>
    <t>-1929663755</t>
  </si>
  <si>
    <t>"B.4.c - D.1.1.2"1,35*2,5*7</t>
  </si>
  <si>
    <t>"B.3.f - D.1.1.2" 1,35*2,5*4</t>
  </si>
  <si>
    <t>"B.5.f - D.1.1.2"1,35*2,5*7+2,2*1</t>
  </si>
  <si>
    <t>"B.3.e - D.1.1.2"1,35*2,5*11</t>
  </si>
  <si>
    <t>"B.5.e - D.1.1.2"1,35*2,5*10</t>
  </si>
  <si>
    <t>"B.1.a - D.1.1.2" 1,35*2,5*5</t>
  </si>
  <si>
    <t>105</t>
  </si>
  <si>
    <t>968072455</t>
  </si>
  <si>
    <t>Vybourání kovových dveřních zárubní pl do 2 m2</t>
  </si>
  <si>
    <t>325020935</t>
  </si>
  <si>
    <t>"B.2.a - D.1.1.2"0,8*1,97+0,6*1,97*2</t>
  </si>
  <si>
    <t>"B.2.b - D.1.1.2" 0,6*1,97*2</t>
  </si>
  <si>
    <t>"B.2.c - D.1.1.2" 0,6*1,97*3</t>
  </si>
  <si>
    <t>"B.2.d - D.1.1.2" 0,6*1,97*2</t>
  </si>
  <si>
    <t>"B.3.a - D.1.1.2"0,6*1,97*2</t>
  </si>
  <si>
    <t>"B.3.b - D.1.1.2"0,8*1,97+0,6*1,97*2</t>
  </si>
  <si>
    <t>"B.3.c - D.1.1.2" 0,6*1,97*4</t>
  </si>
  <si>
    <t>"B.3.d - D.1.1.2" 0,6*1,97*2</t>
  </si>
  <si>
    <t>"B.4.a - D.1.1.2"0,6*1,97*2</t>
  </si>
  <si>
    <t>"B.4.b - D.1.1.2"0,6*1,97*2</t>
  </si>
  <si>
    <t>"B.5.a - D.1.1.2"0,6*1,97*2</t>
  </si>
  <si>
    <t>"B.5b - D.1.1.2"0,8*1,97+0,6*1,97*2</t>
  </si>
  <si>
    <t>"B.5c - D.1.1.2"0,8*1,97+0,6*1,97</t>
  </si>
  <si>
    <t>"B.5d - D.1.1.2"0,8*1,97+0,6*1,97</t>
  </si>
  <si>
    <t>"B.6.b- D.1.1.2" 0,6*1,9*6+0,7*1,97*2+0,8*1,97*2</t>
  </si>
  <si>
    <t>"B.6c - D.1.1.2"0,8*1,97+0,6*1,97*2</t>
  </si>
  <si>
    <t>106</t>
  </si>
  <si>
    <t>968072641</t>
  </si>
  <si>
    <t>Vybourání kovových stěn kromě výkladních</t>
  </si>
  <si>
    <t>533861472</t>
  </si>
  <si>
    <t>"B.5.f- D.1.1.2 -dělící dveře" 3*3,95*2</t>
  </si>
  <si>
    <t>"B.3.e - D.1.1.2 - dělící dveře" 3*4,1</t>
  </si>
  <si>
    <t>"B.5.e - D.1.1.2 - dělící dveře"1,25*4,1</t>
  </si>
  <si>
    <t>"B.1.a - D.1.1.2 - dělící dveře" 1,7*2,35</t>
  </si>
  <si>
    <t>107</t>
  </si>
  <si>
    <t>971033541</t>
  </si>
  <si>
    <t>Vybourání otvorů ve zdivu cihelném pl do 1 m2 na MVC nebo MV tl do 300 mm</t>
  </si>
  <si>
    <t>-1801431152</t>
  </si>
  <si>
    <t>"B.2.a - D.1.1.2" 0,95</t>
  </si>
  <si>
    <t>"B.2.b - D.1.1.2" 0,95</t>
  </si>
  <si>
    <t>"B.2.c - D.1.1.2" 0,95</t>
  </si>
  <si>
    <t>"B.2.d - D.1.1.2" 0,95</t>
  </si>
  <si>
    <t>"B.3.a - D.1.1.2" 0,95</t>
  </si>
  <si>
    <t>"B.3.b - D.1.1.2" 0,95</t>
  </si>
  <si>
    <t>"B.3.c - D.1.1.2" 0,95</t>
  </si>
  <si>
    <t>"B.3.d - D.1.1.2" 0,95</t>
  </si>
  <si>
    <t>"B.4.a - D.1.1.2" 0,95</t>
  </si>
  <si>
    <t>"B.4.b - D.1.1.2" 0,95</t>
  </si>
  <si>
    <t>"B.5.a - D.1.1.2" 0,95</t>
  </si>
  <si>
    <t>"B.5.b - D.1.1.2" 0,95</t>
  </si>
  <si>
    <t>"B.5.c - D.1.1.2" 0,95</t>
  </si>
  <si>
    <t>"B.5d - D.1.1.2" 0,95</t>
  </si>
  <si>
    <t>"B.6.a - D.1.1.2" 0,95</t>
  </si>
  <si>
    <t>"B.6.b- D.1.1.2" 2,15</t>
  </si>
  <si>
    <t>"B.6.c - D.1.1.2" 0,8</t>
  </si>
  <si>
    <t>"B.3.f - D.1.1.2" 2,36</t>
  </si>
  <si>
    <t>"B.4.c - D.1.1.2"2,15</t>
  </si>
  <si>
    <t>"B.5.f- D.1.1.2"2,48</t>
  </si>
  <si>
    <t>"B.3.e - D.1.1.2"2,11</t>
  </si>
  <si>
    <t>"B.5.e - D.1.1.2"2,36</t>
  </si>
  <si>
    <t>"B.1.a - D.1.1.2 " 3,15</t>
  </si>
  <si>
    <t>"B.1.b - D.1.1.2 " 0,95</t>
  </si>
  <si>
    <t>"B.1.c - D.1.1.4 " 0,95</t>
  </si>
  <si>
    <t>108</t>
  </si>
  <si>
    <t>974031142</t>
  </si>
  <si>
    <t>Vysekání rýh ve zdivu cihelném hl do 70 mm š do 70 mm</t>
  </si>
  <si>
    <t>579408884</t>
  </si>
  <si>
    <t>"B.2.a - D.1.1.2" 28,6</t>
  </si>
  <si>
    <t>"B.2.b - D.1.1.2" 18,25</t>
  </si>
  <si>
    <t>"B.2.c - D.1.1.2" 39</t>
  </si>
  <si>
    <t>"B.2.d - D.1.1.2" 28,6</t>
  </si>
  <si>
    <t>"B.3.a - D.1.1.2" 29,3</t>
  </si>
  <si>
    <t>"B.3.b - D.1.1.2" 36,5</t>
  </si>
  <si>
    <t>"B.3.c - D.1.1.2" 39</t>
  </si>
  <si>
    <t>"B.3.d - D.1.1.2" 28,6</t>
  </si>
  <si>
    <t>"B.4.a - D.1.1.2" 29,5</t>
  </si>
  <si>
    <t>"B.4.b - D.1.1.2" 28,6</t>
  </si>
  <si>
    <t>"B.5.a - D.1.1.2" 29,3</t>
  </si>
  <si>
    <t>"B.5.b - D.1.1.2" 28,6</t>
  </si>
  <si>
    <t>"B.5.c - D.1.1.2" 18,6</t>
  </si>
  <si>
    <t>"B.5d - D.1.1.2"29,5</t>
  </si>
  <si>
    <t>"B.6.a - D.1.1.2" 16,5</t>
  </si>
  <si>
    <t>"B.5.b- D.1.1.2" 52,6</t>
  </si>
  <si>
    <t>"B.6.c - D.1.1.2" 28,6</t>
  </si>
  <si>
    <t>"B.3.f - D.1.1.2" 56,5</t>
  </si>
  <si>
    <t>"B.4.c - D.1.1.2"57,3</t>
  </si>
  <si>
    <t>"B.5.f - D.1.1.2"58,4</t>
  </si>
  <si>
    <t>"B.1.a - D.1.1.2"34,5</t>
  </si>
  <si>
    <t>"B.5.e - D.1.1.2"29</t>
  </si>
  <si>
    <t>"B.1.b - D.1.1.2 " 36,5</t>
  </si>
  <si>
    <t>"B.1.c - D.1.1.4 " 30</t>
  </si>
  <si>
    <t>109</t>
  </si>
  <si>
    <t>978011191</t>
  </si>
  <si>
    <t>Otlučení (osekání) vnitřní vápenné nebo vápenocementové omítky stropů v rozsahu do 100 %</t>
  </si>
  <si>
    <t>1116342245</t>
  </si>
  <si>
    <t>110</t>
  </si>
  <si>
    <t>978013191</t>
  </si>
  <si>
    <t>Otlučení (osekání) vnitřní vápenné nebo vápenocementové omítky stěn v rozsahu do 100 %</t>
  </si>
  <si>
    <t>-1494261187</t>
  </si>
  <si>
    <t>"B.2.a - D.1.1.2" (2,59*2+2,02*2)*1,95+(1,55*4+1,25+0,75)*0,4-(1,55*1,25+1,55*0,75)</t>
  </si>
  <si>
    <t>"B.2.b - D.1.1.2" (2,92*2+1,9*2+1,047*2)*1,95+(1,25*2+1,15*2+0,95+0,85)*0,4-(1,25*0,95+1,15*0,85)</t>
  </si>
  <si>
    <t>"B.2.c - D.1.1.2" (2,945*2+2,95*2)*1,95+(1,35*6+0,85*2+0,95)*0,4-(0,85*1,35*2+1,35*0,95)</t>
  </si>
  <si>
    <t>"B.2.d - D.1.1.2"(2,62*2+1,9*2)*1,95+(1,05*4+1,25+0,75)*0,4-(1,05*1,25+1,05*0,75)</t>
  </si>
  <si>
    <t>"B.3.a - D.1.1.2" (2,59*2+2,02*2)*1,95+(1,55*4+1,25+0,75)*0,4-(1,55*1,25+1,55*0,75)</t>
  </si>
  <si>
    <t>"B.3.b - D.1.1.2" (2,92*2+1,9*2+1,047*2)*1,95+(1,25*2+1,15*2+0,95+0,85)*0,4-(1,25*0,95+1,15*0,85)</t>
  </si>
  <si>
    <t>"B.3.c - D.1.1.2" (2,945*2+2,95*2)*1,95+(1,35*6+0,85*2+0,95)*0,4-(0,85*1,35*2+1,35*0,95)</t>
  </si>
  <si>
    <t>"B.3.d - D.1.1.2"(2,62*2+1,9*2)*1,95+(1,05*4+1,25+0,75)*0,4-(1,05*1,25+1,05*0,75)</t>
  </si>
  <si>
    <t>"B.4.a - D.1.1.2"(2,59+1,39+2,02*2)*1,95+(1,55*4+0,75+1,25)*0,4</t>
  </si>
  <si>
    <t>"B.4.b - D.1.1.2"(2,62*2+1,8*2)*1,95+(1,05*4+1,25+0,75)*0,4-(1,05*1,25+1,05*0,75)</t>
  </si>
  <si>
    <t>"B.5.a - D.1.1.2"(2,59+1,39+2,02*2)*1,95+(1,05*2+1,55*2+1,25+0,75)*0,4-(0,8*1,97+1,55*1,25+1,05*0,75)</t>
  </si>
  <si>
    <t>"B.5.b - D.1.1.2"(2,95*2+1,9*2+1,047*2)*1,95+(1,05*4+0,85+0,95)*0,4-(1,05-0,95+1,05*0,85)</t>
  </si>
  <si>
    <t>"B.5.c - D.1.1.2"(2,945*2+1,13*2)*1,95+(1,05*4+0,85+0,95)*0,4-(0,6*1,97+1,05*0,95+1,05*0,85)</t>
  </si>
  <si>
    <t>"B.5d - D.1.1.2" (2,62*2+1,8*2)*1,95+(1,05*2+0,85*2+1,25+0,75)*0,4-(1,05*1,25+0,85*0,75)</t>
  </si>
  <si>
    <t>"B.6.a - D.1.1.2"(2,59+1,12+2,02+2,27)*1,5+(0,4*4+0,75+1,25)*0,4-(0,4*0,75+1,25*0,4)</t>
  </si>
  <si>
    <t>"B.6.b - D.1.1." (5,3+3,51+1+2,3+1,9+1+2,3+1,986+2,134+1+5,3+3,038+1+2,2+2,2+1+2,17+1+1,986+1,913)*1,5+(1*4+1,05*2)*0,4-(1,05*1*2)</t>
  </si>
  <si>
    <t>(0,4+0,6+1+0,5)*1,5*2</t>
  </si>
  <si>
    <t>"B.6.c - D.1.1.2"(2,62*2+1,8*2)*1,5+(0,44*4+1,25+0,75)*0,4-(0,44*1,25+0,44*0,75)</t>
  </si>
  <si>
    <t>"B.3.f - D.1.1.2"(7,59*2+0,48*2+0,6*2+0,15*2+7,524+3,2+3*2+7,619)*3,95+(2,5*2+1,4)*0,8*4+(2,2*2+1)*0,4*3-(1,4*2,5*4+1,8*2,5*2+2,2*1*3)</t>
  </si>
  <si>
    <t>(4*2+12+3*4+0,6*4*2)*4,2+35,69+(1,05*3+2,55*2*3)*0,4-(1,15*2,55*3)</t>
  </si>
  <si>
    <t>"B.4.c - D.1.1.2"(13,255*2+3+7,619+3,2+7,524+3+0,48*2+0,6*2)*3,95+(2,5*2+1,4)*0,8*7+(1,15+2,55*2)*0,4*5+(2,2*2+1+2,2*2+1)*0,4</t>
  </si>
  <si>
    <t>-(1,4*2,5*7+1,8*2,5*2+1,15*2,55*2+2,2*1+2,2*1)+(4*2+12+3*4+0,6*4*2)*4,2+35,69+(1,05*3+2,55*2*3)*0,4-(1,15*2,55*3)</t>
  </si>
  <si>
    <t>"B.5.F - D.1.1.2"(18,5*2+3+7,5+0,6*2+3+4,25*2+7,9*2+0,6*2+3)*3,95+(2,5*2+1,4)*0,6*7+(1,15+2,55*2)*0,4*2+(2,2*2+1)*0,4*3+(2,2*2+1)*0,6</t>
  </si>
  <si>
    <t>-(1,4*2,5*7+1,8*3,5*2+1,15*2,55*2+2,2*1*4)+(4*2+12+3*4+0,6*4*2)*4,2+35,69+(1,05*3+2,55*2*3)*0,4-(1,15*2,55*3)</t>
  </si>
  <si>
    <t>"B.3.e - D.1.1.2" (2,895+2,8+2,6+0,2)*3,95+(2,5*2+1,35)*0,4-(1,35*2,5+2,8*3,5)+ (20,65*2+0,05*2+0,45+0,28+0,09+0,6)*3,95</t>
  </si>
  <si>
    <t>(2,5*2*2+1,35*2)*0,62+(1,15*3+2,55*2*3)*0,3-(1,35*2,5*4+1,15*2,55*3)+(23,291*2+2,828+0,25+0,6+0,25+0,09+0,62*2)*3,95+(2,5*2*3+1,35*3)*0,62</t>
  </si>
  <si>
    <t>(1,15*5+2,55*2*5)*0,3-(1,35*2,5*4+1,15*2,55*5+2,8*3,5)</t>
  </si>
  <si>
    <t>"B.5.e - D.1.1.2" (11,74*2+17,68*2+5,17*2+3,15*3+0,6*4+0,15*4)*3,95+(1,4+2,45*2)*10*0,45+(1,15+2,25*2)*6*0,4+(2,33+3,5*2)*0,45</t>
  </si>
  <si>
    <t>-(1,15*2,25*6+1,5*2,45*10+2,33*3,5*2)</t>
  </si>
  <si>
    <t>"B.1.a - D.1.1.2"(9,41*2+11,74*2+17,7*2+4,3*2+3*2+0,69*2+0,89*5*2+0,3*2+0,4*2+0,82+0,55+0,45*2+0,11*2+0,48*2+0,45*4+0,2*2+0,1*2+3)*3,8</t>
  </si>
  <si>
    <t>(1,15+2,65*2)*0,4*8+(2,5*2+1,35)*0,69+(2,5*2+1,35)*0,89*5+(2,5*2+1,35)*0,4*2</t>
  </si>
  <si>
    <t>-(1,18*2,65*8+1,35*2,5*7+1,8*2,1+1,8*2,6*2)</t>
  </si>
  <si>
    <t>"B.1.b - D.1.1.2" (2,92*2+1,9*2+1,047*2)*1,95+(1,4*2+0+0,85)*0,4+(1,4*2+0,95)*0,6-(1,4*0,85)</t>
  </si>
  <si>
    <t>"B.1.c - D.1.1.2"(2,92*2+2,917*2+0,5*2)*1,8+(1,4*2+1,2*2)*1,8+(3,845*2+3,567*2+3)*1,8-(0,7*4+0,85*2)-(0,85*0,7*2)</t>
  </si>
  <si>
    <t>111</t>
  </si>
  <si>
    <t>978019391</t>
  </si>
  <si>
    <t>Otlučení (osekání) vnější vápenné nebo vápenocementové omítky stupně členitosti 3 až 5 do 100%</t>
  </si>
  <si>
    <t>-1503254562</t>
  </si>
  <si>
    <t>"B.1.a - D.1.1.15" 1,6*34,1</t>
  </si>
  <si>
    <t>"B.1.b - D.1.1.12"6,8*1,6</t>
  </si>
  <si>
    <t>112</t>
  </si>
  <si>
    <t>978021191</t>
  </si>
  <si>
    <t>Otlučení (osekání) cementových omítek vnitřních stěn v rozsahu do 100 %</t>
  </si>
  <si>
    <t>-1183998903</t>
  </si>
  <si>
    <t>113</t>
  </si>
  <si>
    <t>978023411</t>
  </si>
  <si>
    <t>Vyškrabání spár zdiva cihelného mimo komínového</t>
  </si>
  <si>
    <t>-1677336536</t>
  </si>
  <si>
    <t>OM_OTL+OBKL_D</t>
  </si>
  <si>
    <t>114</t>
  </si>
  <si>
    <t>978023411.1</t>
  </si>
  <si>
    <t>Vyškrabání spár zdiva cihelného mimo komínového - vnější zdivo</t>
  </si>
  <si>
    <t>728018957</t>
  </si>
  <si>
    <t>115</t>
  </si>
  <si>
    <t>978R01</t>
  </si>
  <si>
    <t>D+M ochranné stěny k zamezení prachu a vymezení pracovního prostoru, následná demontáž</t>
  </si>
  <si>
    <t>156263260</t>
  </si>
  <si>
    <t>"B.2.a - D.1.1.2" 50</t>
  </si>
  <si>
    <t>"B.2.b - D.1.1.2" 50</t>
  </si>
  <si>
    <t>"B.2.c - D.1.1.2" 50</t>
  </si>
  <si>
    <t>"B.2.d- D.1.1.2" 50</t>
  </si>
  <si>
    <t>"B.3.a - D.1.1.2" 50</t>
  </si>
  <si>
    <t>"B.3.b - D.1.1.2" 50</t>
  </si>
  <si>
    <t>"B.3.c - D.1.1.2" 50</t>
  </si>
  <si>
    <t>"B.3.d- D.1.1.2" 50</t>
  </si>
  <si>
    <t>"B.4.a - D.1.1.2" 50</t>
  </si>
  <si>
    <t>"B.4.b - D.1.1.2" 50</t>
  </si>
  <si>
    <t>"B.5.a - D.1.1.2" 50</t>
  </si>
  <si>
    <t>"B.5.b - D.1.1.2" 50</t>
  </si>
  <si>
    <t>"B.5.c - D.1.1.2" 50</t>
  </si>
  <si>
    <t>"B.5.d - D.1.1.2" 50</t>
  </si>
  <si>
    <t>"B.6.a - D.1.1.2" 50</t>
  </si>
  <si>
    <t>"B.6.b - D.1.1.2" 110</t>
  </si>
  <si>
    <t>"B.6.c - D.1.1.2" 50</t>
  </si>
  <si>
    <t>"B.3.f - D.1.1.2" 150</t>
  </si>
  <si>
    <t>"B.4.c - D.1.1.2" 150</t>
  </si>
  <si>
    <t>"B.5.f - D.1.1.2" 150</t>
  </si>
  <si>
    <t>"B.3.e - D.1.1.2" 150</t>
  </si>
  <si>
    <t>"B.5.e - D.1.1.2" 150</t>
  </si>
  <si>
    <t>"B.1.a - D.1.1.2"150</t>
  </si>
  <si>
    <t xml:space="preserve">"B.1.b - D.1.1.2" 50 </t>
  </si>
  <si>
    <t>"B.1.c - D.1.1.4 " 50</t>
  </si>
  <si>
    <t>116</t>
  </si>
  <si>
    <t>978R02</t>
  </si>
  <si>
    <t>D+M folie pro ochranu podlah, PE, geotextílie, dřevotříska - následná likvidace</t>
  </si>
  <si>
    <t>581881273</t>
  </si>
  <si>
    <t>"B.2.a - D.1.1.2" 5,04+50</t>
  </si>
  <si>
    <t>"B.2.b - D.1.1.2" 6,59+50</t>
  </si>
  <si>
    <t>"B.2.c - D.1.1.2" 8,57+50</t>
  </si>
  <si>
    <t>"B.2.d - D.1.1.2" 4,88+50</t>
  </si>
  <si>
    <t>"B.3.a - D.1.1.2" 5,04+50</t>
  </si>
  <si>
    <t>"B.3.b - D.1.1.2" 6,55+50</t>
  </si>
  <si>
    <t>"B.3.c - D.1.1.2" 8,51+50</t>
  </si>
  <si>
    <t>"B.3.d - D.1.1.2" 4,89+50</t>
  </si>
  <si>
    <t>"B.4.a - D.1.1.2" 5,02+50</t>
  </si>
  <si>
    <t>"B.4.b - D.1.1.2" 4,89+50</t>
  </si>
  <si>
    <t>"B.5.a - D.1.1.2" 5,02+50</t>
  </si>
  <si>
    <t>"B.5.b - D.1.1.2" 6,65+50</t>
  </si>
  <si>
    <t>"B.5.c - D.1.1.2" 3,26+50</t>
  </si>
  <si>
    <t>"B.5.d - D.1.1.2" 4,89+50</t>
  </si>
  <si>
    <t>"B.6.a - D.1.1.2" 4,97+50</t>
  </si>
  <si>
    <t>"B.6.b - D.1.1.2" (3,99+8,42)+50+(3,92+8,27)+50</t>
  </si>
  <si>
    <t>"B.6.c - D.1.1.2"4,89+50</t>
  </si>
  <si>
    <t>"B.3.f - D.1.1.2" 68,08+61,23+8,08+50</t>
  </si>
  <si>
    <t>"B.4.c - D.1.1.2" 129,41+50</t>
  </si>
  <si>
    <t>"B.5.f - D.1.1.2" 154,77+50</t>
  </si>
  <si>
    <t>"B.3.e - D.1.1.2" 137,9+50</t>
  </si>
  <si>
    <t>"B.5.e - D.1.1.2" 111,26+50</t>
  </si>
  <si>
    <t>"B.1.a - D.1.1.2"134,76+50</t>
  </si>
  <si>
    <t>"B.1.b - D.1.1.4 " 6,59+50</t>
  </si>
  <si>
    <t>"B.1.c - D.1.1.4 " 23,53+50</t>
  </si>
  <si>
    <t>117</t>
  </si>
  <si>
    <t>978R03</t>
  </si>
  <si>
    <t xml:space="preserve">D+M ochrana rámu stávajících oken </t>
  </si>
  <si>
    <t>1449276307</t>
  </si>
  <si>
    <t>"B.2.c - D.1.1.4" 3</t>
  </si>
  <si>
    <t>"B.3.c - D.1.1.4" 3</t>
  </si>
  <si>
    <t>"B.3.d - D.1.1.4" 2</t>
  </si>
  <si>
    <t>"B.6.b - D.1.1.4" 2</t>
  </si>
  <si>
    <t>"B.3.f - D.1.1.4" 12</t>
  </si>
  <si>
    <t>"B.4.c - D.1.1.4" 9</t>
  </si>
  <si>
    <t>"B.5.f - D.1.1.4" 8</t>
  </si>
  <si>
    <t>"B.3.e - D.1.1.2" 9</t>
  </si>
  <si>
    <t>"B.5.e - D.1.1.2" 18</t>
  </si>
  <si>
    <t>"B.1.a - D.1.1.2"11</t>
  </si>
  <si>
    <t>"B.1.b - D.1.1.2" 1</t>
  </si>
  <si>
    <t>"B.1.c - D.1.1.2" 2</t>
  </si>
  <si>
    <t>118</t>
  </si>
  <si>
    <t>978R04</t>
  </si>
  <si>
    <t>D+M staveništní vrátek/stavební výtah/plošina</t>
  </si>
  <si>
    <t>den</t>
  </si>
  <si>
    <t>295888082</t>
  </si>
  <si>
    <t>"B.2.a - D.1.1.3 h =9m" 60</t>
  </si>
  <si>
    <t>"B.2.b - D.1.1.3 h =9m" 60</t>
  </si>
  <si>
    <t>"B.2.c - D.1.1.3 h =9m" 60</t>
  </si>
  <si>
    <t>"B.2.d - D.1.1.3 h =9m" 60</t>
  </si>
  <si>
    <t>"B.2.a - D.1.1.3 h =13m" 60</t>
  </si>
  <si>
    <t>"B.3.a - D.1.1.3 h =13m" 60</t>
  </si>
  <si>
    <t>"B.3.c - D.1.1.3 h =13m" 60</t>
  </si>
  <si>
    <t>"B.3.d - D.1.1.3 h =13m" 60</t>
  </si>
  <si>
    <t>"B.4.a - D.1.1.3 h =18m" 60</t>
  </si>
  <si>
    <t>"B.4.b - D.1.1.3 h =18m" 60</t>
  </si>
  <si>
    <t>"B.5.a - D.1.1.3 h =22m" 60</t>
  </si>
  <si>
    <t>"B.5.b - D.1.1.3 h =22m" 60</t>
  </si>
  <si>
    <t>"B.5.c - D.1.1.3 h =22m" 40</t>
  </si>
  <si>
    <t>"B.5.d - D.1.1.3 h =22m" 60</t>
  </si>
  <si>
    <t>"B.6.a - D.1.1.3 h =28m" 40</t>
  </si>
  <si>
    <t>"B.6.b - D.1.1.3 h =28m" 2*80</t>
  </si>
  <si>
    <t>"B.6.c - D.1.1.3 h =28m" 60</t>
  </si>
  <si>
    <t>"B.3.f - D.1.1.3 h =13m" 120</t>
  </si>
  <si>
    <t>"B.4.c - D.1.1.3 h=18m" 120</t>
  </si>
  <si>
    <t>"B.5.f - D.1.1.2 h=22m" 120</t>
  </si>
  <si>
    <t>"B.3.e - D.1.1.3 h =13m" 120</t>
  </si>
  <si>
    <t>"B.5.e - D.1.1.2 h=22m" 120</t>
  </si>
  <si>
    <t>"B.1.a - D.1.1.2 h=4m"120</t>
  </si>
  <si>
    <t>"B.1.b - D.1.1.2 h=4m"60</t>
  </si>
  <si>
    <t>"B.1.c - D.1.1.2 h=4m"60</t>
  </si>
  <si>
    <t>119</t>
  </si>
  <si>
    <t>978R05</t>
  </si>
  <si>
    <t>D+M ochrana vnější fasády při použití vrátku/výtahu/plošiny</t>
  </si>
  <si>
    <t>1278450502</t>
  </si>
  <si>
    <t>"B.2.c- D.1.1.3 h =9m" 60</t>
  </si>
  <si>
    <t>"B.3.b - D.1.1.3 h =13m" 60</t>
  </si>
  <si>
    <t>120</t>
  </si>
  <si>
    <t>978R06</t>
  </si>
  <si>
    <t>D+M Požární ucpávky</t>
  </si>
  <si>
    <t>173123846</t>
  </si>
  <si>
    <t>"B.2.a - D.1.1.11"1</t>
  </si>
  <si>
    <t>"B.2.b - D.1.1.10"1</t>
  </si>
  <si>
    <t>"B.2.c - D.1.1.10" 1</t>
  </si>
  <si>
    <t>"B.2.d - D.1.1.10" 1</t>
  </si>
  <si>
    <t>"B.3.a - D.1.1.11"1</t>
  </si>
  <si>
    <t>"B.3.b - D.1.1.10"1</t>
  </si>
  <si>
    <t>"B.3.c - D.1.1.10" 1</t>
  </si>
  <si>
    <t>"B.3.d - D.1.1.10" 1</t>
  </si>
  <si>
    <t>"B.4.a - D.1.1.11"1</t>
  </si>
  <si>
    <t>"B.4.b - D.1.1.11" 1</t>
  </si>
  <si>
    <t>"B.5.a - D.1.1.11"1</t>
  </si>
  <si>
    <t>"B.5.b - D.1.1.11"1</t>
  </si>
  <si>
    <t>"B.5.c - D.1.1.11"1</t>
  </si>
  <si>
    <t>"B.5.d - D.1.1.11"1</t>
  </si>
  <si>
    <t>"B.6.a - D.1.1.11"1</t>
  </si>
  <si>
    <t>"B.6.b - D.1.1.11" 4</t>
  </si>
  <si>
    <t>"B.6.c - D.1.1.11" 1</t>
  </si>
  <si>
    <t>"B.3.f - D.1.1.13" 4</t>
  </si>
  <si>
    <t>"B.4.c - D.1.1.13" 4</t>
  </si>
  <si>
    <t>"B.5.f - D.1.1.13" 4</t>
  </si>
  <si>
    <t>"B.3.e- D.1.1.13" 4</t>
  </si>
  <si>
    <t>"B.5.e - D.1.1.13" 4</t>
  </si>
  <si>
    <t>"B.1.a - D.1.1.2"4</t>
  </si>
  <si>
    <t>"B.1.c - D.1.1.2" 1</t>
  </si>
  <si>
    <t>121</t>
  </si>
  <si>
    <t>978R07</t>
  </si>
  <si>
    <t>Stavební přípomoce nedefinované rozpočtem</t>
  </si>
  <si>
    <t>858238747</t>
  </si>
  <si>
    <t>"B.2.a - D.1.1.4" 15</t>
  </si>
  <si>
    <t>"B.2.b - D.1.1.4" 15</t>
  </si>
  <si>
    <t>"B.2.c - D.1.1.4" 15</t>
  </si>
  <si>
    <t>"B.2.d - D.1.1.4" 15</t>
  </si>
  <si>
    <t>"B.3.a - D.1.1.4" 15</t>
  </si>
  <si>
    <t>"B.3.b - D.1.1.4" 15</t>
  </si>
  <si>
    <t>"B.3.c - D.1.1.4" 15</t>
  </si>
  <si>
    <t>"B.3.d - D.1.1.4" 15</t>
  </si>
  <si>
    <t>"B.4.a - D.1.1.4" 15</t>
  </si>
  <si>
    <t>"B.4.b - D.1.1.4" 15</t>
  </si>
  <si>
    <t>"B.5.a - D.1.1.4" 15</t>
  </si>
  <si>
    <t>"B.5.b - D.1.1.4" 15</t>
  </si>
  <si>
    <t>"B.5.c - D.1.1.4" 15</t>
  </si>
  <si>
    <t>"B.5.d - D.1.1.4" 15</t>
  </si>
  <si>
    <t>"B.6.a - D.1.1.4" 15</t>
  </si>
  <si>
    <t>"B.6.b - D.1.1.4" 30</t>
  </si>
  <si>
    <t>"B.6.c - D.1.1.4" 15</t>
  </si>
  <si>
    <t>"B.3.f - D.1.1.4" 25</t>
  </si>
  <si>
    <t>"B.4.c - D.1.1.4" 25</t>
  </si>
  <si>
    <t>"B.5.f - D.1.1.4"25</t>
  </si>
  <si>
    <t>"B.5.e- D.1.1.4"25</t>
  </si>
  <si>
    <t>"B.1.a - D.1.1.2"40</t>
  </si>
  <si>
    <t>"B.1.b - D.1.1.2" 15</t>
  </si>
  <si>
    <t>"B.1.c - D.1.1.2" 15</t>
  </si>
  <si>
    <t>122</t>
  </si>
  <si>
    <t>978R07.1</t>
  </si>
  <si>
    <t>Demontáž hasících přístrojů</t>
  </si>
  <si>
    <t>295935635</t>
  </si>
  <si>
    <t>"B.4.c - D.1.1.10" 2</t>
  </si>
  <si>
    <t>"B.3.f - D.1.1.10"3</t>
  </si>
  <si>
    <t>"B.5.f - D.1.1.10"3</t>
  </si>
  <si>
    <t>"B.3.e- D.1.1.13" 3</t>
  </si>
  <si>
    <t>"B.5.e - D.1.1.13"1</t>
  </si>
  <si>
    <t>123</t>
  </si>
  <si>
    <t>978R08</t>
  </si>
  <si>
    <t>Rozvaděče RX - rozchození dvířek, repase úzavěru, obroušení, očištění, odmaštění a natření celého rozvaděče bílou barvou, nové označení</t>
  </si>
  <si>
    <t>2056841247</t>
  </si>
  <si>
    <t>"B.4.c - D.1.1.13 - R15" 1</t>
  </si>
  <si>
    <t>"B.5.f - D.1.1.13 - R15" 1</t>
  </si>
  <si>
    <t>"B.3.e - R11 a R12 - D.1.1.13" 2</t>
  </si>
  <si>
    <t>"B.5.e - R19 - D.1.1.13" 1</t>
  </si>
  <si>
    <t>"B.1.a - R2 a R3 - D.1.1.13"2</t>
  </si>
  <si>
    <t>124</t>
  </si>
  <si>
    <t>978R11</t>
  </si>
  <si>
    <t>Odstranění sedacího nábytku</t>
  </si>
  <si>
    <t>761306293</t>
  </si>
  <si>
    <t>"B.5.f - D.1.1.2" 4</t>
  </si>
  <si>
    <t>125</t>
  </si>
  <si>
    <t>978R11.1</t>
  </si>
  <si>
    <t>Demontáž dřevěné skříňky a ocelové kartotéky</t>
  </si>
  <si>
    <t>-1858925188</t>
  </si>
  <si>
    <t>"B.5.e - D.1.1.2"1</t>
  </si>
  <si>
    <t>126</t>
  </si>
  <si>
    <t>978R12</t>
  </si>
  <si>
    <t>Odstranění nástěnky</t>
  </si>
  <si>
    <t>-498758799</t>
  </si>
  <si>
    <t>"B.5.f - D.1.1.2"3</t>
  </si>
  <si>
    <t>127</t>
  </si>
  <si>
    <t>985 R01</t>
  </si>
  <si>
    <t>Chemická clona na bázi injektážního krému, průměr vrtu 14 mm, po 100- 120mm, tl. zdiva 600mm, včetně vyvrtání otvoru, vyčištění vrtu</t>
  </si>
  <si>
    <t>-304068528</t>
  </si>
  <si>
    <t>"B.1.a - D.1.1.15" 34,1*0,6</t>
  </si>
  <si>
    <t>"B.1.b - D.1.1.12"6,8*0,6</t>
  </si>
  <si>
    <t>"B.1.c - D.1.1.11"8*0,6</t>
  </si>
  <si>
    <t>128</t>
  </si>
  <si>
    <t>985131311</t>
  </si>
  <si>
    <t>Ruční dočištění ploch stěn, rubu kleneb a podlah ocelových kartáči</t>
  </si>
  <si>
    <t>-786763621</t>
  </si>
  <si>
    <t>"B.1.a/b/c - D.1.1.15/11/12" OM_Vn</t>
  </si>
  <si>
    <t>129</t>
  </si>
  <si>
    <t>-577236989</t>
  </si>
  <si>
    <t>Vnitřní zdivo</t>
  </si>
  <si>
    <t>997</t>
  </si>
  <si>
    <t>Přesun sutě</t>
  </si>
  <si>
    <t>130</t>
  </si>
  <si>
    <t>997002611</t>
  </si>
  <si>
    <t>Nakládání suti a vybouraných hmot</t>
  </si>
  <si>
    <t>-641118623</t>
  </si>
  <si>
    <t>131</t>
  </si>
  <si>
    <t>997013160</t>
  </si>
  <si>
    <t>Vnitrostaveništní doprava suti a vybouraných hmot pro budovy v do 36 m s omezením mechanizace</t>
  </si>
  <si>
    <t>-569202152</t>
  </si>
  <si>
    <t>132</t>
  </si>
  <si>
    <t>997013219</t>
  </si>
  <si>
    <t>Příplatek k vnitrostaveništní dopravě suti a vybouraných hmot za zvětšenou dopravu suti ZKD 10 m</t>
  </si>
  <si>
    <t>-219303536</t>
  </si>
  <si>
    <t>133</t>
  </si>
  <si>
    <t>997013509</t>
  </si>
  <si>
    <t>Příplatek k odvozu suti a vybouraných hmot na skládku ZKD 1 km přes 1 km</t>
  </si>
  <si>
    <t>1824009312</t>
  </si>
  <si>
    <t>"odvoz dalších 15 km" 745,628*15</t>
  </si>
  <si>
    <t>134</t>
  </si>
  <si>
    <t>997013511</t>
  </si>
  <si>
    <t>Odvoz suti a vybouraných hmot z meziskládky na skládku do 1 km s naložením a se složením</t>
  </si>
  <si>
    <t>1470627787</t>
  </si>
  <si>
    <t>135</t>
  </si>
  <si>
    <t>997013631</t>
  </si>
  <si>
    <t>Poplatek za uložení na skládce (skládkovné) stavebního odpadu směsného kód odpadu 17 09 04</t>
  </si>
  <si>
    <t>1499705163</t>
  </si>
  <si>
    <t>136</t>
  </si>
  <si>
    <t>997211612</t>
  </si>
  <si>
    <t>Nakládání vybouraných hmot na dopravní prostředky pro vodorovnou dopravu</t>
  </si>
  <si>
    <t>-899830016</t>
  </si>
  <si>
    <t>998</t>
  </si>
  <si>
    <t>Přesun hmot</t>
  </si>
  <si>
    <t>137</t>
  </si>
  <si>
    <t>998011004</t>
  </si>
  <si>
    <t>Přesun hmot pro budovy zděné v do 36 m</t>
  </si>
  <si>
    <t>-1562617779</t>
  </si>
  <si>
    <t>PSV</t>
  </si>
  <si>
    <t>Práce a dodávky PSV</t>
  </si>
  <si>
    <t>711</t>
  </si>
  <si>
    <t>Izolace proti vodě, vlhkosti a plynům</t>
  </si>
  <si>
    <t>138</t>
  </si>
  <si>
    <t>711111011</t>
  </si>
  <si>
    <t>Provedení izolace proti zemní vlhkosti vodorovné za studena suspenzí asfaltovou</t>
  </si>
  <si>
    <t>-116799089</t>
  </si>
  <si>
    <t>"B.1.a - D.1.1.8"134,76</t>
  </si>
  <si>
    <t>"B.1.b - D.1.1.7"6,59</t>
  </si>
  <si>
    <t>"B.1.c - D.1.1.7" 23,53</t>
  </si>
  <si>
    <t>139</t>
  </si>
  <si>
    <t>11163153</t>
  </si>
  <si>
    <t>emulze asfaltová penetrační</t>
  </si>
  <si>
    <t>litr</t>
  </si>
  <si>
    <t>-164207883</t>
  </si>
  <si>
    <t>140</t>
  </si>
  <si>
    <t>711141559</t>
  </si>
  <si>
    <t>Provedení izolace proti zemní vlhkosti pásy přitavením vodorovné NAIP</t>
  </si>
  <si>
    <t>1617075816</t>
  </si>
  <si>
    <t>141</t>
  </si>
  <si>
    <t>62832134</t>
  </si>
  <si>
    <t>pás asfaltový natavitelný oxidovaný tl 4,0mm typu V60 S40 s vložkou ze skleněné rohože, s jemnozrnným minerálním posypem</t>
  </si>
  <si>
    <t>-1505049290</t>
  </si>
  <si>
    <t>164,88*1,15 'Přepočtené koeficientem množství</t>
  </si>
  <si>
    <t>142</t>
  </si>
  <si>
    <t>711161215</t>
  </si>
  <si>
    <t>Izolace proti zemní vlhkosti nopovou fólií svislá, nopek v 20,0 mm, tl do 1,0 mm</t>
  </si>
  <si>
    <t>2092532830</t>
  </si>
  <si>
    <t>"B.1.a - D.1.1.15"34,1*(0,6+0,9)</t>
  </si>
  <si>
    <t>"B.1.b - D.1.1.12"6,8*(0,6+0,9)</t>
  </si>
  <si>
    <t>"B.1.c - D.1.1.11"8*(0,6+0,9)</t>
  </si>
  <si>
    <t>143</t>
  </si>
  <si>
    <t>711161384</t>
  </si>
  <si>
    <t>Izolace proti zemní vlhkosti nopovou fólií ukončení provětrávací lištou</t>
  </si>
  <si>
    <t>-1427314585</t>
  </si>
  <si>
    <t>"B.1.a - D.1.1.15" 35</t>
  </si>
  <si>
    <t>"B.1.b - D.1.1.12"7,5</t>
  </si>
  <si>
    <t>"B.1.c - D.1.1.11"9</t>
  </si>
  <si>
    <t>144</t>
  </si>
  <si>
    <t>711413R01</t>
  </si>
  <si>
    <t>Bitumenová bezešvá stěrka s nízkým úbytkem objemu při zrání (úbytek max. 10%) - vnější sokl</t>
  </si>
  <si>
    <t>2001362682</t>
  </si>
  <si>
    <t>145</t>
  </si>
  <si>
    <t>998711103</t>
  </si>
  <si>
    <t>Přesun hmot tonážní pro izolace proti vodě, vlhkosti a plynům v objektech výšky do 60 m</t>
  </si>
  <si>
    <t>-686513086</t>
  </si>
  <si>
    <t>713</t>
  </si>
  <si>
    <t>Izolace tepelné</t>
  </si>
  <si>
    <t>146</t>
  </si>
  <si>
    <t>713121111</t>
  </si>
  <si>
    <t>Montáž izolace tepelné podlah volně kladenými rohožemi, pásy, dílci, deskami 1 vrstva</t>
  </si>
  <si>
    <t>-531897812</t>
  </si>
  <si>
    <t>147</t>
  </si>
  <si>
    <t>28376556</t>
  </si>
  <si>
    <t>deska polystyrénová pro snížení kročejového hluku (max. zatížení 6,5 kN/m2) tl 20mm</t>
  </si>
  <si>
    <t>-1795170213</t>
  </si>
  <si>
    <t>988,26*1,1 'Přepočtené koeficientem množství</t>
  </si>
  <si>
    <t>148</t>
  </si>
  <si>
    <t>713121211</t>
  </si>
  <si>
    <t>Montáž izolace tepelné podlah volně kladenými okrajovými pásky</t>
  </si>
  <si>
    <t>268121103</t>
  </si>
  <si>
    <t>"B.2.a - D.1.1.4" 2,59*2+2,02*2</t>
  </si>
  <si>
    <t>"B.2.b - D.1.1.4" (2,92*2+1,9*2+1,047*2)</t>
  </si>
  <si>
    <t>"B.2.c - D.1.1.4" (2,945*2+2,95*2)</t>
  </si>
  <si>
    <t>"B.2.d - D.1.1.4" 2,62*2+1,9*2</t>
  </si>
  <si>
    <t>"B.3.a - D.1.1.4" 2,59*2+2,02*2</t>
  </si>
  <si>
    <t>"B.3.b - D.1.1.4" (2,92*2+1,9*2+1,047*2)</t>
  </si>
  <si>
    <t>"B.3.c - D.1.1.4" (2,945*2+2,95*2)</t>
  </si>
  <si>
    <t>"B.3.d - D.1.1.4" 2,62*2+1,9*2</t>
  </si>
  <si>
    <t>"B.4.a - D.1.1.4"2,59*2+2,02*2</t>
  </si>
  <si>
    <t>"B.4.b - D.1.1.4"2,62*2+1,8*2</t>
  </si>
  <si>
    <t>"B.5.a - D.1.1.4"2,59*2+2,02*2</t>
  </si>
  <si>
    <t>"B.5.b - D.1.1.4"(2,95*2+1,9*2+1,047*2)</t>
  </si>
  <si>
    <t>"B.5.c- D.1.1.4"(2,945*2+1,13*2)</t>
  </si>
  <si>
    <t>"B.5.d - D.1.1.4"(2,62*2+1,8*2)</t>
  </si>
  <si>
    <t>"B.6.a - D.1.1.4" 2,59*2+2,02*2</t>
  </si>
  <si>
    <t>"B.6.b - D.1.1.4" 5,3+3,51+1+2,3+1,9+1+2,3+1,986+2,134+1+5,3+3,038+1+2,2+2,2+1+2,17+1+1,986+1,913</t>
  </si>
  <si>
    <t>"B.6.c - D.1.1.4" 2,62*2+1,8*2</t>
  </si>
  <si>
    <t>"B.3.f - D.1.1.4" 2,633*2+3,2*2+11,88*2+2,888+2,823+0,7*2+0,07*2+0,4*4+0,63*13+6,5+0,55+0,09+0,7*2</t>
  </si>
  <si>
    <t>"B.4.c - D.1.1.4" 21,4*2+3*2+3*2+7,22*2+10,5+2,5*3+0,8*2*7</t>
  </si>
  <si>
    <t>"B.5.f - D.1.1.4"21,4*2+3*2+3*2+7,22*2+10,5+2,5*3+0,8*2*7+2</t>
  </si>
  <si>
    <t>"B.3.e - D.1.1.4" 46,923*2+0,2*2+0,45+0,3+0,05*2+0,3*2+0,09+0,24+0,6*2+0,6*2+0,09+0,24+0,62*2+0,24+0,09+0,25*2+2,828</t>
  </si>
  <si>
    <t>"B.5.e - D.1.1.4"35,5*2+3,2*2+0,6*5+0,15*5</t>
  </si>
  <si>
    <t>"B.1.a - D.1.1.4"103,654</t>
  </si>
  <si>
    <t>"B.1.b - D.1.1.4" (2,92*2+1,9*2+1,047*2)</t>
  </si>
  <si>
    <t>"B.1.c - D.1.1.4" (2,92*2+1,4*2+1,2*2+3,567*2+3,845*2+3)</t>
  </si>
  <si>
    <t>149</t>
  </si>
  <si>
    <t>63152003</t>
  </si>
  <si>
    <t>pásek izolační minerální podlahový λ=0,036 15x50x1000mm</t>
  </si>
  <si>
    <t>126506602</t>
  </si>
  <si>
    <t>790,872*1,1 'Přepočtené koeficientem množství</t>
  </si>
  <si>
    <t>150</t>
  </si>
  <si>
    <t>998713104</t>
  </si>
  <si>
    <t>Přesun hmot tonážní pro izolace tepelné v objektech v do 36 m</t>
  </si>
  <si>
    <t>-896833941</t>
  </si>
  <si>
    <t>763</t>
  </si>
  <si>
    <t>Konstrukce suché výstavby</t>
  </si>
  <si>
    <t>151</t>
  </si>
  <si>
    <t>763121812</t>
  </si>
  <si>
    <t>Demontáž SDK předsazené/šachtové stěny s jednoduchou nosnou kcí opláštění dvojité</t>
  </si>
  <si>
    <t>-1432354870</t>
  </si>
  <si>
    <t>demontáž opláštění stupaček</t>
  </si>
  <si>
    <t>"B.2.a - D.1.1.2 - N2040" (1,2+0,3)*3,95</t>
  </si>
  <si>
    <t>"B.2.b - D.1.1.2 - N2031" 1*3,95</t>
  </si>
  <si>
    <t>"B.2.c - D.1.1.2 - N2030" 0,6*3,95+0,3*3,95</t>
  </si>
  <si>
    <t>"B.2.d - D.1.1.2 - N2022" (0,8+0,1)*3,95</t>
  </si>
  <si>
    <t>"B.3.a - D.1.1.2 - N3035" (1,2+0,3)*3,95</t>
  </si>
  <si>
    <t>"B.3.b - D.1.1.2 - N3027" 1*3,95</t>
  </si>
  <si>
    <t>"B.3.c - D.1.1.2 - N3026" 0,6*3,95+0,3*3,95</t>
  </si>
  <si>
    <t xml:space="preserve">"B.3.d - D.1.1.2 - N3021"  (0,8+0,1)*3,95</t>
  </si>
  <si>
    <t>"B.4.a - D.1.1.2 - N4038" (1,2+0,3)*3,95</t>
  </si>
  <si>
    <t>"B.4.b - D.1.1.2 - N4020" (0,8+0,1)*3,95</t>
  </si>
  <si>
    <t>"B.5.a - D.1.1.2 - N5040" (1,2+0,3)*3,95</t>
  </si>
  <si>
    <t>"B.5.b - D.1.1.2 - N5033" 1*3,95</t>
  </si>
  <si>
    <t xml:space="preserve">"B.5.c - D.1.1.2 - N5032"  1*3,95</t>
  </si>
  <si>
    <t xml:space="preserve">"B.5.d - D.1.1.2 - N5025"  (0,8+0,1)*3,95</t>
  </si>
  <si>
    <t>"B.6.a - D.1.1.4 - N6067" (1,2+0,3)*3,5</t>
  </si>
  <si>
    <t>"B.6.b - D.1.1.4 -N6040-43" 1,5*3,5</t>
  </si>
  <si>
    <t xml:space="preserve">"B.6.c - D.1.1.2 - N6021"   (0,8+0,1)*3,5</t>
  </si>
  <si>
    <t>"B.3.f - D.1.1.2 -N3003 " (0,25+0,55)*3,95</t>
  </si>
  <si>
    <t>"B.1.c - D.1.1.2 - N1045-47" 1*3,95</t>
  </si>
  <si>
    <t>"B.1.b - D.1.1.2 - N1048" 1*3,95</t>
  </si>
  <si>
    <t>"B.1.a- D.1.1.2 " (0,2*2+0,26)*3,95*2+(0,28*2+0,47)*3,95*2</t>
  </si>
  <si>
    <t xml:space="preserve">"B.3.f - D.1.1.2 "  (0,25+0,55)*3,95</t>
  </si>
  <si>
    <t>"B.3.e - D.1.1.2 "(0,2*2+0,26)*3,95+(0,28*2+0,47)*3,95*2+(0,3*2)*3,95+(0,15+0,2+0,4)*3,95</t>
  </si>
  <si>
    <t>"B.4.c - D.1.1.2 "(0,25*2+0,6)*3,95+(0,25+0,55)*3,95+(0,36*2+1,2)*3,95+(0,37*2+0,35)*3,95+(0,38+0,3+0,22+0,2)*3,95</t>
  </si>
  <si>
    <t>"B.5.f - D.1.1.2 " (0,25*2+0,6)*3,95+(0,25+0,55)*3,95+(0,36*2+1,2)*3,95</t>
  </si>
  <si>
    <t>"B.5.e - D.1.1.2 "(0,5+0,25*2)*3,95*3+0,3*2*3,95*2</t>
  </si>
  <si>
    <t>152</t>
  </si>
  <si>
    <t>763113R01</t>
  </si>
  <si>
    <t>SDK příčka instalační zdvojený profil CW+UW 75 desky 2xA 12,5 s izolací EI 60 Rw do 54 dB</t>
  </si>
  <si>
    <t>-185746126</t>
  </si>
  <si>
    <t>opláštění instalační šachet</t>
  </si>
  <si>
    <t>"B.2.a - D.1.1.4 " (1,2+0,3)*3,95</t>
  </si>
  <si>
    <t>"B.2.b - D.1.1.4 " 1*3,95</t>
  </si>
  <si>
    <t>"B.2.c- D.1.1.4 " (0,6+0,3)*3,95</t>
  </si>
  <si>
    <t>"B.2.d- D.1.1.4 " (0,8+0,1)*3,95</t>
  </si>
  <si>
    <t>"B.3.a - D.1.1.4 " (1,2+0,3)*3,95</t>
  </si>
  <si>
    <t>"B.3.b - D.1.1.4 " 1*3,95</t>
  </si>
  <si>
    <t>"B.3.c- D.1.1.4 " (0,6+0,3)*3,95</t>
  </si>
  <si>
    <t>"B.3.d- D.1.1.4 " (0,8+0,1)*3,95</t>
  </si>
  <si>
    <t>"B.4.a - D.1.1.4 " (1,2+0,3)*3,95</t>
  </si>
  <si>
    <t>"B.4.b- D.1.1.4 " (0,8+0,1)*3,95</t>
  </si>
  <si>
    <t>"B.5.a - D.1.1.4 " (1,2+0,3)*3,95</t>
  </si>
  <si>
    <t>"B.5.b - D.1.1.4 " 1*3,95</t>
  </si>
  <si>
    <t>"B.5.c - D.1.1.4 " 1*3,95</t>
  </si>
  <si>
    <t>"B.5.d- D.1.1.4 " (0,8+0,1)*3,95</t>
  </si>
  <si>
    <t>"B.6.a - D.1.1.4 " (1,2+0,3)*3,95</t>
  </si>
  <si>
    <t>"B.6.b - D.1.1.4 -N6040-43" 1,5*3,95</t>
  </si>
  <si>
    <t xml:space="preserve">"B.6.c - D.1.1.2 - N6021"   (0,8+0,1)*3,95</t>
  </si>
  <si>
    <t>"B.1.v - D.1.1.2 - N1045-47" 1*3,95</t>
  </si>
  <si>
    <t>"B.1.c - D.1.1.2 - N1048" 1*3,95</t>
  </si>
  <si>
    <t>"B.1.b - D.1.1.2" 3,95</t>
  </si>
  <si>
    <t>"B.1.a- D.1.1.2 " 0,4*3,95</t>
  </si>
  <si>
    <t xml:space="preserve">"B.3.f - D.1.1.2 "  1,2*3,95</t>
  </si>
  <si>
    <t>"B.3.e - D.1.1.2 "1,0*3,95*2+0,8*3,95*2</t>
  </si>
  <si>
    <t>"B.4.c - D.1.1.2 "1*3,95+1,6*3,95</t>
  </si>
  <si>
    <t>"B.5.f - D.1.1.2 "1,6*3,95+1,2*3,95+2,2*3,95</t>
  </si>
  <si>
    <t>"B.5.e - D.1.1.2 "0,5*3,95+1*3,95+1,6*3,95+0,8*3,95+1,2*3,95</t>
  </si>
  <si>
    <t>153</t>
  </si>
  <si>
    <t>763121714</t>
  </si>
  <si>
    <t>SDK stěna předsazená základní penetrační nátěr</t>
  </si>
  <si>
    <t>-131558993</t>
  </si>
  <si>
    <t>154</t>
  </si>
  <si>
    <t>763121716</t>
  </si>
  <si>
    <t>SDK stěna předsazená úprava styku stěny a podhledu akrylátovým tmelem</t>
  </si>
  <si>
    <t>178329206</t>
  </si>
  <si>
    <t>"B.2.a - D.1.1.4 - N2040" 1</t>
  </si>
  <si>
    <t>"B.2.b - D.1.1.4 - N2031" 1</t>
  </si>
  <si>
    <t>"B.2.c - D.1.1.4 - N2030" 1</t>
  </si>
  <si>
    <t>"B.2.d - D.1.1.4 - N2030" 0,8+1</t>
  </si>
  <si>
    <t>"B.3.a - D.1.1.4 - N3035" 1,2+0,3</t>
  </si>
  <si>
    <t>"B.3.b - D.1.1.4 - N3027" 1</t>
  </si>
  <si>
    <t>"B.3.c - D.1.1.4 - N3026" 1</t>
  </si>
  <si>
    <t>"B.3.d - D.1.1.4 - N3021" 0,8+1</t>
  </si>
  <si>
    <t>"B.4.a - D.1.1.4 - N4038"1,2+0,3</t>
  </si>
  <si>
    <t>"B.4.b - D.1.1.4 - N4020" 0,8+1</t>
  </si>
  <si>
    <t>"B.5.a - D.1.1.4 - N5040"1,2+0,3</t>
  </si>
  <si>
    <t>"B.5.b - D.1.1.4 - N5033" 1</t>
  </si>
  <si>
    <t>"B.5.c - D.1.1.4 - N5032" 1</t>
  </si>
  <si>
    <t>"B.5.d - D.1.1.4 - N2030" 0,8+1</t>
  </si>
  <si>
    <t>"B.6.a - D.1.1.4 - N6067" 1,2+0,3</t>
  </si>
  <si>
    <t>"B.6.b - D.1.1.4 -N6040-43" 1,0+0,5</t>
  </si>
  <si>
    <t xml:space="preserve">"B.6.c - D.1.1.2 - N6021"   0,8+0,1</t>
  </si>
  <si>
    <t>"B.1.c - D.1.1.2 - N1045-47"1</t>
  </si>
  <si>
    <t>"B.1.b - D.1.1.2 - N1048" 1</t>
  </si>
  <si>
    <t>"B.1.b - D.1.1.2" 0,5+0,2</t>
  </si>
  <si>
    <t>"B.1.a- D.1.1.2 " 0,4</t>
  </si>
  <si>
    <t xml:space="preserve">"B.3.f - D.1.1.2 "  1,2</t>
  </si>
  <si>
    <t>"B.3.e - D.1.1.2 "1,0*2+0,8*2</t>
  </si>
  <si>
    <t>"B.4.c - D.1.1.2 "1+1,6</t>
  </si>
  <si>
    <t>"B.5.f - D.1.1.2 "1,6+1,2+2,2</t>
  </si>
  <si>
    <t>"B.5.e - D.1.1.2 "0,5+1+1,6+0,8+1,2</t>
  </si>
  <si>
    <t>155</t>
  </si>
  <si>
    <t>763121751</t>
  </si>
  <si>
    <t>Příplatek k SDK stěně předsazené za plochu do 6 m2 jednotlivě</t>
  </si>
  <si>
    <t>-2055898699</t>
  </si>
  <si>
    <t>156</t>
  </si>
  <si>
    <t>763121762</t>
  </si>
  <si>
    <t>Příplatek k SDK stěně předsazené za rovinnost kvality Q4</t>
  </si>
  <si>
    <t>-387349589</t>
  </si>
  <si>
    <t>opláštění instalační šachet - nad obkladem</t>
  </si>
  <si>
    <t>"B.2.a - D.1.1.4 " (1,2+0,3)*1,75</t>
  </si>
  <si>
    <t>"B.2.b - D.1.1.4 " 1*1,75</t>
  </si>
  <si>
    <t>"B.2.c- D.1.1.4 " (0,6+0,3)*1,75</t>
  </si>
  <si>
    <t>"B.2.d- D.1.1.4 " (0,8+0,1)*1,75</t>
  </si>
  <si>
    <t>"B.3.a - D.1.1.4 " (1,2+0,3)*1,75</t>
  </si>
  <si>
    <t>"B.3.b - D.1.1.4 " 1*1,75</t>
  </si>
  <si>
    <t>"B.3.c- D.1.1.4 " (0,6+0,3)*1,75</t>
  </si>
  <si>
    <t>"B.3.d- D.1.1.4 " (0,8+0,1)*1,75</t>
  </si>
  <si>
    <t>"B.4.a - D.1.1.4 " (1,2+0,3)*1,75</t>
  </si>
  <si>
    <t>"B.4.b- D.1.1.4 " (0,8+0,1)*1,75</t>
  </si>
  <si>
    <t>"B.5.a - D.1.1.4 " (1,2+0,3)*1,75</t>
  </si>
  <si>
    <t>"B.5.b - D.1.1.4 " 1*1,75</t>
  </si>
  <si>
    <t>"B.5.c - D.1.1.4 " 1*1,75</t>
  </si>
  <si>
    <t>"B.5.d- D.1.1.4 " (0,8+0,1)*1,75</t>
  </si>
  <si>
    <t>"B.6.a - D.1.1.4 " (1,2+0,3)*3,5</t>
  </si>
  <si>
    <t xml:space="preserve">"B.6.c - D.1.1.2 - N6021"   (0,8+0,1)</t>
  </si>
  <si>
    <t>"B.1.v - D.1.1.2 - N1045-47" 1*1,75</t>
  </si>
  <si>
    <t>"B.1.c - D.1.1.2 - N1048" 1*1,6</t>
  </si>
  <si>
    <t>157</t>
  </si>
  <si>
    <t>763131714</t>
  </si>
  <si>
    <t>SDK podhled základní penetrační nátěr</t>
  </si>
  <si>
    <t>1828830587</t>
  </si>
  <si>
    <t>SDK_PO+SDK_KAS</t>
  </si>
  <si>
    <t>158</t>
  </si>
  <si>
    <t>763131771</t>
  </si>
  <si>
    <t>Příplatek k SDK podhledu za rovinnost kvality Q3</t>
  </si>
  <si>
    <t>812970946</t>
  </si>
  <si>
    <t>159</t>
  </si>
  <si>
    <t>763131421</t>
  </si>
  <si>
    <t>SDK podhled desky 2xA 12,5 bez izolace dvouvrstvá spodní kce profil CD+UD</t>
  </si>
  <si>
    <t>1090234666</t>
  </si>
  <si>
    <t>"B.5.e - D.1.1.7" 39,67+56,18-(1,8*1,8*10)</t>
  </si>
  <si>
    <t>"B.3.e - D.1.1.7" 68,08+61,23-(1,8*1,8*14)</t>
  </si>
  <si>
    <t>"B.1.a - D.1.1.07"128,84+4,3*3-(1,8*1,8*14+0,6*1,8)+1,5*0,89*5+1,5*0,69*1</t>
  </si>
  <si>
    <t>160</t>
  </si>
  <si>
    <t>763131R01</t>
  </si>
  <si>
    <t>Instalační kastlík z SDK desky 2xA 12,5 bez izolace dvouvrstvá spodní kce profil CD+UD, včetně lišt pro napojení na stěnu</t>
  </si>
  <si>
    <t>1141630302</t>
  </si>
  <si>
    <t>"B.5.F - D.1.1.07" (17,895+7,5+3+7,413+4)*1,6+1,5*0,89*7</t>
  </si>
  <si>
    <t>"B.5.e - D.1.1.7" 5,2*1,6</t>
  </si>
  <si>
    <t>"B.4.c - D.1.1.7" 5,735*1,6+12,133*1,6+3*1,6+7,222*1,6+1,5*0,89*6</t>
  </si>
  <si>
    <t>"B.3.e - D.1.1.7" 2,57*1,6</t>
  </si>
  <si>
    <t>"B.3.f - D.1.1.07" (12,633+3+11,86)*1,6+1,5*0,89*1</t>
  </si>
  <si>
    <t>161</t>
  </si>
  <si>
    <t>763131R02</t>
  </si>
  <si>
    <t>Výškové změny podhledu/čela podhledů SDK desky 2xA 12,5 bez izolace dvouvrstvá spodní kce profil CD+UD</t>
  </si>
  <si>
    <t>692348747</t>
  </si>
  <si>
    <t>"B.1.a - D.1.1.07"0,63*46,5+0,27*1,5*6</t>
  </si>
  <si>
    <t>"B.3.f - D.1.1.07"0,5*(7,5+3+8)</t>
  </si>
  <si>
    <t>"B.4.c - D.1.1.07"0,5*(7,5+3+8)</t>
  </si>
  <si>
    <t>"B.5.f - D.1.1.07"0,5*(7,5+3+8)</t>
  </si>
  <si>
    <t>162</t>
  </si>
  <si>
    <t>763135102</t>
  </si>
  <si>
    <t>Montáž SDK kazetového podhledu z kazet 600x600 mm na zavěšenou polozapuštěnou nosnou konstrukci</t>
  </si>
  <si>
    <t>-984368551</t>
  </si>
  <si>
    <t>"B.5.F - D.1.1.07" 10,685*2,4+12,273*2,4+3*3,158+11,5*2,438</t>
  </si>
  <si>
    <t>"B.5.e - D.1.1.7" 1,8*1,8*10</t>
  </si>
  <si>
    <t>"B.4.c - D.1.1.7" 2,23*5,735+12,133*2,23+3*3,095+7,22*2,288</t>
  </si>
  <si>
    <t>"B.3.e - D.1.1.7" 1,8*1,8*14</t>
  </si>
  <si>
    <t>"B.3.f - D.1.1.07" 12,633*2,23+3*3,095+11,86*2,288</t>
  </si>
  <si>
    <t>"B.1.a - D.1.1.07"1,8*1,8*14+0,6*1,8</t>
  </si>
  <si>
    <t>KAZ_POD</t>
  </si>
  <si>
    <t>163</t>
  </si>
  <si>
    <t>590R11</t>
  </si>
  <si>
    <t>kazety 600x600mm, rozebíratelné, kašírovaný povrch. vysoká zvuková pohltivost</t>
  </si>
  <si>
    <t>-466207050</t>
  </si>
  <si>
    <t>347,052*1,05 'Přepočtené koeficientem množství</t>
  </si>
  <si>
    <t>164</t>
  </si>
  <si>
    <t>763131712</t>
  </si>
  <si>
    <t>SDK podhled napojení na jiný druh podhledu</t>
  </si>
  <si>
    <t>-299552516</t>
  </si>
  <si>
    <t>"B.5.F - D.1.1.07" 10,685*2+12,273*2+3*2+11,5*2+2,4*8</t>
  </si>
  <si>
    <t>"B.4.c - D.1.1.7" 2*5,735+12,133*2+3*2+7,22*2+2,4*8</t>
  </si>
  <si>
    <t>"B.3.f - D.1.1.07" 12,633*2+3*2+11,86*2+2,4*6</t>
  </si>
  <si>
    <t>165</t>
  </si>
  <si>
    <t>763131731</t>
  </si>
  <si>
    <t>SDK podhled - čelo pro kazetové podhledy (F lišta) tl 12,5 mm</t>
  </si>
  <si>
    <t>-1110989560</t>
  </si>
  <si>
    <t>"B.5.F - D.1.1.07" 10,685*2+12,273*2+3*2+11,5*2+4*2,23*2</t>
  </si>
  <si>
    <t>"B.5.e - D.1.1.7" 1,8*4*10</t>
  </si>
  <si>
    <t>"B.4.c - D.1.1.7" 2*5,735+12,133*2+3*2+7,22*2+4*2,23*2</t>
  </si>
  <si>
    <t>"B.3.e - D.1.1.7" 1,8*4*14</t>
  </si>
  <si>
    <t>"B.3.f - D.1.1.07" 12,633*2+3*2+11,86*2+2*2,28*4</t>
  </si>
  <si>
    <t>"B.1.a - D.1.1.07"1,8*4*14+0,6*2+2*1,8</t>
  </si>
  <si>
    <t>166</t>
  </si>
  <si>
    <t>763131R12</t>
  </si>
  <si>
    <t>Demontáž SDK instalačního kastlíku dvouvrstvou nosnou kcí z ocelových profilů opláštění dvojité</t>
  </si>
  <si>
    <t>-122950961</t>
  </si>
  <si>
    <t>Instalační kastlík</t>
  </si>
  <si>
    <t>"B.5.F - D.1.1.07" (17,895+7,501+0,5+3+7,4+0,5+4)*1,6</t>
  </si>
  <si>
    <t>"B.4.c - D.1.1.7"(13,255+0,5+7,7+3+7,5)*1,6</t>
  </si>
  <si>
    <t>"B.3.e - D.1.1.7" 46*1,6</t>
  </si>
  <si>
    <t>"B.3.f - D.1.1.07" (7,6+7,6+3,2+7,6)*1,6</t>
  </si>
  <si>
    <t>"B.1.a - D.1.1.07"46,5*1,6</t>
  </si>
  <si>
    <t>167</t>
  </si>
  <si>
    <t>978R09.1</t>
  </si>
  <si>
    <t>P09 - zabednění niky nad skříní - SDK konstrukce s dvojitým opláštěním SDK deskou tl. 12,5mm</t>
  </si>
  <si>
    <t>-462341590</t>
  </si>
  <si>
    <t>"B.3.f - D.1.1.13"1</t>
  </si>
  <si>
    <t>168</t>
  </si>
  <si>
    <t>763172R00</t>
  </si>
  <si>
    <t>Montáž revizních dvířek SDK kcí vel. 150x150 mm</t>
  </si>
  <si>
    <t>-507855055</t>
  </si>
  <si>
    <t>"B.1.a - D.1.1.10 - OS03" 2</t>
  </si>
  <si>
    <t>"B.2.a - D.1.1.09- OS07" 1</t>
  </si>
  <si>
    <t>"B.2.b - D.1.1.08- OS07" 1</t>
  </si>
  <si>
    <t>"B.2.c - D.1.1.08- OS07" 1</t>
  </si>
  <si>
    <t>"B.2.d- D.1.1.08- OS07" 1</t>
  </si>
  <si>
    <t>"B.3.a - D.1.1.09- OS07" 1</t>
  </si>
  <si>
    <t>"B.3.b - D.1.1.08- OS07" 1</t>
  </si>
  <si>
    <t>"B.3.c - D.1.1.08- OS07" 1</t>
  </si>
  <si>
    <t>"B.3.d- D.1.1.08- OS07" 1</t>
  </si>
  <si>
    <t>"B.4.a - D.1.1.09- OS07" 1</t>
  </si>
  <si>
    <t>"B.4.b - D.1.1.08- OS07" 1</t>
  </si>
  <si>
    <t>"B.5.a - D.1.1.09- OS07" 1</t>
  </si>
  <si>
    <t>"B.5.b - D.1.1.09- OS07" 1</t>
  </si>
  <si>
    <t>"B.5.c - D.1.1.09- OS05" 1</t>
  </si>
  <si>
    <t>"B.5.d- D.1.1.08- OS07" 1</t>
  </si>
  <si>
    <t>"B.6.b- D.1.1.09- OS07" 2</t>
  </si>
  <si>
    <t xml:space="preserve">"B.6.c - D.1.1.09 - OS07"1   </t>
  </si>
  <si>
    <t>"B.3.f - D.1.1.10- OS03" 1</t>
  </si>
  <si>
    <t>"B.3.e - D.1.1.10- OS03" 1</t>
  </si>
  <si>
    <t>"B.4.c - D.1.1.10- OS03" 1</t>
  </si>
  <si>
    <t>"B.5.e - D.1.1.9- OS03" 4</t>
  </si>
  <si>
    <t>"B.5.e - D.1.1.10- OS01" 1</t>
  </si>
  <si>
    <t>169</t>
  </si>
  <si>
    <t>590R02</t>
  </si>
  <si>
    <t xml:space="preserve">dvířka revizní s automatickým zámkem 150x150mm_x000d_
</t>
  </si>
  <si>
    <t>1569293361</t>
  </si>
  <si>
    <t>170</t>
  </si>
  <si>
    <t>763172R10</t>
  </si>
  <si>
    <t>Montáž revizních dvířek SDK kcí vel. 300x300 mm</t>
  </si>
  <si>
    <t>1429552449</t>
  </si>
  <si>
    <t>"B.2.a - D.1.1.09- OS01" 1</t>
  </si>
  <si>
    <t>"B.2.b - D.1.1.08- OS01" 1</t>
  </si>
  <si>
    <t>"B.2.c - D.1.1.08- OS01" 1</t>
  </si>
  <si>
    <t>"B.2.d - D.1.1.08- OS01" 1</t>
  </si>
  <si>
    <t>"B.3.a - D.1.1.09- OS01" 1</t>
  </si>
  <si>
    <t>"B.3.b - D.1.1.08- OS01" 1</t>
  </si>
  <si>
    <t>"B.3.c - D.1.1.08- OS01" 1</t>
  </si>
  <si>
    <t>"B.3.d - D.1.1.08- OS01" 1</t>
  </si>
  <si>
    <t>"B.4.a - D.1.1.09- OS01" 1</t>
  </si>
  <si>
    <t>"B.4.b - D.1.1.08- OS01" 1</t>
  </si>
  <si>
    <t>"B.5.a - D.1.1.09- OS01" 1</t>
  </si>
  <si>
    <t>"B.5.b - D.1.1.09- OS01" 1</t>
  </si>
  <si>
    <t>"B.5.c - D.1.1.09- OS01" 1</t>
  </si>
  <si>
    <t>"B.5.d - D.1.1.09- OS01" 1</t>
  </si>
  <si>
    <t>"B.6.a - D.1.1.08- OS01" 1</t>
  </si>
  <si>
    <t>"B.6.b - D.1.1.09- OS01" 2</t>
  </si>
  <si>
    <t xml:space="preserve">"B.6.c - D.1.1.08 -OS01"1   </t>
  </si>
  <si>
    <t>"B.3.f - D.1.1.10- OS01" 10</t>
  </si>
  <si>
    <t>"B.1.c - D.1.1.10 - OS01" 1</t>
  </si>
  <si>
    <t>"B.1.b - D.1.1.10 - OS01" 1</t>
  </si>
  <si>
    <t>"B.3.e - D.1.1.9- OS01" 2</t>
  </si>
  <si>
    <t>"B.1.a - D.1.1.10 - OS01" 6</t>
  </si>
  <si>
    <t>"B.4.c - D.1.1.10- OS01" 2</t>
  </si>
  <si>
    <t>"B.5.e - D.1.1.10- OS01" 3</t>
  </si>
  <si>
    <t>"B.5.f - D.1.1.10- OS01" 17</t>
  </si>
  <si>
    <t>171</t>
  </si>
  <si>
    <t>590R01</t>
  </si>
  <si>
    <t>dvířka revizní s automatickým zámkem 300x300mm, EI30 DP1, kov</t>
  </si>
  <si>
    <t>-2134111984</t>
  </si>
  <si>
    <t>172</t>
  </si>
  <si>
    <t>763172R01</t>
  </si>
  <si>
    <t>Montáž revizních dvířek SDK kcí vel. 300x500 mm, plast</t>
  </si>
  <si>
    <t>1540034097</t>
  </si>
  <si>
    <t>"B.3.f - D.1.1.10- OS02" 1</t>
  </si>
  <si>
    <t>"B.1.a - D.1.1.10 - OS02" 6</t>
  </si>
  <si>
    <t>"B.3.e - D.1.1.10 - OS02" 3</t>
  </si>
  <si>
    <t>"B.4.c - D.1.1.10- OS02" 2</t>
  </si>
  <si>
    <t>"B.5.e - D.1.1.10- OS02" 2</t>
  </si>
  <si>
    <t>"B.5.f - D.1.1.10- OS01" 3</t>
  </si>
  <si>
    <t>173</t>
  </si>
  <si>
    <t>590R01.1</t>
  </si>
  <si>
    <t>dvířka revizní s automatickým zámkem 300x500mm, plast</t>
  </si>
  <si>
    <t>829415644</t>
  </si>
  <si>
    <t>174</t>
  </si>
  <si>
    <t>763412113</t>
  </si>
  <si>
    <t>Sanitární příčky do suchého prostředí, desky laminované tl 25 mm</t>
  </si>
  <si>
    <t>369475297</t>
  </si>
  <si>
    <t>T01 - specifikace dle PD</t>
  </si>
  <si>
    <t>"B.2.a - D.1.1.10 - T01"(0,2+1,2+1,84)*2,1-(0,6*1,97*2)</t>
  </si>
  <si>
    <t>"B.2.b - D.1.1.09 - T01"(0,2+1,2+1,9)*2,1-(0,6*1,97*2)</t>
  </si>
  <si>
    <t>"B.2.c - D.1.1.09- T01" (0,16+1,2*2+2,92)*2,1-(0,6*1,97*3)</t>
  </si>
  <si>
    <t>"B.2.d - D.1.1.09- T01" (0,2+1,2+0,93+0,97)*2,1-(0,6*1,97*2)</t>
  </si>
  <si>
    <t>"B.3.a - D.1.1.10 - T01"(0,2+1,2+1,84)*2,1-(0,6*1,97*2)</t>
  </si>
  <si>
    <t>"B.3.b - D.1.1.09 - T01"(0,2+1,2+1,9)*2,1-(0,6*1,97*2)</t>
  </si>
  <si>
    <t>"B.3.c - D.1.1.09- T01" (0,16+1,2*2+2,92)*2,1-(0,6*1,97*3)</t>
  </si>
  <si>
    <t>"B.4.a - D.1.1.10 - T01"(0,2+1,2+1,84)*2,1-(0,6*1,97*2)</t>
  </si>
  <si>
    <t>"B.4.b - D.1.1.09 - T01"(0,2+1,2+1,9)*2,1-(0,6*1,97*2)</t>
  </si>
  <si>
    <t>"B.5.a - D.1.1.10 - T01"(0,2+1,2+1,84)*2,1-(0,6*1,97*2)</t>
  </si>
  <si>
    <t>"B.5.b - D.1.1.09 - T01"(0,2+1,2+1,9)*2,1-(0,6*1,97*2)</t>
  </si>
  <si>
    <t>"B.5.c - D.1.1.09 - T01"(1,13*2,1)-(0,6*1,97*1)</t>
  </si>
  <si>
    <t>"B.5.d - D.1.1.09- T01" (0,2+1,2+0,93+0,97)*2,1-(0,6*1,97*2)</t>
  </si>
  <si>
    <t>"B.6.b - D.1.1.10- T01" (1,2+1,9)*2,1-(0,6*1,97*2)</t>
  </si>
  <si>
    <t>"B.6.b - D.1.1.10- T02"(1,2+1,9)*2,1-(0,6*1,97*2)</t>
  </si>
  <si>
    <t>"B.6.c - D.1.1.10- T01" (0,2+1,2+0,93+0,97)*2,1-(0,6*1,97*2)</t>
  </si>
  <si>
    <t>"B.1.c - D.1.1.10 - T01" (3,845+1,5*3)*2,1-(0,6*1,97*4)</t>
  </si>
  <si>
    <t>"B.1.b - D.1.1.10- T01" (0,2+1,2+0,93+0,97)*2,1-(0,6*1,97*2)</t>
  </si>
  <si>
    <t>175</t>
  </si>
  <si>
    <t>763412123</t>
  </si>
  <si>
    <t>Dveře sanitárních příček, desky laminované tl 25 mm, š do 800 mm, v do 2000 mm</t>
  </si>
  <si>
    <t>-802541049</t>
  </si>
  <si>
    <t>"B.2.a - D.1.1.10" 2</t>
  </si>
  <si>
    <t>"B.2.b - D.1.1.09" 2</t>
  </si>
  <si>
    <t>"B.2.c - D.1.1.09" 3</t>
  </si>
  <si>
    <t>"B.2.d - D.1.1.09" 2</t>
  </si>
  <si>
    <t>"B.3.a - D.1.1.10" 2</t>
  </si>
  <si>
    <t>"B.3.b - D.1.1.09" 2</t>
  </si>
  <si>
    <t>"B.3.c - D.1.1.09" 3</t>
  </si>
  <si>
    <t>"B.3.d - D.1.1.09" 2</t>
  </si>
  <si>
    <t>"B.4.a - D.1.1.10" 2</t>
  </si>
  <si>
    <t>"B.4.b - D.1.1.09" 2</t>
  </si>
  <si>
    <t>"B.5.a - D.1.1.09" 2</t>
  </si>
  <si>
    <t>"B.5.b - D.1.1.09" 2</t>
  </si>
  <si>
    <t>"B.5.c - D.1.1.09" 1</t>
  </si>
  <si>
    <t>"B.5.d - D.1.1.09" 2</t>
  </si>
  <si>
    <t>"B.6.b - D.1.1.10" 4</t>
  </si>
  <si>
    <t>"B.6.c - D.1.1.09" 2</t>
  </si>
  <si>
    <t>"B.1.c - D.1.1.09" 4</t>
  </si>
  <si>
    <t>"B.1.b - D.1.1.09" 2</t>
  </si>
  <si>
    <t>176</t>
  </si>
  <si>
    <t>763431801</t>
  </si>
  <si>
    <t>Demontáž minerálního podhledu zavěšeného na viditelném roštu</t>
  </si>
  <si>
    <t>-1941473530</t>
  </si>
  <si>
    <t>"B.2.a - D.1.1.6 - N2040" 5,04</t>
  </si>
  <si>
    <t xml:space="preserve">"B.2.b - D.1.1.6 - N2031" 6,59 </t>
  </si>
  <si>
    <t>"B.2.c - D.1.1.06 - N2030" 8,57</t>
  </si>
  <si>
    <t>"B.2.d - D.1.1.06 - N2020" 4,88</t>
  </si>
  <si>
    <t>"B.3.a - D.1.1.6 - N2040" 5,04</t>
  </si>
  <si>
    <t>"B.3.b - D.1.1.6 - N2031" 6,55</t>
  </si>
  <si>
    <t>"B.3.c - D.1.1.06 - N3026" 8,51</t>
  </si>
  <si>
    <t>"B.3.d - D.1.1.06 - N3021" 4,89</t>
  </si>
  <si>
    <t>"B.4.a - D.1.1.6 - N4038" 5,02</t>
  </si>
  <si>
    <t>"B.4.b - D.1.1.6 - N4020" 5,89</t>
  </si>
  <si>
    <t xml:space="preserve">"B.5.a - D.1.1.6 - N5040"  5,02</t>
  </si>
  <si>
    <t>"B.5.b - D.1.1.6 - N5033" 6,65</t>
  </si>
  <si>
    <t>"B.5.c - D.1.1.6 - N5032" 3,26</t>
  </si>
  <si>
    <t>"B.5.d - D.1.1.06 - N5025" 4,89</t>
  </si>
  <si>
    <t>"B.6.b- D.1.1.10 - N6040-43" 8,42+3,99+3,92+8,27+1,6*2</t>
  </si>
  <si>
    <t>"B.6.c - D.1.1.09 - N6021" 4,89</t>
  </si>
  <si>
    <t>"B.1.c - D.1.1.09 - N45-47" 23,53</t>
  </si>
  <si>
    <t>"B.1.b - D.1.1.6 - N1048" 6,59</t>
  </si>
  <si>
    <t>177</t>
  </si>
  <si>
    <t>763431031</t>
  </si>
  <si>
    <t>Montáž minerálního podhledu s vyjímatelnými panely na zavěšený skrytý rošt</t>
  </si>
  <si>
    <t>74602894</t>
  </si>
  <si>
    <t>178</t>
  </si>
  <si>
    <t>59036035</t>
  </si>
  <si>
    <t>panel akustický skrytý nosný rastr bílá tl 20mm</t>
  </si>
  <si>
    <t>-1824397804</t>
  </si>
  <si>
    <t>143,61*1,1 'Přepočtené koeficientem množství</t>
  </si>
  <si>
    <t>179</t>
  </si>
  <si>
    <t>763431041</t>
  </si>
  <si>
    <t>Příplatek k montáži minerálního podhledu na zavěšený rošt za výšku zavěšení přes 0,5 do 1,0 m</t>
  </si>
  <si>
    <t>-703301035</t>
  </si>
  <si>
    <t>180</t>
  </si>
  <si>
    <t>763431201</t>
  </si>
  <si>
    <t>Napojení minerálního podhledu na stěnu obvodovou lištou</t>
  </si>
  <si>
    <t>-311657788</t>
  </si>
  <si>
    <t>"B.2.a - D.1.1.6" 2,59*2+2,02*2</t>
  </si>
  <si>
    <t>"B.2.b - D.1.1.6"(2,92*2+1,9*2+1,047*2)</t>
  </si>
  <si>
    <t>"B.2.c - D.1.1.6"(2,945*2+2,95*2)</t>
  </si>
  <si>
    <t>"B.2.d - D.1.1.6"2,62*2+1,9*2</t>
  </si>
  <si>
    <t>"B.3.a - D.1.1.6" 2,59*2+2,02*2</t>
  </si>
  <si>
    <t>"B.3.b - D.1.1.6"(2,92*2+1,9*2+1,047*2)</t>
  </si>
  <si>
    <t>"B.3.c - D.1.1.6"(2,945*2+2,95*2)</t>
  </si>
  <si>
    <t>"B.3.d - D.1.1.6"2,62*2+1,9*2</t>
  </si>
  <si>
    <t>"B.4.a - D.1.1.6" 2,59*2+2,02*2</t>
  </si>
  <si>
    <t>"B.4.b - D.1.1.6"2,62*2+1,9*2</t>
  </si>
  <si>
    <t>"B.5.a - D.1.1.6" 2,59*2+2,02*2</t>
  </si>
  <si>
    <t>"B.5.b - D.1.1.6"(2,92*2+1,9*2+1,047*2)</t>
  </si>
  <si>
    <t>"B.5.c - D.1.1.4"(2,95*2+1,2*2)</t>
  </si>
  <si>
    <t>"B.5.d - D.1.1.6"2,62*2+1,9*2</t>
  </si>
  <si>
    <t>"B.6.b - D.1.1.6" 5,3+3,51+1+2,3+1,9+1+2,3+1,986+2,134+1+5,3+3,038+1+2,2+2,2+1+2,17+1+1,986+1,913</t>
  </si>
  <si>
    <t>"B.6.c - D.1.1.6"2,62*2+1,9*2</t>
  </si>
  <si>
    <t>"B.3.f - D.1.1.7" (12,633*2+3*2+11,85*2+3*2)</t>
  </si>
  <si>
    <t>"B.1.c - D.1.1.6"(2,92*2+1,4*2+1,2*2+3,567*2+3,845*2+3)</t>
  </si>
  <si>
    <t>"B.1.b - D.1.1.6"(2,92*2+1,9*2+1,047*2)</t>
  </si>
  <si>
    <t>181</t>
  </si>
  <si>
    <t>763431R01</t>
  </si>
  <si>
    <t>Demontáž a opětovná montáž SDK stávající podhledu pro provedení stav. úprav - centrální chodby</t>
  </si>
  <si>
    <t>-1134617384</t>
  </si>
  <si>
    <t>"B.3.f - D.1.1.4" 15</t>
  </si>
  <si>
    <t>"B.4.c - D.1.1.4"15</t>
  </si>
  <si>
    <t>"B.5.f - D.1.1.4" 15</t>
  </si>
  <si>
    <t>182</t>
  </si>
  <si>
    <t>998763304</t>
  </si>
  <si>
    <t>Přesun hmot tonážní pro sádrokartonové konstrukce v objektech v do 36 m</t>
  </si>
  <si>
    <t>-2070806075</t>
  </si>
  <si>
    <t>766</t>
  </si>
  <si>
    <t>Konstrukce truhlářské</t>
  </si>
  <si>
    <t>183</t>
  </si>
  <si>
    <t>766411821</t>
  </si>
  <si>
    <t>Demontáž truhlářského obložení stěn z palubek - P01</t>
  </si>
  <si>
    <t>-842798071</t>
  </si>
  <si>
    <t>"B.3.e - D.1.1.02" 10,65*3,95-(1,15*2,55*2)</t>
  </si>
  <si>
    <t>184</t>
  </si>
  <si>
    <t>766411822</t>
  </si>
  <si>
    <t>Demontáž truhlářského obložení stěn podkladových roštů - P01</t>
  </si>
  <si>
    <t>1489967613</t>
  </si>
  <si>
    <t>"B.3.e - D.1.1.02" 36,203</t>
  </si>
  <si>
    <t>185</t>
  </si>
  <si>
    <t>766411R01</t>
  </si>
  <si>
    <t>Demontáž truhlářského obložení otopných těles</t>
  </si>
  <si>
    <t>1487003697</t>
  </si>
  <si>
    <t>"B.3.e - D.1.1.2" 2</t>
  </si>
  <si>
    <t>186</t>
  </si>
  <si>
    <t>766411R02</t>
  </si>
  <si>
    <t>Demontáž truhlářského obložení stěn, včetně chráničů topení a gárnyží</t>
  </si>
  <si>
    <t>-221780464</t>
  </si>
  <si>
    <t>"B.5.f - D.1.1.2" (2,95+1,25+2,9+1,25+0,5+2,9)*3,95*1,1</t>
  </si>
  <si>
    <t>187</t>
  </si>
  <si>
    <t>766411R02.1</t>
  </si>
  <si>
    <t>Demontáž truhlářského obložení stěn, včetně chráničů topení, vitrín, skříní a stolků. Včetně podkladového roštu a případných daších konstrukcí, dle P01</t>
  </si>
  <si>
    <t>23802373</t>
  </si>
  <si>
    <t>"B.1.a - D.1.1.4"(44,22+44,48+0,5*2+0,74+0,4*2*5+0,16*2*3+0,3*2+0,15*2)*3,8*1,1</t>
  </si>
  <si>
    <t>188</t>
  </si>
  <si>
    <t>766411R03</t>
  </si>
  <si>
    <t>Příplatek za pracnost při provádění demontáže</t>
  </si>
  <si>
    <t>-1877344605</t>
  </si>
  <si>
    <t>"B.1.a - D.1.1.4"402,534</t>
  </si>
  <si>
    <t>189</t>
  </si>
  <si>
    <t>766441822</t>
  </si>
  <si>
    <t>Demontáž parapetních desek dřevěných nebo plastových šířky přes 30 cm délky přes 1,0 m</t>
  </si>
  <si>
    <t>-9258692</t>
  </si>
  <si>
    <t>"B.3.f - D.1.1.2"3</t>
  </si>
  <si>
    <t>"B.4.c - D.1.1.2"4</t>
  </si>
  <si>
    <t>"B.5.f - D.1.1.2"6</t>
  </si>
  <si>
    <t>"B.3.e - D.1.1.2" 8</t>
  </si>
  <si>
    <t>"B.5.e - D.1.1.2" 8</t>
  </si>
  <si>
    <t>"B.1.a - D.1.1.4"8</t>
  </si>
  <si>
    <t>190</t>
  </si>
  <si>
    <t>7666 D01</t>
  </si>
  <si>
    <t xml:space="preserve">D01/D04 D+M interiérové dvoukřídlé dveře, 800+450/2100+400, EI30 DP3 - C2,  včetně profilované obložkové zárubně a kování, specifikace dle PD</t>
  </si>
  <si>
    <t>-344217782</t>
  </si>
  <si>
    <t>"B.3.f - D.1.1.09 - D01" 4</t>
  </si>
  <si>
    <t>"B.4.c - D.1.1.9 - D01"7</t>
  </si>
  <si>
    <t>"B.5.f - D.1.1.9 -D04"7</t>
  </si>
  <si>
    <t>191</t>
  </si>
  <si>
    <t>7666 D02</t>
  </si>
  <si>
    <t xml:space="preserve">D02 D+M interiérové dvoukřídlé dveře, 900+350/2100+400, EI30 DP3 - C2,  včetně profilované obložkové zárubně a kování, specifikace dle PD</t>
  </si>
  <si>
    <t>-628920834</t>
  </si>
  <si>
    <t>"B.3.e - D.1.1.09 - D02" 1</t>
  </si>
  <si>
    <t>"B.5.e - D.1.1.9 - D02" 1</t>
  </si>
  <si>
    <t>192</t>
  </si>
  <si>
    <t>7666 D02.1</t>
  </si>
  <si>
    <t>D02 D+M interiérové dvoukřídlé dveře, 800+450/2100+500, včetně profilované obložkové zárubně a kování, specifikace dle PD</t>
  </si>
  <si>
    <t>1759941008</t>
  </si>
  <si>
    <t>"B.1.a - D.1.1.09 - D02" 3</t>
  </si>
  <si>
    <t>193</t>
  </si>
  <si>
    <t>7666 D03</t>
  </si>
  <si>
    <t xml:space="preserve">D03 D+M interiérové dvoukřídlé dveře, 800/2100+400, EI30 DP3 - C2,  včetně profilované obložkové zárubně a kování, specifikace dle PD</t>
  </si>
  <si>
    <t>-425709250</t>
  </si>
  <si>
    <t>"B.5.f - D.1.1.9" 1</t>
  </si>
  <si>
    <t>194</t>
  </si>
  <si>
    <t>7666 D03.1</t>
  </si>
  <si>
    <t>D03 D+M replika stávajících dveří - interiérové dvoukřídlé dveře, 700+550/2450, včetně profilované obložkové zárubně, specifikace dle PD</t>
  </si>
  <si>
    <t>920923249</t>
  </si>
  <si>
    <t>"B.3.e - D.1.1.9 - D03" 1</t>
  </si>
  <si>
    <t>195</t>
  </si>
  <si>
    <t>7666 D03.2</t>
  </si>
  <si>
    <t xml:space="preserve">D03 D+M interiérové dvoukřídlé dveře, 800+450/2100+400, EI30 DP3 - C2,  včetně profilované obložkové zárubně a kování, specifikace dle PD</t>
  </si>
  <si>
    <t>1423376457</t>
  </si>
  <si>
    <t>"B.5.e - D.1.1.9 - D03" 2</t>
  </si>
  <si>
    <t>"B.5.f - D.1.1.9 - D03" 1</t>
  </si>
  <si>
    <t>196</t>
  </si>
  <si>
    <t>7666 D03.3</t>
  </si>
  <si>
    <t>D03 D+M interiérové dvoukřídlé dveře, 800+450/2100+500, včetně profilované obložkové zárubně a kování, specifikace dle PD</t>
  </si>
  <si>
    <t>-662670271</t>
  </si>
  <si>
    <t>"B.1.a - D.1.1.9 - D03" 1</t>
  </si>
  <si>
    <t>197</t>
  </si>
  <si>
    <t>7666 D04</t>
  </si>
  <si>
    <t xml:space="preserve">D04 D+M interiérové dvoukřídlé dveře, 800+450/2100+400, EI30 DP3 - C2,  včetně profilované obložkové zárubně a kování, specifikace dle PD</t>
  </si>
  <si>
    <t>1447917894</t>
  </si>
  <si>
    <t>"B.5.f - D.1.1.9 - D04" 7</t>
  </si>
  <si>
    <t>198</t>
  </si>
  <si>
    <t>7666 D04.1</t>
  </si>
  <si>
    <t>D04 D+M replika stávajících dveří - interiérové dvoukřídlé dveře, 700+550/2450, včetně profilované obložkové zárubně, specifikace dle PD</t>
  </si>
  <si>
    <t>-749359251</t>
  </si>
  <si>
    <t>"B.3.e - D.1.1.9 - D04" 1</t>
  </si>
  <si>
    <t>199</t>
  </si>
  <si>
    <t>7666 D04.2</t>
  </si>
  <si>
    <t>D04 D+M interiérové dvoukřídlé dveře, 700+550/2450, včetně profilované obložkové zárubně a kování, specifikace dle PD</t>
  </si>
  <si>
    <t>772217104</t>
  </si>
  <si>
    <t>"B.5.e - D.1.1.9 - D04" 1</t>
  </si>
  <si>
    <t>200</t>
  </si>
  <si>
    <t>7666 D04.3</t>
  </si>
  <si>
    <t>D04 D+M interiérové dvoukřídlé dveře, 800+450/2100+500, včetně profilované obložkové zárubně a kování, specifikace dle PD</t>
  </si>
  <si>
    <t>1098585348</t>
  </si>
  <si>
    <t>"B.1.a - D.1.1.9 - D04" 1</t>
  </si>
  <si>
    <t>201</t>
  </si>
  <si>
    <t>7666 D05</t>
  </si>
  <si>
    <t>D05 D+M replika stávajících dveří - interiérové dvoukřídlé dveře, 700+550/2450, včetně profilované obložkové zárubně, specifikace dle PD</t>
  </si>
  <si>
    <t>-1768425009</t>
  </si>
  <si>
    <t>"B.3.e - D.1.1.9 - D05" 1</t>
  </si>
  <si>
    <t>202</t>
  </si>
  <si>
    <t>7666 D05.1</t>
  </si>
  <si>
    <t>-1706791631</t>
  </si>
  <si>
    <t>"B.5.e - D.1.1.9 - D05" 1</t>
  </si>
  <si>
    <t>203</t>
  </si>
  <si>
    <t>7666 D06</t>
  </si>
  <si>
    <t>D06 D+M replika stávajících dveří - interiérové dvoukřídlé dveře, 700+550/2450, včetně profilované obložkové zárubně, specifikace dle PD</t>
  </si>
  <si>
    <t>1808225497</t>
  </si>
  <si>
    <t>"B.3.e - D.1.1.9 - D06" 1</t>
  </si>
  <si>
    <t>204</t>
  </si>
  <si>
    <t>7666 D06.1</t>
  </si>
  <si>
    <t>-719059030</t>
  </si>
  <si>
    <t>"B.5.e - D.1.1.9 - D06" 1</t>
  </si>
  <si>
    <t>205</t>
  </si>
  <si>
    <t>7666 D07</t>
  </si>
  <si>
    <t>D07 D+M replika stávajících dveří - interiérové dvoukřídlé dveře, 700+550/2450, včetně profilované obložkové zárubně, specifikace dle PD</t>
  </si>
  <si>
    <t>-1863085348</t>
  </si>
  <si>
    <t>"B.3.e - D.1.1.9 - D07" 1</t>
  </si>
  <si>
    <t>206</t>
  </si>
  <si>
    <t>7666 D07.1</t>
  </si>
  <si>
    <t>25657167</t>
  </si>
  <si>
    <t>"B.5.e - D.1.1.9 - D07" 1</t>
  </si>
  <si>
    <t>207</t>
  </si>
  <si>
    <t>7666 D08</t>
  </si>
  <si>
    <t>D08 D+M replika stávajících dveří - interiérové dvoukřídlé dveře, 700+550/2450, včetně profilované obložkové zárubně, specifikace dle PD</t>
  </si>
  <si>
    <t>-1969359195</t>
  </si>
  <si>
    <t>"B.3.e - D.1.1.9 - D08" 1</t>
  </si>
  <si>
    <t>208</t>
  </si>
  <si>
    <t>7666 D08.1</t>
  </si>
  <si>
    <t>-85769269</t>
  </si>
  <si>
    <t>"B.5.e - D.1.1.9 - D08" 1</t>
  </si>
  <si>
    <t>209</t>
  </si>
  <si>
    <t>7666 D09</t>
  </si>
  <si>
    <t>D09 D+M replika stávajících dveří - interiérové dvoukřídlé dveře, 700+550/2450, včetně profilované obložkové zárubně, specifikace dle PD</t>
  </si>
  <si>
    <t>2051641166</t>
  </si>
  <si>
    <t>"B.3.e - D.1.1.9 - D09" 1</t>
  </si>
  <si>
    <t>210</t>
  </si>
  <si>
    <t>7666 D09.1</t>
  </si>
  <si>
    <t>-1297677950</t>
  </si>
  <si>
    <t>"B.5.e - D.1.1.9 - D09" 1</t>
  </si>
  <si>
    <t>211</t>
  </si>
  <si>
    <t>7666 D10</t>
  </si>
  <si>
    <t>D10 D+M replika stávajících dveří - interiérové dvoukřídlé dveře, 700+550/2450, včetně profilované obložkové zárubně, specifikace dle PD</t>
  </si>
  <si>
    <t>396825505</t>
  </si>
  <si>
    <t>"B.3.e - D.1.1.9 - D10" 1</t>
  </si>
  <si>
    <t>212</t>
  </si>
  <si>
    <t>7666 D10.1</t>
  </si>
  <si>
    <t>-1365834592</t>
  </si>
  <si>
    <t>"B.5.e - D.1.1.9 - D10" 1</t>
  </si>
  <si>
    <t>213</t>
  </si>
  <si>
    <t>7666 D11</t>
  </si>
  <si>
    <t>D11 D+M replika stávajících dveří - interiérové dvoukřídlé dveře, 700+550/2450, včetně profilované obložkové zárubně, specifikace dle PD</t>
  </si>
  <si>
    <t>575622419</t>
  </si>
  <si>
    <t>"B.3.e - D.1.1.9 - D11" 1</t>
  </si>
  <si>
    <t>214</t>
  </si>
  <si>
    <t>7666 D12</t>
  </si>
  <si>
    <t>D12 D+M replika stávajících dveří - interiérové dvoukřídlé dveře, 700+550/2450, včetně profilované obložkové zárubně, specifikace dle PD</t>
  </si>
  <si>
    <t>1965799401</t>
  </si>
  <si>
    <t>"B.3.e - D.1.1.9 - D12" 1</t>
  </si>
  <si>
    <t>215</t>
  </si>
  <si>
    <t>7666 R01</t>
  </si>
  <si>
    <t>Pořízení fotodokumentace a dokumetace replik dveří</t>
  </si>
  <si>
    <t>716812590</t>
  </si>
  <si>
    <t>"B.5.e - D.1.1.9" 9</t>
  </si>
  <si>
    <t>"B.3.e - D.1.1.9 " 10</t>
  </si>
  <si>
    <t>216</t>
  </si>
  <si>
    <t>7666 T02</t>
  </si>
  <si>
    <t>T02 D+M Vitrína z laminované dřevotřísky, otvíravá, uzamykatelná, LED pásek, specifikace dle PD</t>
  </si>
  <si>
    <t>-729762782</t>
  </si>
  <si>
    <t>"B.1.a - D.1.1.11 - T02" 1</t>
  </si>
  <si>
    <t>217</t>
  </si>
  <si>
    <t>7666 T02.1</t>
  </si>
  <si>
    <t>T02 D+M Vestavná skříň s vitrínou, 1400+1800/1500/550. hliníkové úchytky, specifikace dle PD</t>
  </si>
  <si>
    <t>1863263930</t>
  </si>
  <si>
    <t>"B.3.e - D.1.1.11 - T02" 1</t>
  </si>
  <si>
    <t>218</t>
  </si>
  <si>
    <t>766660001</t>
  </si>
  <si>
    <t>Montáž dveřních křídel otvíravých jednokřídlových š do 0,8 m do ocelové zárubně</t>
  </si>
  <si>
    <t>597555921</t>
  </si>
  <si>
    <t>"B.1.c - D.1.1.8 - D01" 1</t>
  </si>
  <si>
    <t>"B.1.d - D.1.1.8 - D01" 1</t>
  </si>
  <si>
    <t>"B.2.a - D.1.1.8 - D01" 1</t>
  </si>
  <si>
    <t>"B.2.d - D.1.1.8 - D01" 1</t>
  </si>
  <si>
    <t>"B.3.a - D.1.1.8 - D01" 1</t>
  </si>
  <si>
    <t>"B.3.b - D.1.1.8 - D01" 1</t>
  </si>
  <si>
    <t>"B.3.c - D.1.1.8- D01" 1</t>
  </si>
  <si>
    <t>"B.3.d- D.1.1.8- D01" 1</t>
  </si>
  <si>
    <t>"B.4.a - D.1.1.8 - D01" 1</t>
  </si>
  <si>
    <t>"B.4.b - D.1.1.8 - D01" 1</t>
  </si>
  <si>
    <t>"B.5.a - D.1.1.8 - D01" 1</t>
  </si>
  <si>
    <t>"B.5.b - D.1.1.8 - D01" 1</t>
  </si>
  <si>
    <t>"B.5.c - D.1.1.7 - D01" 1</t>
  </si>
  <si>
    <t>"B.5.d - D.1.1.8 - D01" 1</t>
  </si>
  <si>
    <t>"B.6.a - D.1.1.7 - D01" 1</t>
  </si>
  <si>
    <t>"B.6.b - D.1.1.7 - D01" 1+1</t>
  </si>
  <si>
    <t>"B.6.b - D.1.1.7 - D03" 1</t>
  </si>
  <si>
    <t>"B.6.b - D.1.1.7 - D04" 1</t>
  </si>
  <si>
    <t>"B.6.b - D.1.1.7 - D05" 1</t>
  </si>
  <si>
    <t>"B.6.c - D.1.1.8 - D01" 1</t>
  </si>
  <si>
    <t>"B.1.a - D.1.1.9 - D05" 1</t>
  </si>
  <si>
    <t>219</t>
  </si>
  <si>
    <t>611D03</t>
  </si>
  <si>
    <t>dveře jednokřídlé dřevovláknité HDF, plné 800x1970mm, včetně kování a doplňků, specifikace dle PD</t>
  </si>
  <si>
    <t>-725112720</t>
  </si>
  <si>
    <t>220</t>
  </si>
  <si>
    <t>611D04</t>
  </si>
  <si>
    <t>dveře jednokřídlé dřevovláknité HDF, plné 700x1970mm, včetně kování a doplňků, specifikace dle PD</t>
  </si>
  <si>
    <t>329309597</t>
  </si>
  <si>
    <t>221</t>
  </si>
  <si>
    <t>611D05</t>
  </si>
  <si>
    <t>dveře jednokřídlé dřevovláknité HDF, plné 600x1970mm, včetně kování a doplňků, specifikace dle PD</t>
  </si>
  <si>
    <t>-1975158207</t>
  </si>
  <si>
    <t>222</t>
  </si>
  <si>
    <t>766681114</t>
  </si>
  <si>
    <t>Montáž zárubní rámových pro dveře jednokřídlové šířky do 900 mm</t>
  </si>
  <si>
    <t>1915449524</t>
  </si>
  <si>
    <t>223</t>
  </si>
  <si>
    <t>611R01</t>
  </si>
  <si>
    <t>zárubeň dřevěná pro dveře 1křídlé 800x1970mm, vanilka RAL 1013, pololesk, specifikace dle PD</t>
  </si>
  <si>
    <t>-651406406</t>
  </si>
  <si>
    <t>224</t>
  </si>
  <si>
    <t>611R02</t>
  </si>
  <si>
    <t>zárubeň dřevěná pro dveře 1křídlé 700x1970mm, vanilka RAL 1013, pololesk, specifikace dle PD</t>
  </si>
  <si>
    <t>165630903</t>
  </si>
  <si>
    <t>225</t>
  </si>
  <si>
    <t>611R03</t>
  </si>
  <si>
    <t>zárubeň dřevěná pro dveře 1křídlé 600x1970mm, vanilka RAL 1013, pololesk, specifikace dle PD</t>
  </si>
  <si>
    <t>-665368834</t>
  </si>
  <si>
    <t>226</t>
  </si>
  <si>
    <t>766691914</t>
  </si>
  <si>
    <t>Vyvěšení nebo zavěšení dřevěných křídel dveří pl do 2 m2</t>
  </si>
  <si>
    <t>-642636229</t>
  </si>
  <si>
    <t>"B.2.a - D.1.1.2 - vyvěšení" 1+2</t>
  </si>
  <si>
    <t>"B.2.b - D.1.1.2 - vyvěšení" 1+2</t>
  </si>
  <si>
    <t>"B.2.c - D.1.1.2 - vyvěšení" 1+3</t>
  </si>
  <si>
    <t>"B.2.d - D.1.1.2 - vyvěšení" 1+2</t>
  </si>
  <si>
    <t>"B.3.a - D.1.1.2 - vyvěšení" 1+2</t>
  </si>
  <si>
    <t>"B.3.b - D.1.1.2 - vyvěšení" 1+2</t>
  </si>
  <si>
    <t>"B.3.c - D.1.1.2 - vyvěšení" 1+3</t>
  </si>
  <si>
    <t>"B.3.d - D.1.1.2 - vyvěšení" 1+2</t>
  </si>
  <si>
    <t>"B.4.a - D.1.1.2 - vyvěšení" 1+2</t>
  </si>
  <si>
    <t>"B.4.b - D.1.1.2 - vyvěšení" 1+2</t>
  </si>
  <si>
    <t>"B.5.a - D.1.1.2 - vyvěšení" 1+2</t>
  </si>
  <si>
    <t>"B.5.b - D.1.1.2 - vyvěšení" 1+2</t>
  </si>
  <si>
    <t>"B.5.c - D.1.1.2 - vyvěšení" 2</t>
  </si>
  <si>
    <t>"B.5.d - D.1.1.2 - vyvěšení" 1+2</t>
  </si>
  <si>
    <t>"B.6.b - D.1.1.2 - vyvěšení" 10</t>
  </si>
  <si>
    <t>"B.6.a - D.1.1.4 - zavěšení" 1</t>
  </si>
  <si>
    <t>"B.6.c - D.1.1.2 - vyvěšení" 1+2</t>
  </si>
  <si>
    <t>"B.2.a - D.1.1.4 - zavěšení" 1</t>
  </si>
  <si>
    <t>"B.2.b - D.1.1.4 - zavěšení" 1</t>
  </si>
  <si>
    <t>"B.2.c - D.1.1.4 - zavěšení" 1</t>
  </si>
  <si>
    <t>"B.2.d - D.1.1.4 - zavěšení" 1</t>
  </si>
  <si>
    <t>"B.3.a - D.1.1.4 - zavěšení" 1</t>
  </si>
  <si>
    <t>"B.3.b - D.1.1.4 - zavěšení" 1</t>
  </si>
  <si>
    <t>"B.3.c - D.1.1.4 - zavěšení" 1</t>
  </si>
  <si>
    <t>"B.3.d - D.1.1.4 - zavěšení" 1</t>
  </si>
  <si>
    <t>"B.4.a - D.1.1.4 - zavěšení" 1</t>
  </si>
  <si>
    <t>"B.4.b - D.1.1.4 - zavěšení" 1</t>
  </si>
  <si>
    <t>"B.5.a - D.1.1.4 - zavěšení" 1</t>
  </si>
  <si>
    <t>"B.5.b - D.1.1.4 - zavěšení" 1</t>
  </si>
  <si>
    <t>"B.5.c - D.1.1.4 - zavěšení" 1</t>
  </si>
  <si>
    <t>"B.5.d - D.1.1.4 - zavěšení" 1</t>
  </si>
  <si>
    <t>"B.6.b - D.1.1.2 - vyvěšení" 4</t>
  </si>
  <si>
    <t>"B.6.c - D.1.1.4 - zavěšení" 1</t>
  </si>
  <si>
    <t>"B.3.f - D.1.1.2 -vyvěšení" 12</t>
  </si>
  <si>
    <t>"B.3.f - D.1.1.4 - zavěšení"8</t>
  </si>
  <si>
    <t>"B.4.c - D.1.1.2 -vyvěšení" 14</t>
  </si>
  <si>
    <t>"B.4.c - D.1.1.4 -zavěšení"14</t>
  </si>
  <si>
    <t>"B.3.e - D.1.1.2 - vyvěšení" 26</t>
  </si>
  <si>
    <t xml:space="preserve">"B.3.e - D.1.1.2 -  1zavěšení"26</t>
  </si>
  <si>
    <t>"B.5.e - D.1.1.2 - vyvěšení" 32</t>
  </si>
  <si>
    <t>"B.5.e - D.1.12 - zavěšení"32</t>
  </si>
  <si>
    <t>"B.1.a - D.1.12 - zavěšení"17</t>
  </si>
  <si>
    <t>"B.1.a - D.1.12 - zavěšení"13</t>
  </si>
  <si>
    <t>227</t>
  </si>
  <si>
    <t>766694121</t>
  </si>
  <si>
    <t>Montáž parapetních desek dřevěných nebo plastových šířky přes 30 cm délky do 1,0 m</t>
  </si>
  <si>
    <t>122297924</t>
  </si>
  <si>
    <t>"B.6.a - D.1.1.09 - T01" 1</t>
  </si>
  <si>
    <t xml:space="preserve">"B.5.f - D.1.1.11  - T02"1 </t>
  </si>
  <si>
    <t>228</t>
  </si>
  <si>
    <t>766694122</t>
  </si>
  <si>
    <t>Montáž parapetních dřevěných nebo plastových šířky přes 30 cm délky do 1,6 m</t>
  </si>
  <si>
    <t>1294752274</t>
  </si>
  <si>
    <t>"B.6.a - D.1.1.09 - T02" 1</t>
  </si>
  <si>
    <t>"B.3.f - D.1.1.11 - T01" 3</t>
  </si>
  <si>
    <t>"B.4.c - D.1.1.11 - T01" 1</t>
  </si>
  <si>
    <t>"B.4.c - D.1.1.11 - T02" 3</t>
  </si>
  <si>
    <t>"B.5.f - D.1.1.11 - T01"2</t>
  </si>
  <si>
    <t>"B.5.f - D.1.1.11 - T02 "3</t>
  </si>
  <si>
    <t>"B.3.e - D.1.1.11 - T01" 8</t>
  </si>
  <si>
    <t>"B.5.e - D.1.1.11 - T01"6</t>
  </si>
  <si>
    <t>"B.1.a - D.1.1.11 - T01"8</t>
  </si>
  <si>
    <t>229</t>
  </si>
  <si>
    <t>60794104</t>
  </si>
  <si>
    <t>deska parapetní dřevotřísková vnitřní 340x1000mm</t>
  </si>
  <si>
    <t>154814949</t>
  </si>
  <si>
    <t>"B.6.a - D.1.1.09"</t>
  </si>
  <si>
    <t>"T01" 0,85*1</t>
  </si>
  <si>
    <t>"T02" 1,35*1</t>
  </si>
  <si>
    <t>"B.3.f - D.1.1.11 - T01" 3*1,15</t>
  </si>
  <si>
    <t>"B.4.c - D.1.1.11 - T01"1*1,25</t>
  </si>
  <si>
    <t>"B.4.c - D.1.111 - T02"3*1,15</t>
  </si>
  <si>
    <t>"B.5.f - D.1.1.11 - T01"2*1,25</t>
  </si>
  <si>
    <t>"B.5.f - D.1.1.11 - T02"0,95*1</t>
  </si>
  <si>
    <t xml:space="preserve">"B.5.f - D.1.1.11  - T03" 1,15*3</t>
  </si>
  <si>
    <t>"B.3.e - D.1.1.11 - T01" 1,15*8</t>
  </si>
  <si>
    <t>"B.5.f - D.1.1.11 - T01"1,25*6</t>
  </si>
  <si>
    <t>"B.1.a - D.1.1.11 - T02"1,25*8</t>
  </si>
  <si>
    <t>230</t>
  </si>
  <si>
    <t>60794121</t>
  </si>
  <si>
    <t>koncovka PVC k parapetním dřevotřískovým deskám 600mm</t>
  </si>
  <si>
    <t>-1656774744</t>
  </si>
  <si>
    <t>231</t>
  </si>
  <si>
    <t>998766104</t>
  </si>
  <si>
    <t>Přesun hmot tonážní pro konstrukce truhlářské v objektech v do 36 m</t>
  </si>
  <si>
    <t>186783244</t>
  </si>
  <si>
    <t>767</t>
  </si>
  <si>
    <t>Konstrukce zámečnické</t>
  </si>
  <si>
    <t>232</t>
  </si>
  <si>
    <t>767531111</t>
  </si>
  <si>
    <t>Montáž vstupních kovových nebo plastových rohoží čistících zón</t>
  </si>
  <si>
    <t>-386506471</t>
  </si>
  <si>
    <t>"B.3.f - D.1.1.10- OS04" 1,18*0,7*1</t>
  </si>
  <si>
    <t>"B.4.c - D.1.1.10-OS04" 1,18*0,7*7</t>
  </si>
  <si>
    <t>"B.5.f - D.1.1.10 -OS04" 0,78*0,5*1</t>
  </si>
  <si>
    <t>"B.5.f - D.1.1.10 -OS05" 1,18*0,5*7</t>
  </si>
  <si>
    <t>"B.3.e - D.1.1.10 -OS04" 1,15*0,62*1</t>
  </si>
  <si>
    <t>"B.3.e - D.1.1.10 - OS05" 1,18*0,62*4</t>
  </si>
  <si>
    <t>"B.5.e - D.1.1.10 - OS04"1,18*0,42*7</t>
  </si>
  <si>
    <t>"B.1.a - D.1.1.10 - OS04" 1,16*0,68*1</t>
  </si>
  <si>
    <t>"B.1.a - D.1.1.10 - OS05" 1,15*0,79*5</t>
  </si>
  <si>
    <t>233</t>
  </si>
  <si>
    <t>69752110</t>
  </si>
  <si>
    <t>rohož textilní provedení PA, hustý povrch, jemné dočištění</t>
  </si>
  <si>
    <t>-916997307</t>
  </si>
  <si>
    <t>23,568*1,1 'Přepočtené koeficientem množství</t>
  </si>
  <si>
    <t>234</t>
  </si>
  <si>
    <t>767531121</t>
  </si>
  <si>
    <t>Osazení zapuštěného rámu z L profilů k čistícím rohožím</t>
  </si>
  <si>
    <t>1008835435</t>
  </si>
  <si>
    <t>"B.3.f - D.1.1.10- OS 04" (2*1,18+2*0,7)*1</t>
  </si>
  <si>
    <t>"B.4.c - D.1.1.10 - OS 04" (2*1,18+2*0,7)*7</t>
  </si>
  <si>
    <t>"B.5.f - D.1.1.10 - OS 04" (0,78*2+0,5*2)*1</t>
  </si>
  <si>
    <t>"B.5.f - D.1.1.10 - OS 05" (1,18*2+0,5*2)*7</t>
  </si>
  <si>
    <t>"B.3.e - D.1.1.10 - OS 04" (2*1,15+2*0,62)*1</t>
  </si>
  <si>
    <t>"B.3.e - D.1.1.10 - OS05" (2*1,18+2*0,62)*4</t>
  </si>
  <si>
    <t>"B.5.e - D.1.1.10 - OS04"(2*1,18+2*0,42)*7</t>
  </si>
  <si>
    <t>"B.1.a - D.1.1.10 - OS04" (1,16*2+2*0,68)*1</t>
  </si>
  <si>
    <t>"B.1.a - D.1.1.10 - OS05" (1,15*2+2*0,79)*5</t>
  </si>
  <si>
    <t>235</t>
  </si>
  <si>
    <t>69752160</t>
  </si>
  <si>
    <t>rám pro zapuštění profil L-30/30 25/25 20/30 15/30-Al</t>
  </si>
  <si>
    <t>-1839269983</t>
  </si>
  <si>
    <t>119,58*1,1 'Přepočtené koeficientem množství</t>
  </si>
  <si>
    <t>236</t>
  </si>
  <si>
    <t>767531Z01</t>
  </si>
  <si>
    <t>Z01 D+M ochranný kovový roh</t>
  </si>
  <si>
    <t>502844006</t>
  </si>
  <si>
    <t>"B.3.f - D.1.1.12 - Z01" 38</t>
  </si>
  <si>
    <t>"B.4.c - D.1.1.12 - Z01" 52</t>
  </si>
  <si>
    <t>"B.5.f - D.1.1.12 - Z01"59</t>
  </si>
  <si>
    <t>"B.3.e - D.1.1.12-Z01" 31</t>
  </si>
  <si>
    <t>"B.5.e - D.1.1.12 - Z01"30</t>
  </si>
  <si>
    <t xml:space="preserve">"B.1.a - D.1.12  - Z01" 32</t>
  </si>
  <si>
    <t>237</t>
  </si>
  <si>
    <t>767581801</t>
  </si>
  <si>
    <t>Demontáž podhledu kazet - P03</t>
  </si>
  <si>
    <t>-876609966</t>
  </si>
  <si>
    <t>"B.1.a - D.1.2" 134,75</t>
  </si>
  <si>
    <t>238</t>
  </si>
  <si>
    <t>767582800</t>
  </si>
  <si>
    <t>Demontáž roštu podhledu -P03</t>
  </si>
  <si>
    <t>2084103520</t>
  </si>
  <si>
    <t xml:space="preserve">"B.1.a - D.1.2" </t>
  </si>
  <si>
    <t>"N1050" 128,84</t>
  </si>
  <si>
    <t>"N1060" 5,91</t>
  </si>
  <si>
    <t>239</t>
  </si>
  <si>
    <t>767D01</t>
  </si>
  <si>
    <t>D01 D+M AL interiérové dveře dvoukřídlé 900+900/2100+1400mm, s nadsvětlíkem a bočními světlíky, stav. otvor. 2800/3500mm, EI30 DP1 C2, včetně zárubně a kování, specifikace dle PD</t>
  </si>
  <si>
    <t>673463733</t>
  </si>
  <si>
    <t>"B.5.f - D.1.1.9 - D01"1</t>
  </si>
  <si>
    <t>"B.5.e - D.1.1.9 - D01"1</t>
  </si>
  <si>
    <t>"B.3.e - D.1.1.9 - D01" 1</t>
  </si>
  <si>
    <t>240</t>
  </si>
  <si>
    <t>767D01.3</t>
  </si>
  <si>
    <t>D01 D+M AL interiérové dveře dvoukřídlé 900+900/2100, s nadsvětlíkem a bočními světlíky, stav. otvor. 1950/2650mm, EI30 DP1 C2, včetně zárubně a kování, specifikace dle PD</t>
  </si>
  <si>
    <t>410238288</t>
  </si>
  <si>
    <t>"B.1.a - D.1.9" 1</t>
  </si>
  <si>
    <t>241</t>
  </si>
  <si>
    <t>767D02</t>
  </si>
  <si>
    <t>D02 D+M AL interiérové dveře dvoukřídlé 900+900/2100+1400mm, s nadsvětlíkem a bočními světlíky, stav. otvor. 2800/3500mm, EI30 DP1 C2, včetně zárubně a kování, specifikace dle PD</t>
  </si>
  <si>
    <t>-1860326695</t>
  </si>
  <si>
    <t>"B.5.f - D.1.1.9 - D02" 1</t>
  </si>
  <si>
    <t>242</t>
  </si>
  <si>
    <t>998767104</t>
  </si>
  <si>
    <t>Přesun hmot tonážní pro zámečnické konstrukce v objektech v do 36 m</t>
  </si>
  <si>
    <t>623799453</t>
  </si>
  <si>
    <t>771</t>
  </si>
  <si>
    <t>Podlahy z dlaždic</t>
  </si>
  <si>
    <t>243</t>
  </si>
  <si>
    <t>771571810</t>
  </si>
  <si>
    <t>Demontáž podlah z dlaždic keramických kladených do malty</t>
  </si>
  <si>
    <t>1749468899</t>
  </si>
  <si>
    <t>"B.2.a - D.1.1.2 - N2040" 5,04</t>
  </si>
  <si>
    <t>"B.2.b - D.1.1.2 - N2031" 6,59</t>
  </si>
  <si>
    <t>"B.2.c - D.1.1.2 - N2030" 8,57</t>
  </si>
  <si>
    <t>"B.2.d - D.1.1.2 - N2022" 4,88</t>
  </si>
  <si>
    <t>"B.3.a - D.1.1.2 - N3035" 5,04</t>
  </si>
  <si>
    <t>"B.3.b - D.1.1.2 - N3027" 6,55</t>
  </si>
  <si>
    <t>"B.3.c - D.1.1.2 - N3026" 8,51</t>
  </si>
  <si>
    <t>"B.3.d - D.1.1.2 - N3021" 4,89</t>
  </si>
  <si>
    <t>"B.4.a - D.1.1.2 - N4038" 5,02</t>
  </si>
  <si>
    <t>"B.4.b - D.1.1.2 - N4020" 4,89</t>
  </si>
  <si>
    <t>"B.5.a - D.1.1.2 - N5040" 5,02</t>
  </si>
  <si>
    <t>"B.5.b - D.1.1.2 - N5033" 6,65</t>
  </si>
  <si>
    <t>"B.5.c - D.1.1.2 - N5032" 3,26</t>
  </si>
  <si>
    <t>"B.5.d - D.1.1.2 - N5025" 4,89</t>
  </si>
  <si>
    <t>"B.6.a - D.1.1.2 - N6067" 4,97</t>
  </si>
  <si>
    <t>"B.6.b - D.1.1.2 - N6040-43+sprcha" 3,92+8,27+3,99+8,42+1,6*2</t>
  </si>
  <si>
    <t>"B.6.c - D.1.1.2 - N6021" 4,89</t>
  </si>
  <si>
    <t>"B.3.f - D.1.1.2 - N3033/29/28" 68,08+61,23+8,08</t>
  </si>
  <si>
    <t>"B.4.c - D.1.1.2 - N4029/55/56"41,27+35,69+52,45</t>
  </si>
  <si>
    <t>"B.5.f - D.1.1.2 - N5034/62/5903" 57,27+97,51+35,69</t>
  </si>
  <si>
    <t>"B.3.e - D.1.1.2 - N3028/29/33" 68,08+61,23+8,08</t>
  </si>
  <si>
    <t>"B.5.f - D.1.1.2 - N5035/36/37"39,67+56,18+15,42</t>
  </si>
  <si>
    <t xml:space="preserve">"B.1.a - D.1.2 - N1050/1060"128,84+5,91 </t>
  </si>
  <si>
    <t>"B.1.b - D.1.2 - N1048" 6,59</t>
  </si>
  <si>
    <t>"B.1.c - D.1.2 - N1045/1046/1047" 7,15+1,04+15,34</t>
  </si>
  <si>
    <t>244</t>
  </si>
  <si>
    <t>771474113</t>
  </si>
  <si>
    <t>Montáž soklů z dlaždic keramických rovných flexibilní lepidlo v do 120 mm</t>
  </si>
  <si>
    <t>-2136360723</t>
  </si>
  <si>
    <t>245</t>
  </si>
  <si>
    <t>597R01</t>
  </si>
  <si>
    <t>sokl-dlažba keramická slinutá hladká do interiéru i exteriéru 600x100mm</t>
  </si>
  <si>
    <t>2135037191</t>
  </si>
  <si>
    <t>470,406/0,6</t>
  </si>
  <si>
    <t>784,01*1,1 'Přepočtené koeficientem množství</t>
  </si>
  <si>
    <t>246</t>
  </si>
  <si>
    <t>771111011</t>
  </si>
  <si>
    <t>Vysátí podkladu před pokládkou dlažby</t>
  </si>
  <si>
    <t>-1498794199</t>
  </si>
  <si>
    <t>247</t>
  </si>
  <si>
    <t>771121011</t>
  </si>
  <si>
    <t>Nátěr penetrační na podlahu</t>
  </si>
  <si>
    <t>1237419638</t>
  </si>
  <si>
    <t>248</t>
  </si>
  <si>
    <t>771151021</t>
  </si>
  <si>
    <t>Samonivelační stěrka podlah pevnosti 30 MPa tl 3 mm</t>
  </si>
  <si>
    <t>232766328</t>
  </si>
  <si>
    <t>249</t>
  </si>
  <si>
    <t>771574112</t>
  </si>
  <si>
    <t>Montáž podlah keramických hladkých lepených flexibilním lepidlem do 12 ks/ m2</t>
  </si>
  <si>
    <t>1398128635</t>
  </si>
  <si>
    <t>250</t>
  </si>
  <si>
    <t>59761003</t>
  </si>
  <si>
    <t>dlažba keramická hutná hladká do interiéru přes 9 do 12ks/m2</t>
  </si>
  <si>
    <t>1241027619</t>
  </si>
  <si>
    <t>251</t>
  </si>
  <si>
    <t>771577112</t>
  </si>
  <si>
    <t>Příplatek k montáži podlah keramických lepených flexibilním lepidlem za omezený prostor</t>
  </si>
  <si>
    <t>1234098605</t>
  </si>
  <si>
    <t>"B.2.a - D.1.1.4 - N2040" 5,04</t>
  </si>
  <si>
    <t>"B.2.b - D.1.1.4 - N2031" 6,59</t>
  </si>
  <si>
    <t>"B.3.a - D.1.1.2 - N2040" 5,04</t>
  </si>
  <si>
    <t>"B.6.a - D.1.1.4 - N6067" 4,97</t>
  </si>
  <si>
    <t>252</t>
  </si>
  <si>
    <t>771577114</t>
  </si>
  <si>
    <t>Příplatek k montáži podlah keramických lepených flexibilním lepidlem za spárování tmelem dvousložkovým</t>
  </si>
  <si>
    <t>-2057865658</t>
  </si>
  <si>
    <t>253</t>
  </si>
  <si>
    <t>771591112</t>
  </si>
  <si>
    <t>Izolace pod dlažbu nátěrem nebo stěrkou ve dvou vrstvách</t>
  </si>
  <si>
    <t>1320990870</t>
  </si>
  <si>
    <t>PDL-(137,39+129,41+190,47+137,39+111,27)</t>
  </si>
  <si>
    <t>soklík do výšky 200mm</t>
  </si>
  <si>
    <t xml:space="preserve">"B.2.a - D.1.1.4" (2,59*2+2,02*2)*0,2 </t>
  </si>
  <si>
    <t>"B.2.b - D.1.1.4"(2,92*2+1,9*2+1,047*2)*0,2</t>
  </si>
  <si>
    <t>"B.2.c - D.1.1.4"(2,945*2+2,95*2)*0,2</t>
  </si>
  <si>
    <t>"B.2.d - D.1.1.4" (2,62*2+1,9*2)*0,2</t>
  </si>
  <si>
    <t xml:space="preserve">"B.3.a - D.1.1.4" (2,59*2+2,02*2)*0,2 </t>
  </si>
  <si>
    <t>"B.3.b - D.1.1.4"(2,92*2+1,9*2+1,047*2)*0,2</t>
  </si>
  <si>
    <t>"B.3.c - D.1.1.4"(2,945*2+2,95*2)*0,2</t>
  </si>
  <si>
    <t>"B.3.d - D.1.1.4" (2,62*2+1,9*2)*0,2</t>
  </si>
  <si>
    <t xml:space="preserve">"B.4.a - D.1.1.4" (2,59*2+2,02*2)*0,2 </t>
  </si>
  <si>
    <t>"B.4.b - D.1.1.4" (2,62*2+1,9*2)*0,2</t>
  </si>
  <si>
    <t xml:space="preserve">"B.5.a - D.1.1.4" (2,59*2+2,02*2)*0,2 </t>
  </si>
  <si>
    <t>"B.5.b - D.1.1.4"(2,92*2+1,9*2+1,047*2)*0,2</t>
  </si>
  <si>
    <t>"B.5.c - D.1.1.4" (2,95*2+1,2*2)*0,2</t>
  </si>
  <si>
    <t>"B.5.d - D.1.1.4" (2,62*2+1,9*2)*0,2</t>
  </si>
  <si>
    <t xml:space="preserve">"B.6.a - D.1.1.4" (2,59*2+2,02*2)*0,2 </t>
  </si>
  <si>
    <t>"B.6.b - D.1.1.4" (5,3+3,51+1+2,3+1,9+1+2,3+1,986+2,134+1+5,3+3,038+1+2,2+2,2+1+2,17+1+1,986+1,913)*0,2</t>
  </si>
  <si>
    <t>"B.6.c - D.1.1.4" (2,62*2+1,9*2)*0,2</t>
  </si>
  <si>
    <t xml:space="preserve">"B.1.b - D.1.1.4"  (2,92*2+1,9*2+1,047*2)*0,2</t>
  </si>
  <si>
    <t xml:space="preserve">"B.1.c - D.1.1.4"   (2,92*2+1,4*2+1,2*2+3,567*2+3,845*2+3)*0,2</t>
  </si>
  <si>
    <t>254</t>
  </si>
  <si>
    <t>771591237</t>
  </si>
  <si>
    <t>D+M dilatační lišty do dlažby</t>
  </si>
  <si>
    <t>-81494862</t>
  </si>
  <si>
    <t>Typově sjednoceno s již předchozími etapami</t>
  </si>
  <si>
    <t>"B.3.f - D.1.1.6" 4*4+6*3+1,35*1+1*2+2,2+2,8</t>
  </si>
  <si>
    <t>"B.4.c - D.1.1.6"21*2+7*3+1+1,35*4</t>
  </si>
  <si>
    <t xml:space="preserve">"B.5.f - D.1.1.6"  16*3+1,4*8</t>
  </si>
  <si>
    <t>"B.3.e - D.1.1.6 "16*3+7*1,35</t>
  </si>
  <si>
    <t>"B.5.e - D.1.1.6"11*3+1,4*11</t>
  </si>
  <si>
    <t>"B.1.a - D.1.1.6" 14*3+1,35*8</t>
  </si>
  <si>
    <t>255</t>
  </si>
  <si>
    <t>771592011</t>
  </si>
  <si>
    <t>Čištění vnitřních ploch podlah nebo schodišť po položení dlažby chemickými prostředky</t>
  </si>
  <si>
    <t>-1780987624</t>
  </si>
  <si>
    <t>256</t>
  </si>
  <si>
    <t>776421R01</t>
  </si>
  <si>
    <t>D+M přechodová lišta šroubovací</t>
  </si>
  <si>
    <t>-13705702</t>
  </si>
  <si>
    <t>"B.2.a - D.1.1.4" 1</t>
  </si>
  <si>
    <t>"B.2.b - D.1.1.4"1</t>
  </si>
  <si>
    <t>"B.2.c - D.1.1.4"1</t>
  </si>
  <si>
    <t>"B.2.d- D.1.1.4"1</t>
  </si>
  <si>
    <t>"B.3.a - D.1.1.4" 1</t>
  </si>
  <si>
    <t>"B.3.b - D.1.1.4" 1</t>
  </si>
  <si>
    <t>"B.3.c - D.1.1.4"1</t>
  </si>
  <si>
    <t>"B.3.d - D.1.1.4"1</t>
  </si>
  <si>
    <t>"B.4.a - D.1.1.4" 1</t>
  </si>
  <si>
    <t>"B.4.b - D.1.1.4" 1</t>
  </si>
  <si>
    <t>"B.5.a - D.1.1.4" 1</t>
  </si>
  <si>
    <t>"B.5.b - D.1.1.4" 1</t>
  </si>
  <si>
    <t>"B.5.c - D.1.1.4" 1</t>
  </si>
  <si>
    <t>"B.5.d - D.1.1.4" 1</t>
  </si>
  <si>
    <t>"B.6.a - D.1.1.4" 1</t>
  </si>
  <si>
    <t>"B.6.b - D.1.1.4"2</t>
  </si>
  <si>
    <t>"B.6.c - D.1.1.4" 1</t>
  </si>
  <si>
    <t>"B.3.f - D.1.1.4" 4*1,35+2*2,8</t>
  </si>
  <si>
    <t>"B.4.c - D.1.1.4"1,35*7</t>
  </si>
  <si>
    <t>"B.3.f - D.1.1.4"1,35*8</t>
  </si>
  <si>
    <t>"B.3.f - D.1.1.4"2,8*2</t>
  </si>
  <si>
    <t>"B.3.e - D.1.1.4" 1,35*11</t>
  </si>
  <si>
    <t>"B.3.e - D.1.1.4" 2,8*1</t>
  </si>
  <si>
    <t>"B.5.e - D.1.1.4"9*1,35</t>
  </si>
  <si>
    <t>"B.5.e - D.1.1.4"2,8*1</t>
  </si>
  <si>
    <t>"B.1.a - D.1.1.4" 1,35*8</t>
  </si>
  <si>
    <t>"B.1.a - D.1.1.4" 2,8*1</t>
  </si>
  <si>
    <t xml:space="preserve">"B.1.b - D.1.1.4"  2*1,35</t>
  </si>
  <si>
    <t xml:space="preserve">"B.1.c - D.1.1.4"  1,35</t>
  </si>
  <si>
    <t>257</t>
  </si>
  <si>
    <t>998771104</t>
  </si>
  <si>
    <t>Přesun hmot tonážní pro podlahy z dlaždic v objektech v do 36 m</t>
  </si>
  <si>
    <t>-774397258</t>
  </si>
  <si>
    <t>776</t>
  </si>
  <si>
    <t>Podlahy povlakové</t>
  </si>
  <si>
    <t>258</t>
  </si>
  <si>
    <t>776201812</t>
  </si>
  <si>
    <t>Demontáž lepených povlakových podlah s podložkou ručně</t>
  </si>
  <si>
    <t>-410233342</t>
  </si>
  <si>
    <t>"B.5.e - D.1.1.2 -N5037/36/35" 15,42+56,18+39,67</t>
  </si>
  <si>
    <t>PDL_2</t>
  </si>
  <si>
    <t>259</t>
  </si>
  <si>
    <t>776410811</t>
  </si>
  <si>
    <t>Odstranění soklíků a lišt pryžových nebo plastových</t>
  </si>
  <si>
    <t>1435411127</t>
  </si>
  <si>
    <t>"B.5.e - D.1.1.2"5,17*2+0,452*2+17,68*2+0,45*2+11,74*2+0,5*2+0,6*2*2+0,15*2*2+0,4*2*9-1,4*11</t>
  </si>
  <si>
    <t>"B.3.e - D.1.1.02" 82,63</t>
  </si>
  <si>
    <t>781</t>
  </si>
  <si>
    <t>Dokončovací práce - obklady</t>
  </si>
  <si>
    <t>260</t>
  </si>
  <si>
    <t>781471810</t>
  </si>
  <si>
    <t>Demontáž obkladů z obkladaček keramických kladených do malty</t>
  </si>
  <si>
    <t>807638109</t>
  </si>
  <si>
    <t>"B.2.a - D.1.1.2 - N2040"(2,59*2+2,02*2+1,2*2+2,05*2)*2+(1,0*4+1,25+0,75)*0,4-(1,0*1,25+1,0*0,75+0,8*1,97+0,6*1,97*4)</t>
  </si>
  <si>
    <t>"B.2.b - D.1.1.2 - N2031"(2,92*2+1,9*2+1,047*2+1,2*2+1,9*2)*2+(1,3*4+0,85+0,95)*0,4-(0,6*1,97*4+0,8*1,97+1,3*0,95+1,3*0,85)</t>
  </si>
  <si>
    <t>"B.2.c - D.1.1.2 - N2030"(2,945*2+2,95*2+2,945*2+1,9*4)*2+(1,2*6+0,95+0,85*2)*0,4-(0,8*1,97+0,6*2*3+0,95*1,2+0,85*1,2*2)</t>
  </si>
  <si>
    <t>"B.2.d - D.1.1.2 - N2022"(2,62*2+1,9*2+1,2*2+1,9*2)*2+(1,0*4+1,25+0,75)*0,4-(1,0*1,25+1,0*0,75+0,8*1,97+0,6*1,97*4)</t>
  </si>
  <si>
    <t>"B.3.a - D.1.1.2 - N3035"(2,59*2+2,02*2+1,2*2+2,05*2)*2+(1,0*4+1,25+0,75)*0,4-(1,0*1,25+1,0*0,75+0,8*1,97+0,6*1,97*4)</t>
  </si>
  <si>
    <t>"B.3.b - D.1.1.2 - N3026"(2,92*2+1,9*2+1,047*2+1,2*2+1,9*2)*2+(1,3*4+0,85+0,95)*0,4-(0,6*1,97*4+0,8*1,97+1,3*0,95+1,3*0,85)</t>
  </si>
  <si>
    <t>"B.3.c - D.1.1.2 - N3027"(2,945*2+2,95*2+2,945*2+1,9*4)*2+(1,2*6+0,95+0,85*2)*0,4-(0,8*1,97+0,6*2*3+0,95*1,2+0,85*1,2*2)</t>
  </si>
  <si>
    <t>"B.3.d - D.1.1.2 - N3021"(2,62*2+1,9*2+1,2*2+1,9*2)*2+(1,0*4+1,25+0,75)*0,4-(1,0*1,25+1,0*0,75+0,8*1,97+0,6*1,97*4)</t>
  </si>
  <si>
    <t>"B.4.a - D.1.1.2 - N4038"(2,59*2+2,02*2+2,02*2+1,2*2)*2+(1*4+0,75+1,25)*0,4-(1,25*1+0,8*1,97+0,75*1+0,8*1,97*4)</t>
  </si>
  <si>
    <t>"B.4.b - D.1.1.2 - N4020"(2,62*2+1,9*2+1,2*2+1,9*2)*2+(1,0*4+1,25+0,75)*0,4-(1,0*1,25+1,0*0,75+0,8*1,97+0,6*1,97*4)</t>
  </si>
  <si>
    <t>"B.5.a - D.1.1.2 - N5040"(2,59*2+2,02*2+2,02*2+1,2*2)*2+(1*2+1,25+1*2+0,75)*0,4-(1,25*1,05+0,8*1,97+0,75*1,55+0,6*1,97*4)</t>
  </si>
  <si>
    <t>"B.5.b - D.1.1.4 - N5033" (2,95*2+1,9*2+1,047*2+1,5*2+1,9*2)*2+(1,2*4+0,95+0,85)*0,4-(1,2*0,95+1,2*0,85+0,8*1,97+0,6*1,97*4)</t>
  </si>
  <si>
    <t>"B.5.c - D.1.1.4 - N5032"(2,945*2+1,13*2+1,13*2)*2+(1,2*4+0,95+0,85)*0,4-(0,6*1,97*3+1,2*0,85+1,2*0,95)</t>
  </si>
  <si>
    <t>"B.5.d - D.1.1.2 - N5025"(2,62*2+1,9*2+1,2*2+1,9*2)*2+(1,0*4+1,25+0,75)*0,4-(1,0*1,25+1,0*0,75+0,8*1,97+0,6*1,97*4)</t>
  </si>
  <si>
    <t>"B.6.a - D.1.1.2 -N6067"(2,59*2+2,02*2)*2+(0,2*4+1,25+0,75)*0,4-(0,2*1,25+0,75*0,25+0,8*1,97)</t>
  </si>
  <si>
    <t>"B.6.b - D.1.1.2 -N6040"(1,986+2,134+1+2,3+1)*2,0-(0,7*1,97+0,8*1,97+0,6*1,97)+(2,2*2+0,8)*0,3+(0,4+0,6+1,2+0,3)*2</t>
  </si>
  <si>
    <t>"B.6.b - D.1.1.2 -N6041"(3,051+5,3+2,3+1+1,9*2+1,2*2)*2,0-(1,05*1+0,7*1,97+0,6*1,97*4)+(1*2+1,05)*0,4</t>
  </si>
  <si>
    <t>"B.6.b - D.1.1.2 -N6042"(1,986+2,134+1+2,2+1)*2,0-(0,6*1,97+0,8*1,97+0,7*1,97)+(2,2*2+0,8)*0,3+(0,4+0,6+1,2+0,3)*2</t>
  </si>
  <si>
    <t>"B.6.b - D.1.1.2 -N6043" (3,051+5,3+2,2+1+1,9*2+1,2*2)*2,0-(1,05*1+0,6*1,97*4+0,7*1,97)+(1*2+1,05)*0,4</t>
  </si>
  <si>
    <t>"B.6.b - D.1.1.2 -Sprchy" 5,5*2,2*2</t>
  </si>
  <si>
    <t>"B.6.c - D.1.1.2 -N6021" (2,62*2+1,9*2+1,2*2+1,9*2)*2+(0,16*4+1,25+0,75)*0,4-(0,16*1,25+0,16*0,75+0,8*1,97-0,6*1,97*4)</t>
  </si>
  <si>
    <t>"B.1.c - D.1.1.2 -N1045/46/47"(2,92*2+2,917*2+0,5*2)*2+(1,4*2+1,2*2)*2+(3,845*2+3,567*2+3+1,9*6+3,845*2)*2-(0,6*1,97*12+0,2*0,85*2)+(0,85*2+0,2*4)*0,4</t>
  </si>
  <si>
    <t>"B.1.b - D.1.1.2 -N1048"(2,92*2+1,9*2+1,047*2+1,2*2+1,9*2)*2-(0,6*1,97*4+0,8*1,97)</t>
  </si>
  <si>
    <t>261</t>
  </si>
  <si>
    <t>781111011</t>
  </si>
  <si>
    <t>Ometení (oprášení) stěny při přípravě podkladu</t>
  </si>
  <si>
    <t>1941878957</t>
  </si>
  <si>
    <t>OBKL+OBKL_OS*0,4+OBKL_PAR*0,4</t>
  </si>
  <si>
    <t>262</t>
  </si>
  <si>
    <t>781121011</t>
  </si>
  <si>
    <t>Nátěr penetrační na stěnu</t>
  </si>
  <si>
    <t>-2087714855</t>
  </si>
  <si>
    <t>263</t>
  </si>
  <si>
    <t>781474112</t>
  </si>
  <si>
    <t>Montáž obkladů vnitřních keramických hladkých do 12 ks/m2 lepených flexibilním lepidlem</t>
  </si>
  <si>
    <t>2147196401</t>
  </si>
  <si>
    <t>"B.2.a - D.1.1.4 - N2040" (2,59*2+2,02*2)*2,2-(0,8*1,97+1,25*1,2+0,75*1,2)</t>
  </si>
  <si>
    <t>"B.2.b - D.1.1.4 - N2031" (2,92*2+1,9*2+1,047*2)*2,2-(0,8*1,97+1,5*0,85+1,5*0,95)</t>
  </si>
  <si>
    <t>"B.2.c - D.1.1.4 - N2030" (2,95*2+2,945*2)*2,2-(0,8*1,97+0,85*2,255*2+0,95*2,55)</t>
  </si>
  <si>
    <t>"B.2.d - D.1.1.4 - N2022"(2,62*2+1,9*2)*2,2-(0,8*1,97+1,25*1,2+0,75*1,2)</t>
  </si>
  <si>
    <t>"B.3.a - D.1.1.4 - N3035" (2,59*2+2,02*2)*2,2-(0,8*1,97+1,25*1,2+0,75*1,2)</t>
  </si>
  <si>
    <t>"B.3.b - D.1.1.4 - N3027" (2,92*2+1,9*2+1,047*2)*2,2-(0,8*1,97+1,5*0,85+1,5*0,95)</t>
  </si>
  <si>
    <t>"B.3.d - D.1.1.4 - N3021" (2,62*2+1,9*2)*2,2-(0,8*1,97+1,25*1,2+0,75*1,2)</t>
  </si>
  <si>
    <t>"B.4.a - D.1.1.4 - N4038" (2,59*2+2,02*2)*2,2-(0,8*1,97+1,25*1,2+0,75*1,2)</t>
  </si>
  <si>
    <t>"B.4.b - D.1.1.4 - N4020" (2,62*2+1,9*2)*2,2-(0,8*1,97+1,25*1,2+0,75*1,2)</t>
  </si>
  <si>
    <t>"B.5.a - D.1.1.4 - N5040" (2,59*2+2,02*2)*2,2-(0,8*1,97+1,25*1,2+0,75*1,2)</t>
  </si>
  <si>
    <t>"B.5.b - D.1.1.4 - N5033"(2,95*2+1,9*2+1,047*2)*2,2-(0,8*1,97+0,95*1,4+0,85*1,4)</t>
  </si>
  <si>
    <t>"B.5.c - D.1.1.4 - N5032" (2,945*2+1,13*2)*2,2-(0,6*1,97+1,4*0,85+1,4*0,95)</t>
  </si>
  <si>
    <t>"B.5.d - D.1.1.4 - N5025"(2,62*2+1,9*2)*2,2-(0,8*1,97+1,25*1,2+0,75*1,2)</t>
  </si>
  <si>
    <t>"B.6.b - D.1.1.2 -N6040"(1,986+2,134+1+2,3+1)*2,2-(0,7*1,97+0,8*1,97+0,6*1,97)</t>
  </si>
  <si>
    <t>"B.6.b - D.1.1.2 -N6041"(3,051+5,3+2,3+1+1,9*2+1,2*2)*2,2-(1,05*1+0,7*1,97+0,6*1,97*4)</t>
  </si>
  <si>
    <t>"B.6.b - D.1.1.2 -N6042"(1,986+2,134+1+2,2+1)*2,2-(0,6*1,97+0,8*1,97+0,7*1,97)</t>
  </si>
  <si>
    <t>"B.6.b - D.1.1.2 -N6043" (3,051+5,3+2,2+1+1,9*2+1,2*2)*2,2-(1,05*1+0,6*1,97*4+0,7*1,97)</t>
  </si>
  <si>
    <t>"B.6.c - D.1.1.2 -N6021"(2,62*2+1,9*2)*2,2-(0,8*1,97+1,25*0,36+0,75*0,36)</t>
  </si>
  <si>
    <t>"B.1.c - D.1.1.4 - N1045/46/47" (2,92*2+2,917*2)*2,2+(1,4*2+1,2*2)*2,2+(3,845*2+3,567*2+3)*2,2-(0,8*1,97+0,6*1,97+0,85*0,4*2)</t>
  </si>
  <si>
    <t>"B.1.b - D.1.1.4 - N1048" (2,92*2+1,9*2+1,047*2)*2,2-(0,8*1,97+1,5*0,85+1,5*0,95)</t>
  </si>
  <si>
    <t>264</t>
  </si>
  <si>
    <t>781571141</t>
  </si>
  <si>
    <t>Montáž obkladů ostění šířky přes 200 do 400 mm lepenými flexibilním lepidlem</t>
  </si>
  <si>
    <t>1582085031</t>
  </si>
  <si>
    <t>"B.2.a - D.1.1.4 - N2040" 1,2*4</t>
  </si>
  <si>
    <t>"B.2.b - D.1.1.4 - N2031"1,5*4</t>
  </si>
  <si>
    <t>"B.2.c - D.1.1.4 - N2030"1,2*6</t>
  </si>
  <si>
    <t>"B.2.d - D.1.1.4 - N2022"1,2*4</t>
  </si>
  <si>
    <t>"B.3.a - D.1.1.4 - N3035" 1,25*2+0,75*2</t>
  </si>
  <si>
    <t>"B.3.b - D.1.1.4 - N3027"1,45*2+1,55*2</t>
  </si>
  <si>
    <t>"B.3.c - D.1.1.4 - N3026"1,45*6</t>
  </si>
  <si>
    <t>"B.3.d - D.1.1.4 - N3021"1,2*4</t>
  </si>
  <si>
    <t>"B.4.a - D.1.1.4 - N4038" 1,2*4</t>
  </si>
  <si>
    <t>"B.4.b - D.1.1.4 - N4020"1,2*4</t>
  </si>
  <si>
    <t>"B.5.a - D.1.1.4 - N5040" 1,2*4</t>
  </si>
  <si>
    <t>"B.5.b - D.1.1.4 - N5033" 1,2*4</t>
  </si>
  <si>
    <t>"B.5.c - D.1.1.4 - N5032" 1,4*4</t>
  </si>
  <si>
    <t>"B.5.d - D.1.1.4 - N5025" 1,2*4</t>
  </si>
  <si>
    <t>"B.6.b - D.1.1.2 -N6040-43"1,2*4+2,2*2*2+1*2</t>
  </si>
  <si>
    <t>"B.6.c - D.1.1.4 - N6021"0,36*4</t>
  </si>
  <si>
    <t>"B.1.c - D.1.1.4 - N1045/46/47"0,4*2*2</t>
  </si>
  <si>
    <t>"B.1.b - D.1.1.4 - N1048"0,5*4</t>
  </si>
  <si>
    <t>265</t>
  </si>
  <si>
    <t>781674R01</t>
  </si>
  <si>
    <t>Montáž obkladů parapetů šířky do 400 mm z dlaždic keramických lepených flexibilním lepidlem</t>
  </si>
  <si>
    <t>-18030755</t>
  </si>
  <si>
    <t>"B.2.a - D.1.1.4 - N2040" 1,25+0,75</t>
  </si>
  <si>
    <t>"B.2.b - D.1.1.4 - N2031" 0,85+0,95</t>
  </si>
  <si>
    <t>"B.2.c - D.1.1.4 - N20330"0,85*2+0,95</t>
  </si>
  <si>
    <t>"B.2.d - D.1.1.4 - N2022"1,25+0,75</t>
  </si>
  <si>
    <t>"B.3.a - D.1.1.4 - N3035" 1,25+0,75</t>
  </si>
  <si>
    <t>"B.3.b - D.1.1.4 - N3027" 0,95+0,85</t>
  </si>
  <si>
    <t>"B.3.c - D.1.1.4 - N3026" 0,85*2+0,95</t>
  </si>
  <si>
    <t>"B.3.d - D.1.1.4 - N3021"1,25+0,75</t>
  </si>
  <si>
    <t>"B.4.a - D.1.1.4 - N4038" 1,25+0,75</t>
  </si>
  <si>
    <t>"B.4.b - D.1.1.4 - N4020" 1,25+0,75</t>
  </si>
  <si>
    <t>"B.5.a - D.1.1.4 - N4038" 1,25+0,75</t>
  </si>
  <si>
    <t>"B.5.b - D.1.1.4 - N5033" 0,85+0,95</t>
  </si>
  <si>
    <t>"B.5.c - D.1.1.4 - N5032" 0,85+0,95</t>
  </si>
  <si>
    <t>"B.5.d - D.1.1.4 - N5025"1,25+0,75</t>
  </si>
  <si>
    <t>"B.6.b - D.1.1.2 -N6040-43" 1,05*2</t>
  </si>
  <si>
    <t>"B.6.d - D.1.1.4 - N6021"1,25+0,75</t>
  </si>
  <si>
    <t>"B.1.c - D.1.1.4 - N1045/46/47"0,85+0,95</t>
  </si>
  <si>
    <t>"B.1.b - D.1.1.4 - N1048"0,85+0,95</t>
  </si>
  <si>
    <t>266</t>
  </si>
  <si>
    <t>59761026</t>
  </si>
  <si>
    <t>obklad keramický hladký do 12ks/m2</t>
  </si>
  <si>
    <t>18126279</t>
  </si>
  <si>
    <t>504,366085470085*1,1 'Přepočtené koeficientem množství</t>
  </si>
  <si>
    <t>267</t>
  </si>
  <si>
    <t>781477111</t>
  </si>
  <si>
    <t>Příplatek k montáži obkladů vnitřních keramických hladkých za plochu do 10 m2</t>
  </si>
  <si>
    <t>1220108307</t>
  </si>
  <si>
    <t>268</t>
  </si>
  <si>
    <t>781477114</t>
  </si>
  <si>
    <t>Příplatek k montáži obkladů vnitřních keramických hladkých za spárování tmelem dvousložkovým</t>
  </si>
  <si>
    <t>-1287378069</t>
  </si>
  <si>
    <t>269</t>
  </si>
  <si>
    <t>781491021</t>
  </si>
  <si>
    <t>Montáž zrcadel plochy do 1 m2 lepených silikonovým tmelem na keramický obklad</t>
  </si>
  <si>
    <t>-512543215</t>
  </si>
  <si>
    <t>"B.2.a - D.1.1.9 -OS02" 1</t>
  </si>
  <si>
    <t>"B.2.b - D.1.1.8 -OS02" 1</t>
  </si>
  <si>
    <t>"B.2.c - D.1.1.8 -OS02" 1</t>
  </si>
  <si>
    <t>"B.2.d - D.1.1.8 - OS02"1</t>
  </si>
  <si>
    <t>"B.3.a - D.1.1.9 -OS02" 1</t>
  </si>
  <si>
    <t>"B.3.b - D.1.1.8 -OS02" 1</t>
  </si>
  <si>
    <t>"B.3.c - D.1.1.8 -OS02" 1</t>
  </si>
  <si>
    <t>"B.3.d - D.1.1.8 -OS02" 1</t>
  </si>
  <si>
    <t>"B.4.a - D.1.1.9 -OS02" 1</t>
  </si>
  <si>
    <t>"B.4.b - D.1.1.9 -OS02" 1</t>
  </si>
  <si>
    <t>"B.5.a - D.1.1.9 -OS02" 1</t>
  </si>
  <si>
    <t>"B.5.b - D.1.1.9 -OS02" 1</t>
  </si>
  <si>
    <t>"B.5.c- D.1.1.9 -OS02" 1</t>
  </si>
  <si>
    <t>"B.5.d- D.1.1.9 -OS02" 1</t>
  </si>
  <si>
    <t>"B.6.c- D.1.1.9 -OS02" 1</t>
  </si>
  <si>
    <t>"B.1.c - D.1.1.9 - OS02"2</t>
  </si>
  <si>
    <t>"B.1.b - D.1.1.4 - OS02"1</t>
  </si>
  <si>
    <t>270</t>
  </si>
  <si>
    <t>634OS02</t>
  </si>
  <si>
    <t>zrcadlo pro lepení na obklad 800x800 mm</t>
  </si>
  <si>
    <t>-1186648857</t>
  </si>
  <si>
    <t>271</t>
  </si>
  <si>
    <t>781494111</t>
  </si>
  <si>
    <t>Plastové profily rohové lepené flexibilním lepidlem</t>
  </si>
  <si>
    <t>253892084</t>
  </si>
  <si>
    <t>"B.2.a - D.1.1.4 - N2040" 25</t>
  </si>
  <si>
    <t>"B.2.b - D.1.1.4 - N2031" 32</t>
  </si>
  <si>
    <t>"B.2.c - D.1.1.4 - N2030" 28</t>
  </si>
  <si>
    <t>"B.2.d - D.1.1.4 - N2022"24</t>
  </si>
  <si>
    <t>"B.3.a - D.1.1.4 - N3035" 25</t>
  </si>
  <si>
    <t>"B.3.b - D.1.1.4 - N3027" 32</t>
  </si>
  <si>
    <t>"B.3.c - D.1.1.4 - N3026" 28</t>
  </si>
  <si>
    <t>"B.3.d - D.1.1.4 - N3021"24</t>
  </si>
  <si>
    <t>"B.4.a - D.1.1.4 - N4038" 25</t>
  </si>
  <si>
    <t>"B.4.b - D.1.1.4 - N4021"24</t>
  </si>
  <si>
    <t>"B.5.a - D.1.1.4 - N5040" 25</t>
  </si>
  <si>
    <t>"B.5.b - D.1.1.4 - N5033" 32</t>
  </si>
  <si>
    <t xml:space="preserve">"B.5.c - D.1.1.9  - N5032" 16</t>
  </si>
  <si>
    <t xml:space="preserve">"B.5.d - D.1.1.9  - N5025" 24</t>
  </si>
  <si>
    <t>"B.6.b- D.1.1.9 -N6040-43" 72</t>
  </si>
  <si>
    <t>"B.6.c- D.1.1.9 -N6021" 25</t>
  </si>
  <si>
    <t>"B.1.c - D.1.1.4 - N1045/46/47"82</t>
  </si>
  <si>
    <t>"B.1.b - D.1.1.4 - N1048"32</t>
  </si>
  <si>
    <t>272</t>
  </si>
  <si>
    <t>781495142</t>
  </si>
  <si>
    <t>Průnik obkladem kruhový do DN 90</t>
  </si>
  <si>
    <t>-2109188923</t>
  </si>
  <si>
    <t>"B.2.a - D.1.1.4 - N2040" 4</t>
  </si>
  <si>
    <t>"B.2.b - D.1.1.4 - N2031" 6</t>
  </si>
  <si>
    <t>"B.2.c - D.1.1.4 - N2030" 6</t>
  </si>
  <si>
    <t>"B.2.d - D.1.1.4 - N2022"4</t>
  </si>
  <si>
    <t>"B.3.a - D.1.1.4 - N3035" 4</t>
  </si>
  <si>
    <t>"B.3.b - D.1.1.4 - N3027" 6</t>
  </si>
  <si>
    <t>"B.3.c - D.1.1.4 - N3026" 6</t>
  </si>
  <si>
    <t>"B.3.d - D.1.1.4 - N3021"4</t>
  </si>
  <si>
    <t>"B.4.a - D.1.1.4 - N4038" 4</t>
  </si>
  <si>
    <t>"B.4.b - D.1.1.4 - N4021"4</t>
  </si>
  <si>
    <t>"B.5.a - D.1.1.4 - N5040" 4</t>
  </si>
  <si>
    <t>"B.5.b - D.1.1.4 - N5033"4</t>
  </si>
  <si>
    <t xml:space="preserve">"B.5.c - D.1.1.4  - N5032" 3</t>
  </si>
  <si>
    <t xml:space="preserve">"B.5.d - D.1.1.9  - N5025"4</t>
  </si>
  <si>
    <t>"B.6.b- D.1.1.9 -N6040-43" 14</t>
  </si>
  <si>
    <t>"B.6.c- D.1.1.9 -N6021" 4</t>
  </si>
  <si>
    <t>"B.1.c - D.1.1.4 - N1045/46/47" 14</t>
  </si>
  <si>
    <t>"B.1.b - D.1.1.4 - N1048"4</t>
  </si>
  <si>
    <t>273</t>
  </si>
  <si>
    <t>781495143</t>
  </si>
  <si>
    <t>Průnik obkladem kruhový přes DN 90</t>
  </si>
  <si>
    <t>-1052983095</t>
  </si>
  <si>
    <t>"B.2.a - D.1.1.4 - N2040" 2</t>
  </si>
  <si>
    <t>"B.2.b - D.1.1.4 - N2031" 3</t>
  </si>
  <si>
    <t>"B.2.c - D.1.1.4 - N2030"3</t>
  </si>
  <si>
    <t>"B.2.d - D.1.1.4 - N2022"2</t>
  </si>
  <si>
    <t>"B.3.a - D.1.1.4 - N3035" 2</t>
  </si>
  <si>
    <t>"B.3.b - D.1.1.4 - N3027" 3</t>
  </si>
  <si>
    <t>"B.3.c - D.1.1.4 - N3026"3</t>
  </si>
  <si>
    <t>"B.3.d - D.1.1.4 - N3021"2</t>
  </si>
  <si>
    <t>"B.4.a - D.1.1.4 - N4038" 2</t>
  </si>
  <si>
    <t>"B.4.b - D.1.1.4 - N4021"2</t>
  </si>
  <si>
    <t>"B.5.a - D.1.1.4 - N5040" 2</t>
  </si>
  <si>
    <t>"B.5.b - D.1.1.4 - N5033" 3</t>
  </si>
  <si>
    <t xml:space="preserve">"B.5.c - D.1.1.4  - N5032" 1</t>
  </si>
  <si>
    <t xml:space="preserve">"B.5.d - D.1.1.4  - N5025" 1</t>
  </si>
  <si>
    <t>"B.6.c- D.1.1.4 -N6040-43" 5</t>
  </si>
  <si>
    <t>"B.6.c- D.1.1.4 N6021" 1</t>
  </si>
  <si>
    <t>"B.1.c - D.1.1.4 - N1045/46/47" 5</t>
  </si>
  <si>
    <t>"B.1.b - D.1.1.4 - N1048"2</t>
  </si>
  <si>
    <t>274</t>
  </si>
  <si>
    <t>781495211</t>
  </si>
  <si>
    <t>Čištění vnitřních ploch stěn po provedení obkladu chemickými prostředky</t>
  </si>
  <si>
    <t>1768281755</t>
  </si>
  <si>
    <t>275</t>
  </si>
  <si>
    <t>781491R01</t>
  </si>
  <si>
    <t>D+M Skleněného obkladu, specifikace dle PD</t>
  </si>
  <si>
    <t>2069371816</t>
  </si>
  <si>
    <t>"B.3.e - D.1.1.07" 2</t>
  </si>
  <si>
    <t>276</t>
  </si>
  <si>
    <t>998781102</t>
  </si>
  <si>
    <t>Přesun hmot tonážní pro obklady keramické v objektech v do 12 m</t>
  </si>
  <si>
    <t>370381640</t>
  </si>
  <si>
    <t>783</t>
  </si>
  <si>
    <t>Dokončovací práce - nátěry</t>
  </si>
  <si>
    <t>277</t>
  </si>
  <si>
    <t>783301303</t>
  </si>
  <si>
    <t>Bezoplachové odrezivění zámečnických konstrukcí</t>
  </si>
  <si>
    <t>-1018373271</t>
  </si>
  <si>
    <t>ocelové zárubně</t>
  </si>
  <si>
    <t>"B.2.a - D.1.14 - N2040" 0,9</t>
  </si>
  <si>
    <t>"B.2.d - D.1.14 - N2022" 0,9</t>
  </si>
  <si>
    <t>"B.3.a - D.1.14 - N3035" 0,9</t>
  </si>
  <si>
    <t>"B.4.a - D.1.14 - N4038" 0,9</t>
  </si>
  <si>
    <t>"B.4.b - D.1.14 - N4021" 0,9</t>
  </si>
  <si>
    <t>"B.5.a - D.1.14 - N5040" 0,9</t>
  </si>
  <si>
    <t>"B.5.d - D.1.14 - N5025" 0,9*3</t>
  </si>
  <si>
    <t>"B.6.a - D.1.14 - N6067" 0,9</t>
  </si>
  <si>
    <t xml:space="preserve">"B.1.a - D.1.1.14 - N1060 "0,9 </t>
  </si>
  <si>
    <t>"B.1.c - D.1.1.14 - N1060 "0,9 *2</t>
  </si>
  <si>
    <t>"B.1.b - D.1.1.14 - N1060 "0,9 *2</t>
  </si>
  <si>
    <t>278</t>
  </si>
  <si>
    <t>783301311</t>
  </si>
  <si>
    <t>Odmaštění zámečnických konstrukcí vodou ředitelným odmašťovačem</t>
  </si>
  <si>
    <t>-1970638758</t>
  </si>
  <si>
    <t>279</t>
  </si>
  <si>
    <t>783301401</t>
  </si>
  <si>
    <t>Ometení zámečnických konstrukcí</t>
  </si>
  <si>
    <t>1505836664</t>
  </si>
  <si>
    <t>280</t>
  </si>
  <si>
    <t>783306807</t>
  </si>
  <si>
    <t>Odstranění nátěru ze zámečnických konstrukcí odstraňovačem nátěrů</t>
  </si>
  <si>
    <t>-977397695</t>
  </si>
  <si>
    <t>281</t>
  </si>
  <si>
    <t>783322101</t>
  </si>
  <si>
    <t>Tmelení včetně přebroušení zámečnických konstrukcí disperzním tmelem</t>
  </si>
  <si>
    <t>-1295932331</t>
  </si>
  <si>
    <t>282</t>
  </si>
  <si>
    <t>783324101</t>
  </si>
  <si>
    <t>Základní jednonásobný akrylátový nátěr zámečnických konstrukcí</t>
  </si>
  <si>
    <t>1312727667</t>
  </si>
  <si>
    <t>283</t>
  </si>
  <si>
    <t>783325101</t>
  </si>
  <si>
    <t>Mezinátěr jednonásobný akrylátový mezinátěr zámečnických konstrukcí</t>
  </si>
  <si>
    <t>175575942</t>
  </si>
  <si>
    <t>284</t>
  </si>
  <si>
    <t>783327101</t>
  </si>
  <si>
    <t>Krycí jednonásobný akrylátový nátěr zámečnických konstrukcí</t>
  </si>
  <si>
    <t>927521515</t>
  </si>
  <si>
    <t>285</t>
  </si>
  <si>
    <t>783801401</t>
  </si>
  <si>
    <t>Ometení omítek před provedením nátěru</t>
  </si>
  <si>
    <t>145820162</t>
  </si>
  <si>
    <t>286</t>
  </si>
  <si>
    <t>783823163</t>
  </si>
  <si>
    <t>Penetrační silikátový nátěr omítek stupně členitosti 3</t>
  </si>
  <si>
    <t>-183008966</t>
  </si>
  <si>
    <t>"B.1.a/b/c - D.1.1.15/12/11" OM_VN</t>
  </si>
  <si>
    <t>287</t>
  </si>
  <si>
    <t>783826R01</t>
  </si>
  <si>
    <t>Hydrofobizační transparentní silikonový nátěr betonového soklu</t>
  </si>
  <si>
    <t>1718719749</t>
  </si>
  <si>
    <t>Betonový obklad soklu</t>
  </si>
  <si>
    <t>"B.1.a - D.1.1.15" 1*34,1</t>
  </si>
  <si>
    <t>"B.1.b - D.1.1.12"6,8*1</t>
  </si>
  <si>
    <t>"B.1.c - D.1.1.11"8*1</t>
  </si>
  <si>
    <t>288</t>
  </si>
  <si>
    <t>783827443</t>
  </si>
  <si>
    <t>Krycí dvojnásobný silikátový nátěr omítek stupně členitosti 3</t>
  </si>
  <si>
    <t>484804523</t>
  </si>
  <si>
    <t>"B.1.a/b/c - D.1.1.15/12/11" OM_VN*2</t>
  </si>
  <si>
    <t>784</t>
  </si>
  <si>
    <t>Dokončovací práce - malby a tapety</t>
  </si>
  <si>
    <t>289</t>
  </si>
  <si>
    <t>784111001</t>
  </si>
  <si>
    <t>Oprášení (ometení ) podkladu v místnostech výšky do 3,80 m</t>
  </si>
  <si>
    <t>-930517566</t>
  </si>
  <si>
    <t>OM_ST+OM_OS+OM_SCH+OM_STR</t>
  </si>
  <si>
    <t>SDK_KAS+SDK_PO+SDK_ST</t>
  </si>
  <si>
    <t>MAL</t>
  </si>
  <si>
    <t>290</t>
  </si>
  <si>
    <t>784131113</t>
  </si>
  <si>
    <t>Odstranění linkrustace na schodišti výšky podlaží do 5,00 m</t>
  </si>
  <si>
    <t>462228896</t>
  </si>
  <si>
    <t>B.3.f - D.1.1.12</t>
  </si>
  <si>
    <t>"stěny"(4*2+12+3*4+0,6*4*2)*1,6</t>
  </si>
  <si>
    <t>"zábradlí" (3,45*2+2,7*2+3*3)*1,2*2</t>
  </si>
  <si>
    <t>B.4.c - D.1.1.2</t>
  </si>
  <si>
    <t xml:space="preserve">B.5.f - D.1.1.2 </t>
  </si>
  <si>
    <t>"stěny"(4*2+12+3*4+0,6*4*2)*1,8</t>
  </si>
  <si>
    <t>"zábradlí" (3,45*2+2,7*2)*1,2*2</t>
  </si>
  <si>
    <t>291</t>
  </si>
  <si>
    <t>784181121</t>
  </si>
  <si>
    <t>Hloubková jednonásobná penetrace podkladu v místnostech výšky do 3,80 m</t>
  </si>
  <si>
    <t>116316500</t>
  </si>
  <si>
    <t>45,65</t>
  </si>
  <si>
    <t>292</t>
  </si>
  <si>
    <t>784211101</t>
  </si>
  <si>
    <t>Dvojnásobné bílé malby ze směsí za mokra výborně otěruvzdorných v místnostech výšky do 3,80 m</t>
  </si>
  <si>
    <t>2048674829</t>
  </si>
  <si>
    <t>293</t>
  </si>
  <si>
    <t>784321R01</t>
  </si>
  <si>
    <t>Dvojnásobná vysoce propustná malba na silikátové nebo minerální bázi (Sd méně než 0,2m) v místnosti výšky do 3,80 m, včetně penetrace</t>
  </si>
  <si>
    <t>95637246</t>
  </si>
  <si>
    <t>Vysoce propustná malba na silikátové nebo minerální bázi (Sd méně než 0,2m), včetně penetrace</t>
  </si>
  <si>
    <t>294</t>
  </si>
  <si>
    <t>784660109</t>
  </si>
  <si>
    <t>Linkrustace s vrchním nátěrem latexovým na schodišti o výšce podlaží do 5,00 m</t>
  </si>
  <si>
    <t>-64541832</t>
  </si>
  <si>
    <t>B.3.f - D.1.1.4</t>
  </si>
  <si>
    <t>B.4.c - D.1.1.4</t>
  </si>
  <si>
    <t xml:space="preserve">B.5.f - D.1.1.4 </t>
  </si>
  <si>
    <t>295</t>
  </si>
  <si>
    <t>784660125</t>
  </si>
  <si>
    <t>Příplatek k cenám linkrustace za provedení malé plochy v rozsahu jednotlivě do 1,0 m2</t>
  </si>
  <si>
    <t>1924695195</t>
  </si>
  <si>
    <t>"B.3.f - D.1.1.4" 6</t>
  </si>
  <si>
    <t>"B.4.c - D.1.1.4"6</t>
  </si>
  <si>
    <t>SO.02 -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</si>
  <si>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</si>
  <si>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</si>
  <si>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</si>
  <si>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>721</t>
  </si>
  <si>
    <t>Zdravotechnika - vnitřní kanalizace</t>
  </si>
  <si>
    <t>721173711</t>
  </si>
  <si>
    <t>Potrubí kanalizační z PE odpadní DN 250</t>
  </si>
  <si>
    <t>-1482042549</t>
  </si>
  <si>
    <t>"B.1.b - D.1.4.2.02" 4,5</t>
  </si>
  <si>
    <t>"B.1.c - D.1.4.2.02" 6</t>
  </si>
  <si>
    <t>"B.1.d - D.1.4.2.02" 4,5</t>
  </si>
  <si>
    <t>"B.2.a - D.1.4.2.02" 4,5</t>
  </si>
  <si>
    <t>"B.2.b - D.1.4.2.02" 4,5</t>
  </si>
  <si>
    <t>"B.2.c - D.1.4.2.02" 4,5</t>
  </si>
  <si>
    <t>"B.2.d - D.1.4.2.02" 4,5</t>
  </si>
  <si>
    <t>"B.3.a - D.1.4.2.02" 4,5</t>
  </si>
  <si>
    <t>"B.3.b - D.1.4.2.02" 4,5</t>
  </si>
  <si>
    <t>"B.3.c - D.1.4.2.02"4,5</t>
  </si>
  <si>
    <t>"B.3.d - D.1.4.2.02"4,5</t>
  </si>
  <si>
    <t>"B.4.a - D.1.4.2.02"4,5</t>
  </si>
  <si>
    <t>"B.4.b - D.1.4.2.02"4,5</t>
  </si>
  <si>
    <t>"B.5.a - D.1.4.2.02"4,5</t>
  </si>
  <si>
    <t>"B.5.b - D.1.4.2.02"4,5</t>
  </si>
  <si>
    <t>"B.5.c - D.1.4.2.02"4,5</t>
  </si>
  <si>
    <t>"B.5.d - D.1.4.2.02"4,5</t>
  </si>
  <si>
    <t>"B.6.b - D.1.4.2.02"9</t>
  </si>
  <si>
    <t>"B.6.c - D.1.4.2.02"4,5</t>
  </si>
  <si>
    <t>721173723</t>
  </si>
  <si>
    <t>Potrubí kanalizační z PE připojovací DN 50</t>
  </si>
  <si>
    <t>1876127937</t>
  </si>
  <si>
    <t>"B.1.b - D.1.4.2.02" 18,3</t>
  </si>
  <si>
    <t>"B.1.c - D.1.4.2.02" 38,6</t>
  </si>
  <si>
    <t>"B.1.d - D.1.4.2.02" 19,4</t>
  </si>
  <si>
    <t>"B.2.a - D.1.4.2.02" 4,2</t>
  </si>
  <si>
    <t>"B.2.b - D.1.4.2.02" 8,3</t>
  </si>
  <si>
    <t>"B.2.c - D.1.4.2.02" 8,5</t>
  </si>
  <si>
    <t>"B.2.d - D.1.4.2.02" 4,3</t>
  </si>
  <si>
    <t>"B.3.a - D.1.4.2.02" 7,5</t>
  </si>
  <si>
    <t>"B.3.b - D.1.4.2.02"12,8</t>
  </si>
  <si>
    <t>"B.3.c - D.1.4.2.02"12,5</t>
  </si>
  <si>
    <t>"B.3.d - D.1.4.2.02"6,2</t>
  </si>
  <si>
    <t>"B.4.a - D.1.4.2.02"6,5</t>
  </si>
  <si>
    <t>"B.4.b - D.1.4.2.02"4,2</t>
  </si>
  <si>
    <t>"B.5.a - D.1.4.2.02"5,2</t>
  </si>
  <si>
    <t>"B.5.b - D.1.4.2.02"12,8</t>
  </si>
  <si>
    <t>"B.5.c - D.1.4.2.02"3,5</t>
  </si>
  <si>
    <t>"B.5.d - D.1.4.2.02"4,2</t>
  </si>
  <si>
    <t>"B.6.b - D.1.4.2.02"22,5</t>
  </si>
  <si>
    <t>"B.6.c - D.1.4.2.02"4,2</t>
  </si>
  <si>
    <t>721173726</t>
  </si>
  <si>
    <t>Potrubí kanalizační z PE připojovací DN 100</t>
  </si>
  <si>
    <t>1230830177</t>
  </si>
  <si>
    <t>"B.1.b - D.1.4.2.02" 4</t>
  </si>
  <si>
    <t>"B.1.c - D.1.4.2.02" 6,5</t>
  </si>
  <si>
    <t>"B.1.d - D.1.4.2.02" 7,5</t>
  </si>
  <si>
    <t>"B.2.a - D.1.4.2.02" 3,9</t>
  </si>
  <si>
    <t>"B.2.b - D.1.4.2.02" 4</t>
  </si>
  <si>
    <t>"B.2.c - D.1.4.2.02" 3,5</t>
  </si>
  <si>
    <t>"B.2.d - D.1.4.2.02" 3,2</t>
  </si>
  <si>
    <t>"B.3.a - D.1.4.2.02" 3,9</t>
  </si>
  <si>
    <t>"B.3.b - D.1.4.2.02"4</t>
  </si>
  <si>
    <t>"B.3.c - D.1.4.2.02"3,5</t>
  </si>
  <si>
    <t>"B.3.d - D.1.4.2.02"3,9</t>
  </si>
  <si>
    <t>"B.4.a - D.1.4.2.02"3,5</t>
  </si>
  <si>
    <t>"B.4.b - D.1.4.2.02"3,9</t>
  </si>
  <si>
    <t>"B.5.a - D.1.4.2.02"3,5</t>
  </si>
  <si>
    <t>"B.5.b - D.1.4.2.02"4</t>
  </si>
  <si>
    <t>"B.5.c - D.1.4.2.02"1</t>
  </si>
  <si>
    <t>"B.5.d - D.1.4.2.02"3,9</t>
  </si>
  <si>
    <t>"B.6.b - D.1.4.2.02"26,5</t>
  </si>
  <si>
    <t>"B.6.c - D.1.4.2.02"3,9</t>
  </si>
  <si>
    <t>721194105</t>
  </si>
  <si>
    <t>Vyvedení a upevnění odpadních výpustek DN 50</t>
  </si>
  <si>
    <t>-1635557197</t>
  </si>
  <si>
    <t>"B.1.b - D.1.4.2.02" 1</t>
  </si>
  <si>
    <t>"B.1.c - D.1.4.2.02" 4</t>
  </si>
  <si>
    <t>"B.1.d - D.1.4.2.02" 1</t>
  </si>
  <si>
    <t>"B.2.a - D.1.4.2.02" 1</t>
  </si>
  <si>
    <t>"B.2.b - D.1.4.2.02" 1</t>
  </si>
  <si>
    <t>"B.2.c - D.1.4.2.02" 1</t>
  </si>
  <si>
    <t>"B.2.d - D.1.4.2.02" 1</t>
  </si>
  <si>
    <t>"B.3.a - D.1.4.2.02" 1</t>
  </si>
  <si>
    <t>"B.3.b - D.1.4.2.02"1</t>
  </si>
  <si>
    <t>"B.3.c - D.1.4.2.02"1</t>
  </si>
  <si>
    <t>"B.3.d - D.1.4.2.02"1</t>
  </si>
  <si>
    <t>"B.4.a - D.1.4.2.02"1</t>
  </si>
  <si>
    <t>"B.4.b - D.1.4.2.02"1</t>
  </si>
  <si>
    <t>"B.5.a - D.1.4.2.02"1</t>
  </si>
  <si>
    <t>"B.5.b - D.1.4.2.02"1</t>
  </si>
  <si>
    <t>"B.5.d - D.1.4.2.02"1</t>
  </si>
  <si>
    <t>"B.6.b - D.1.4.2.02"2</t>
  </si>
  <si>
    <t>"B.6.c - D.1.4.2.02"1</t>
  </si>
  <si>
    <t>721194107</t>
  </si>
  <si>
    <t>Vyvedení a upevnění odpadních výpustek DN 70</t>
  </si>
  <si>
    <t>-906603123</t>
  </si>
  <si>
    <t>"B.1.d - D.1.4.2.02" 2</t>
  </si>
  <si>
    <t>721194109</t>
  </si>
  <si>
    <t>Vyvedení a upevnění odpadních výpustek DN 110</t>
  </si>
  <si>
    <t>-1597872002</t>
  </si>
  <si>
    <t>"B.1.b - D.1.4.2.02" 3</t>
  </si>
  <si>
    <t>"B.1.c - D.1.4.2.02" 5</t>
  </si>
  <si>
    <t>"B.1.d - D.1.4.2.02" 3</t>
  </si>
  <si>
    <t>"B.2.a - D.1.4.2.02" 2</t>
  </si>
  <si>
    <t>"B.2.b - D.1.4.2.02" 3</t>
  </si>
  <si>
    <t>"B.2.c - D.1.4.2.02" 3</t>
  </si>
  <si>
    <t>"B.2.d - D.1.4.2.02" 2</t>
  </si>
  <si>
    <t>"B.3.a - D.1.4.2.02" 2</t>
  </si>
  <si>
    <t>"B.3.b - D.1.4.2.02"3</t>
  </si>
  <si>
    <t>"B.3.c - D.1.4.2.02"3</t>
  </si>
  <si>
    <t>"B.3.d - D.1.4.2.02"2</t>
  </si>
  <si>
    <t>"B.4.a - D.1.4.2.02"2</t>
  </si>
  <si>
    <t>"B.4.b - D.1.4.2.02"2</t>
  </si>
  <si>
    <t>"B.5.a - D.1.4.2.02"2</t>
  </si>
  <si>
    <t>"B.5.b - D.1.4.2.02"3</t>
  </si>
  <si>
    <t>"B.5.d - D.1.4.2.02"2</t>
  </si>
  <si>
    <t>"B.6.b - D.1.4.2.02"8</t>
  </si>
  <si>
    <t>"B.6.c - D.1.4.2.02"2</t>
  </si>
  <si>
    <t>721210812</t>
  </si>
  <si>
    <t>Demontáž vpustí podlahových z kyselinovzdorné kameniny DN 70</t>
  </si>
  <si>
    <t>328889834</t>
  </si>
  <si>
    <t>"B.6.a - D.1.4.2.02"1</t>
  </si>
  <si>
    <t>721220801</t>
  </si>
  <si>
    <t>Demontáž uzávěrek zápachových DN 70</t>
  </si>
  <si>
    <t>-40765008</t>
  </si>
  <si>
    <t>721220R01</t>
  </si>
  <si>
    <t>Zaslepení/demontáž kanalizačního potrubí po demontovaných zař. předmětech</t>
  </si>
  <si>
    <t>1398269663</t>
  </si>
  <si>
    <t>721290111</t>
  </si>
  <si>
    <t>Zkouška těsnosti potrubí kanalizace vodou DN do 125</t>
  </si>
  <si>
    <t>-944383961</t>
  </si>
  <si>
    <t>"B.1.b - D.1.4.2.02" 22,8</t>
  </si>
  <si>
    <t>"B.1.c - D.1.4.2.02" 44,6</t>
  </si>
  <si>
    <t>"B.1.d - D.1.4.2.02" 31,4</t>
  </si>
  <si>
    <t>"B.2.a - D.1.4.2.02" 12,6</t>
  </si>
  <si>
    <t>"B.2.b - D.1.4.2.02" 16,8</t>
  </si>
  <si>
    <t>"B.2.c - D.1.4.2.02" 16,5</t>
  </si>
  <si>
    <t>"B.2.d - D.1.4.2.02" 12</t>
  </si>
  <si>
    <t>"B.3.a - D.1.4.2.02" 15,9</t>
  </si>
  <si>
    <t>"B.3.b - D.1.4.2.02"21,3</t>
  </si>
  <si>
    <t>"B.3.c - D.1.4.2.02"20,5</t>
  </si>
  <si>
    <t>"B.3.d - D.1.4.2.02"14,6</t>
  </si>
  <si>
    <t>"B.4.a - D.1.4.2.02"14,5</t>
  </si>
  <si>
    <t>"B.4.b - D.1.4.2.02"12,6</t>
  </si>
  <si>
    <t>"B.5.a - D.1.4.2.02"13,2</t>
  </si>
  <si>
    <t>"B.5.b - D.1.4.2.02"21,3</t>
  </si>
  <si>
    <t>"B.5.c - D.1.4.2.02"9+10,5</t>
  </si>
  <si>
    <t>"B.5.d - D.1.4.2.02"12,6</t>
  </si>
  <si>
    <t>"B.6.b - D.1.4.2.02"58</t>
  </si>
  <si>
    <t>"B.6.c - D.1.4.2.02"12,6</t>
  </si>
  <si>
    <t>721290R01</t>
  </si>
  <si>
    <t>Napojení na stávájící rozvody</t>
  </si>
  <si>
    <t>-497449159</t>
  </si>
  <si>
    <t>"B.1.b - D.1.4.2.02" 5</t>
  </si>
  <si>
    <t>"B.1.d - D.1.4.2.02" 5</t>
  </si>
  <si>
    <t>"B.2.a - D.1.4.2.02" 5</t>
  </si>
  <si>
    <t>"B.2.b - D.1.4.2.02" 5</t>
  </si>
  <si>
    <t>"B.2.c - D.1.4.2.02" 5</t>
  </si>
  <si>
    <t>"B.2.d - D.1.4.2.02" 5</t>
  </si>
  <si>
    <t>"B.3.a - D.1.4.2.02" 5</t>
  </si>
  <si>
    <t>"B.3.b - D.1.4.2.02"5</t>
  </si>
  <si>
    <t>"B.3.c - D.1.4.2.02"5</t>
  </si>
  <si>
    <t>"B.3.d - D.1.4.2.02"5</t>
  </si>
  <si>
    <t>"B.4.a - D.1.4.2.02"5</t>
  </si>
  <si>
    <t>"B.4.b - D.1.4.2.02"5</t>
  </si>
  <si>
    <t>"B.5.a - D.1.4.2.02"5</t>
  </si>
  <si>
    <t>"B.5.b - D.1.4.2.02"5</t>
  </si>
  <si>
    <t>"B.5.c - D.1.4.2.02"3</t>
  </si>
  <si>
    <t>"B.5.d - D.1.4.2.02"8</t>
  </si>
  <si>
    <t>"B.6.b - D.1.4.2.02"5</t>
  </si>
  <si>
    <t>"B.6.c - D.1.4.2.02"5</t>
  </si>
  <si>
    <t>721R01</t>
  </si>
  <si>
    <t>Stávající rozvody vody a kanalizace pročistit, nefunkční části a rohový připojovací ventil vodovodu vyměnit, neprovozované části instalací odstranit.</t>
  </si>
  <si>
    <t>-1866260888</t>
  </si>
  <si>
    <t>Stávající rozvody v podhledech a opláštění - chodby</t>
  </si>
  <si>
    <t>"B.1.a - D.1.4.2.02"20</t>
  </si>
  <si>
    <t>"B.3.e - D.1.4.2.02"20</t>
  </si>
  <si>
    <t>"B.3.f - D.1.4.2.02"20</t>
  </si>
  <si>
    <t>"B.4.c - D.1.4.2.02"20</t>
  </si>
  <si>
    <t>"B.5.e - D.1.4.2.02"20</t>
  </si>
  <si>
    <t>"B.5.f - D.1.4.2.02"20</t>
  </si>
  <si>
    <t>998721104</t>
  </si>
  <si>
    <t>Přesun hmot tonážní pro vnitřní kanalizace v objektech v přes 24 do 36 m</t>
  </si>
  <si>
    <t>-1541913356</t>
  </si>
  <si>
    <t>722</t>
  </si>
  <si>
    <t>Zdravotechnika - vnitřní vodovod</t>
  </si>
  <si>
    <t>722130234</t>
  </si>
  <si>
    <t>Potrubí vodovodní ocelové závitové pozinkované svařované běžné DN 32</t>
  </si>
  <si>
    <t>-893799399</t>
  </si>
  <si>
    <t>Napojení na stávajícístoupací potrubí požární vody"</t>
  </si>
  <si>
    <t>"B.1.a - D.1.4.2.02"1,5</t>
  </si>
  <si>
    <t>"B.3.e - D.1.4.2.02"1,5</t>
  </si>
  <si>
    <t>"B.3.f - D.1.4.2.02"1,5</t>
  </si>
  <si>
    <t>"B.4.c - D.1.4.2.02"1,5</t>
  </si>
  <si>
    <t>"B.5.e - D.1.4.2.02"15,3</t>
  </si>
  <si>
    <t>"B.5.f - D.1.4.2.02"1,5</t>
  </si>
  <si>
    <t>722130236</t>
  </si>
  <si>
    <t>Potrubí vodovodní ocelové závitové pozinkované svařované běžné DN 50</t>
  </si>
  <si>
    <t>1904962019</t>
  </si>
  <si>
    <t>"B.1.a - D.1.4.2.02"1</t>
  </si>
  <si>
    <t>"B.3.e - D.1.4.2.02"1</t>
  </si>
  <si>
    <t>"B.3.f - D.1.4.2.02"1</t>
  </si>
  <si>
    <t>"B.4.c - D.1.4.2.02"1</t>
  </si>
  <si>
    <t>"B.5.e - D.1.4.2.02"1</t>
  </si>
  <si>
    <t>"B.5.f - D.1.4.2.02"1</t>
  </si>
  <si>
    <t>722170R01</t>
  </si>
  <si>
    <t xml:space="preserve">Zaslepení/demontáž vodovodního potrubí </t>
  </si>
  <si>
    <t>1255977573</t>
  </si>
  <si>
    <t>722174022</t>
  </si>
  <si>
    <t>Potrubí vodovodní plastové PPR svar polyfúze PN 20 D 20x3,4 mm</t>
  </si>
  <si>
    <t>43002602</t>
  </si>
  <si>
    <t>"B.1.b - D.1.4.2.02" 13,2</t>
  </si>
  <si>
    <t>"B.1.c - D.1.4.2.02" 26,2</t>
  </si>
  <si>
    <t>"B.1.d - D.1.4.2.02" 22,6</t>
  </si>
  <si>
    <t>"B.2.a - D.1.4.2.02" 9,8</t>
  </si>
  <si>
    <t>"B.2.b - D.1.4.2.02" 10,2</t>
  </si>
  <si>
    <t>"B.2.c - D.1.4.2.02" 16,6</t>
  </si>
  <si>
    <t>"B.2.d - D.1.4.2.02" 12,5</t>
  </si>
  <si>
    <t>"B.3.a - D.1.4.2.02" 14,8</t>
  </si>
  <si>
    <t>"B.3.b - D.1.4.2.02"12,2</t>
  </si>
  <si>
    <t>"B.3.c - D.1.4.2.02"9,5</t>
  </si>
  <si>
    <t>"B.3.d - D.1.4.2.02"9,8</t>
  </si>
  <si>
    <t>"B.4.a - D.1.4.2.02"13,5</t>
  </si>
  <si>
    <t>"B.4.b - D.1.4.2.02"9,8</t>
  </si>
  <si>
    <t>"B.5.a - D.1.4.2.02"8,6</t>
  </si>
  <si>
    <t>"B.5.b - D.1.4.2.02"19,2</t>
  </si>
  <si>
    <t>"B.5.c - D.1.4.2.02"6,2</t>
  </si>
  <si>
    <t>"B.5.d - D.1.4.2.02"12,5</t>
  </si>
  <si>
    <t>"B.6.b - D.1.4.2.02"48,5</t>
  </si>
  <si>
    <t>"B.6.c - D.1.4.2.02"11,8</t>
  </si>
  <si>
    <t>722174027</t>
  </si>
  <si>
    <t>Potrubí vodovodní plastové PPR svar polyfúze PN 20 D 63x10,5 mm</t>
  </si>
  <si>
    <t>-239826716</t>
  </si>
  <si>
    <t>"B.1.b - D.1.4.2.02" 9</t>
  </si>
  <si>
    <t>"B.1.d - D.1.4.2.02" 9</t>
  </si>
  <si>
    <t>"B.2.a - D.1.4.2.02" 13,5</t>
  </si>
  <si>
    <t>"B.2.b - D.1.4.2.02" 9</t>
  </si>
  <si>
    <t>"B.2.d - D.1.4.2.02" 9</t>
  </si>
  <si>
    <t>"B.3.a - D.1.4.2.02" 9</t>
  </si>
  <si>
    <t>"B.3.b - D.1.4.2.02"9</t>
  </si>
  <si>
    <t>"B.4.a - D.1.4.2.02"12</t>
  </si>
  <si>
    <t>"B.4.b - D.1.4.2.02"13,5</t>
  </si>
  <si>
    <t>"B.5.d - D.1.4.2.02"13,5</t>
  </si>
  <si>
    <t>"B.6.c - D.1.4.2.02"13,5</t>
  </si>
  <si>
    <t>722181242</t>
  </si>
  <si>
    <t>Ochrana vodovodního potrubí přilepenými termoizolačními trubicemi z PE tl přes 13 do 20 mm DN přes 22 do 45 mm</t>
  </si>
  <si>
    <t>-306286163</t>
  </si>
  <si>
    <t>"B.1.b - D.1.4.2.02" 12,2</t>
  </si>
  <si>
    <t>"B.1.c - D.1.4.2.02" 32,2</t>
  </si>
  <si>
    <t>"B.2.a - D.1.4.2.02" 10</t>
  </si>
  <si>
    <t>"B.2.b - D.1.4.2.02" 12,2</t>
  </si>
  <si>
    <t>"B.2.d - D.1.4.2.02" 16,5</t>
  </si>
  <si>
    <t>"B.3.a - D.1.4.2.02" 5,8</t>
  </si>
  <si>
    <t>"B.3.b - D.1.4.2.02"6,2</t>
  </si>
  <si>
    <t>"B.5.b - D.1.4.2.02"18</t>
  </si>
  <si>
    <t>"B.5.d - D.1.4.2.02"12</t>
  </si>
  <si>
    <t>"B.6.b - D.1.4.2.02"32,5</t>
  </si>
  <si>
    <t>"B.6.c - D.1.4.2.02"12,3</t>
  </si>
  <si>
    <t>722181243</t>
  </si>
  <si>
    <t>Ochrana vodovodního potrubí přilepenými termoizolačními trubicemi z PE tl přes 13 do 20 mm DN přes 45 do 63 mm</t>
  </si>
  <si>
    <t>-46774580</t>
  </si>
  <si>
    <t>"B.1.b - D.1.4.2.02" 10</t>
  </si>
  <si>
    <t>"B.1.c - D.1.4.2.02" 6,7</t>
  </si>
  <si>
    <t>"B.2.a - D.1.4.2.02" 13,3</t>
  </si>
  <si>
    <t>"B.2.b - D.1.4.2.02" 7</t>
  </si>
  <si>
    <t>"B.2.c - D.1.4.2.02" 18,1</t>
  </si>
  <si>
    <t>"B.3.a - D.1.4.2.02" 18</t>
  </si>
  <si>
    <t>"B.3.b - D.1.4.2.02"13</t>
  </si>
  <si>
    <t>"B.4.b - D.1.4.2.02"10</t>
  </si>
  <si>
    <t>"B.5.b - D.1.4.2.02"5,7</t>
  </si>
  <si>
    <t>"B.5.d - D.1.4.2.02"14</t>
  </si>
  <si>
    <t>"B.6.b - D.1.4.2.02"25</t>
  </si>
  <si>
    <t>"B.6.c - D.1.4.2.02"13</t>
  </si>
  <si>
    <t>722190402</t>
  </si>
  <si>
    <t>Vyvedení a upevnění výpustku DN přes 25 do 50</t>
  </si>
  <si>
    <t>1398405430</t>
  </si>
  <si>
    <t>"B.1.d - D.1.4.2.02" 6</t>
  </si>
  <si>
    <t>"B.2.a - D.1.4.2.02" 4</t>
  </si>
  <si>
    <t>"B.2.c - D.1.4.2.02" 6</t>
  </si>
  <si>
    <t>"B.2.d - D.1.4.2.02" 4</t>
  </si>
  <si>
    <t>"B.3.a - D.1.4.2.02" 4</t>
  </si>
  <si>
    <t>"B.3.c - D.1.4.2.02"6</t>
  </si>
  <si>
    <t>"B.3.d - D.1.4.2.02"4</t>
  </si>
  <si>
    <t>"B.4.a - D.1.4.2.02"4</t>
  </si>
  <si>
    <t>"B.4.b - D.1.4.2.02"4</t>
  </si>
  <si>
    <t>"B.5.a - D.1.4.2.02"4</t>
  </si>
  <si>
    <t>"B.5.c - D.1.4.2.02"2</t>
  </si>
  <si>
    <t>"B.5.d - D.1.4.2.02"4</t>
  </si>
  <si>
    <t>"B.6.c - D.1.4.2.02"4</t>
  </si>
  <si>
    <t>722220152</t>
  </si>
  <si>
    <t>Nástěnka závitová plastová PPR PN 20 DN 20 x G 1/2"</t>
  </si>
  <si>
    <t>-1498558499</t>
  </si>
  <si>
    <t>"B.1.c - D.1.4.2.02" 8</t>
  </si>
  <si>
    <t>"B.3.c - D.1.4.2.02"4</t>
  </si>
  <si>
    <t>"B.6.b - D.1.4.2.02"4</t>
  </si>
  <si>
    <t>722224115</t>
  </si>
  <si>
    <t>Kohout plnicí nebo vypouštěcí G 1/2" PN 10 s jedním závitem</t>
  </si>
  <si>
    <t>937903783</t>
  </si>
  <si>
    <t>"B.1.b - D.1.4.2.02" 2</t>
  </si>
  <si>
    <t>"B.2.b - D.1.4.2.02" 2</t>
  </si>
  <si>
    <t>"B.2.c - D.1.4.2.02" 2</t>
  </si>
  <si>
    <t>"B.3.b - D.1.4.2.02"2</t>
  </si>
  <si>
    <t>"B.3.c - D.1.4.2.02"2</t>
  </si>
  <si>
    <t>"B.6.b - D.1.4.2.02"1</t>
  </si>
  <si>
    <t>722232048</t>
  </si>
  <si>
    <t xml:space="preserve">Kohout kulový přímý  G 2" PN 42 do 185°C vnitřní závit</t>
  </si>
  <si>
    <t>818711534</t>
  </si>
  <si>
    <t>"B.1.a - D.1.4.2.02"2</t>
  </si>
  <si>
    <t>"B.3.e - D.1.4.2.02"2</t>
  </si>
  <si>
    <t>"B.3.f - D.1.4.2.02"2</t>
  </si>
  <si>
    <t>"B.4.c - D.1.4.2.02"2</t>
  </si>
  <si>
    <t>"B.5.e - D.1.4.2.02"2</t>
  </si>
  <si>
    <t>"B.5.f - D.1.4.2.02"2</t>
  </si>
  <si>
    <t>722254R01</t>
  </si>
  <si>
    <t>D+M Hydrantová skříň vnitřní s výzbrojí D 25 polyesterová hadice, kompletní provedení, revize</t>
  </si>
  <si>
    <t>soubor</t>
  </si>
  <si>
    <t>1806306330</t>
  </si>
  <si>
    <t>722254R02</t>
  </si>
  <si>
    <t>Napojení na stávající potrubí požární vody, vč. zkoušky těsnosti</t>
  </si>
  <si>
    <t>208611892</t>
  </si>
  <si>
    <t>"B.1.a - D.1.4.2.02"8</t>
  </si>
  <si>
    <t>"B.3.e - D.1.4.2.02"8</t>
  </si>
  <si>
    <t>"B.3.f - D.1.4.2.02"8</t>
  </si>
  <si>
    <t>"B.4.c - D.1.4.2.02"8</t>
  </si>
  <si>
    <t>"B.5.e - D.1.4.2.02"8</t>
  </si>
  <si>
    <t>"B.5.f - D.1.4.2.02"8</t>
  </si>
  <si>
    <t>722254R03</t>
  </si>
  <si>
    <t>Rozebrání skladeb v místě nápojeného místa s následným zapravením</t>
  </si>
  <si>
    <t>201378639</t>
  </si>
  <si>
    <t>722254R04</t>
  </si>
  <si>
    <t>Demontáž stávajících hydrantů</t>
  </si>
  <si>
    <t>1564090769</t>
  </si>
  <si>
    <t>722290215</t>
  </si>
  <si>
    <t>Zkouška těsnosti vodovodního potrubí hrdlového nebo přírubového DN do 100</t>
  </si>
  <si>
    <t>1250035596</t>
  </si>
  <si>
    <t>"B.1.b - D.1.4.2.02" 22,2</t>
  </si>
  <si>
    <t>"B.1.d - D.1.4.2.02" 31,6</t>
  </si>
  <si>
    <t>"B.2.a - D.1.4.2.02" 23,3</t>
  </si>
  <si>
    <t>"B.2.b - D.1.4.2.02" 19,2</t>
  </si>
  <si>
    <t>"B.2.c - D.1.4.2.02" 21,1</t>
  </si>
  <si>
    <t>"B.2.d - D.1.4.2.02" 21,5</t>
  </si>
  <si>
    <t>"B.3.a - D.1.4.2.02" 23,8</t>
  </si>
  <si>
    <t>"B.3.b - D.1.4.2.02"21,2</t>
  </si>
  <si>
    <t>"B.3.c - D.1.4.2.02"14</t>
  </si>
  <si>
    <t>"B.3.d - D.1.4.2.02"23</t>
  </si>
  <si>
    <t>"B.4.a - D.1.4.2.02"25,5</t>
  </si>
  <si>
    <t>"B.4.b - D.1.4.2.02"23,3</t>
  </si>
  <si>
    <t>"B.5.a - D.1.4.2.02"22,1</t>
  </si>
  <si>
    <t>"B.5.b - D.1.4.2.02"23,7</t>
  </si>
  <si>
    <t>"B.5.c - D.1.4.2.02"9</t>
  </si>
  <si>
    <t>"B.5.d - D.1.4.2.02"26</t>
  </si>
  <si>
    <t>"B.6.b - D.1.4.2.02"57,5</t>
  </si>
  <si>
    <t>"B.6.c - D.1.4.2.02"25,3</t>
  </si>
  <si>
    <t>722290234</t>
  </si>
  <si>
    <t>Proplach a dezinfekce vodovodního potrubí DN do 80</t>
  </si>
  <si>
    <t>-1774501395</t>
  </si>
  <si>
    <t>"B.4.a - D.1.4.2.02"25</t>
  </si>
  <si>
    <t>722290R01</t>
  </si>
  <si>
    <t>Napojení na stávající rozvody</t>
  </si>
  <si>
    <t>1194577239</t>
  </si>
  <si>
    <t>998722101</t>
  </si>
  <si>
    <t>Přesun hmot tonážní pro vnitřní vodovod v objektech v do 6 m</t>
  </si>
  <si>
    <t>1735222356</t>
  </si>
  <si>
    <t>725</t>
  </si>
  <si>
    <t>Zdravotechnika - zařizovací předměty</t>
  </si>
  <si>
    <t>725110811</t>
  </si>
  <si>
    <t>Demontáž klozetů splachovací s nádrží</t>
  </si>
  <si>
    <t>-1808165004</t>
  </si>
  <si>
    <t>"B.5.b - D.1.4.2.02"2</t>
  </si>
  <si>
    <t>725122813</t>
  </si>
  <si>
    <t>Demontáž pisoárových stání s nádrží a jedním záchodkem</t>
  </si>
  <si>
    <t>69556977</t>
  </si>
  <si>
    <t>"B.1.c - D.1.4.2.02" 3</t>
  </si>
  <si>
    <t>"B.6.b- D.1.4.2.02"3</t>
  </si>
  <si>
    <t>725210821</t>
  </si>
  <si>
    <t>Demontáž umyvadel bez výtokových armatur</t>
  </si>
  <si>
    <t>-1511427522</t>
  </si>
  <si>
    <t>"B.1.c - D.1.4.2.02" 2</t>
  </si>
  <si>
    <t>725240812</t>
  </si>
  <si>
    <t>Demontáž vaniček sprchových bez výtokových armatur</t>
  </si>
  <si>
    <t>849763014</t>
  </si>
  <si>
    <t>725330820</t>
  </si>
  <si>
    <t>Demontáž výlevka diturvitová</t>
  </si>
  <si>
    <t>-1614908698</t>
  </si>
  <si>
    <t>"B.1.c - D.1.4.2.02" 1</t>
  </si>
  <si>
    <t>725111910</t>
  </si>
  <si>
    <t>Odmontování splachovací trubky</t>
  </si>
  <si>
    <t>1466820846</t>
  </si>
  <si>
    <t>"B.2.a - D.1.4.2.02"1</t>
  </si>
  <si>
    <t>"B.2.c - D.1.4.2.02"1</t>
  </si>
  <si>
    <t>725111911</t>
  </si>
  <si>
    <t>Odmontování klozetové nádrže</t>
  </si>
  <si>
    <t>769460516</t>
  </si>
  <si>
    <t>725530831</t>
  </si>
  <si>
    <t>Demontáž ohřívač elektrický průtokový</t>
  </si>
  <si>
    <t>-311551799</t>
  </si>
  <si>
    <t>"B.3.b - D.1.4.2.02" 1</t>
  </si>
  <si>
    <t>"B.3.c - D.1.4.2.02" 1</t>
  </si>
  <si>
    <t>"B.5.b - D.1.4.2.02" 1</t>
  </si>
  <si>
    <t>"B.6.b - D.1.4.2.02" 2</t>
  </si>
  <si>
    <t>725819401</t>
  </si>
  <si>
    <t>Montáž ventilů rohových G 1/2" s připojovací trubičkou</t>
  </si>
  <si>
    <t>-999121260</t>
  </si>
  <si>
    <t>"B.1.b - D.1.4.2.02" 1*2</t>
  </si>
  <si>
    <t>"B.1.c - D.1.4.2.02" 2*2</t>
  </si>
  <si>
    <t>"B.1.d - D.1.4.2.02" 2*2</t>
  </si>
  <si>
    <t>"B.2.a - D.1.4.2.02" 1*2</t>
  </si>
  <si>
    <t>"B.2.b - D.1.4.2.02" 1*2</t>
  </si>
  <si>
    <t>"B.2.c - D.1.4.2.02" 1*2</t>
  </si>
  <si>
    <t>"B.2.d - D.1.4.2.02" 1*2</t>
  </si>
  <si>
    <t>"B.3.a - D.1.4.2.02" 1*2</t>
  </si>
  <si>
    <t>"B.3.b - D.1.4.2.02"1*2</t>
  </si>
  <si>
    <t>"B.3.c - D.1.4.2.02"1*2</t>
  </si>
  <si>
    <t>"B.3.d - D.1.4.2.02"1*2</t>
  </si>
  <si>
    <t>"B.4.a - D.1.4.2.02"1*2</t>
  </si>
  <si>
    <t>"B.4.b - D.1.4.2.02"1*2</t>
  </si>
  <si>
    <t>"B.5.a - D.1.4.2.02"1*2</t>
  </si>
  <si>
    <t>"B.5.b - D.1.4.2.02"1*2</t>
  </si>
  <si>
    <t>"B.5.c - D.1.4.2.02"1*2</t>
  </si>
  <si>
    <t>"B.6.b - D.1.4.2.02"2*2</t>
  </si>
  <si>
    <t>"B.6.c - D.1.4.2.02"1*2</t>
  </si>
  <si>
    <t>55190003</t>
  </si>
  <si>
    <t>flexi hadice ohebná sanitární D 9x13mm FF 1/2" 500mm</t>
  </si>
  <si>
    <t>-1085399952</t>
  </si>
  <si>
    <t>55141002</t>
  </si>
  <si>
    <t>ventil kulový rohový s filtrem 1/2"x3/8" s celokovovým kulatým designem</t>
  </si>
  <si>
    <t>245818921</t>
  </si>
  <si>
    <t>725820801</t>
  </si>
  <si>
    <t>Demontáž baterie nástěnné do G 3 / 4</t>
  </si>
  <si>
    <t>-2119023461</t>
  </si>
  <si>
    <t>725820802</t>
  </si>
  <si>
    <t>Demontáž baterie stojánkové do jednoho otvoru</t>
  </si>
  <si>
    <t>350560988</t>
  </si>
  <si>
    <t>725840850</t>
  </si>
  <si>
    <t>Demontáž baterie sprch diferenciální do G 3/4x1</t>
  </si>
  <si>
    <t>-138177848</t>
  </si>
  <si>
    <t>"B.6.a - D.1.4.2.02" 1</t>
  </si>
  <si>
    <t>725850800</t>
  </si>
  <si>
    <t>Demontáž ventilů odpadních</t>
  </si>
  <si>
    <t>-1058215538</t>
  </si>
  <si>
    <t>725860811</t>
  </si>
  <si>
    <t>Demontáž uzávěrů zápachu jednoduchých</t>
  </si>
  <si>
    <t>-257324274</t>
  </si>
  <si>
    <t>725111132</t>
  </si>
  <si>
    <t>Splachovač nádržkový plastový nízkopoložený nebo vysokopoložený</t>
  </si>
  <si>
    <t>-792019501</t>
  </si>
  <si>
    <t>"B.1.b - D.1.4.2.02"1</t>
  </si>
  <si>
    <t>"B.1.c - D.1.4.2.02"1</t>
  </si>
  <si>
    <t>"B.1.d - D.1.4.2.02"1</t>
  </si>
  <si>
    <t>55147324</t>
  </si>
  <si>
    <t>potrubí splachovací k nádržkovému splachovači</t>
  </si>
  <si>
    <t>-1647462724</t>
  </si>
  <si>
    <t>"B.1.b - D.1.4.2.02"3</t>
  </si>
  <si>
    <t>"B.1.c - D.1.4.2.02"3</t>
  </si>
  <si>
    <t>"B.1.d - D.1.4.2.02"3</t>
  </si>
  <si>
    <t>"B.2.a - D.1.4.2.02" 3</t>
  </si>
  <si>
    <t>"B.3.b - D.1.4.2.02" 3</t>
  </si>
  <si>
    <t>"B.6.b - D.1.4.2.02"3</t>
  </si>
  <si>
    <t>725112171</t>
  </si>
  <si>
    <t>Kombi klozet s hlubokým splachováním odpad vodorovný</t>
  </si>
  <si>
    <t>-1167888862</t>
  </si>
  <si>
    <t>55167399</t>
  </si>
  <si>
    <t>sedátko klozetové duroplastové bílé</t>
  </si>
  <si>
    <t>1166216888</t>
  </si>
  <si>
    <t>55166612</t>
  </si>
  <si>
    <t>manžeta připojovací WC s těsnícími lamelami pro plastové a litinové potrubí DN 110</t>
  </si>
  <si>
    <t>255620566</t>
  </si>
  <si>
    <t>725121521</t>
  </si>
  <si>
    <t>Pisoárový záchodek automatický s infračerveným senzorem</t>
  </si>
  <si>
    <t>328559512</t>
  </si>
  <si>
    <t>725121015</t>
  </si>
  <si>
    <t>Splachovač automatický pisoáru s montážní krabicí teplotní</t>
  </si>
  <si>
    <t>1006667251</t>
  </si>
  <si>
    <t>55147027</t>
  </si>
  <si>
    <t>splachovač pisoárů automatický infračervený s montážní krabicí</t>
  </si>
  <si>
    <t>364542593</t>
  </si>
  <si>
    <t>725211603</t>
  </si>
  <si>
    <t>Umyvadlo keramické bílé šířky 600 mm bez krytu na sifon připevněné na stěnu šrouby</t>
  </si>
  <si>
    <t>-1563437664</t>
  </si>
  <si>
    <t>725241112</t>
  </si>
  <si>
    <t>Vanička sprchová akrylátová čtvercová 900x900 mm</t>
  </si>
  <si>
    <t>-830999068</t>
  </si>
  <si>
    <t>72529OS05</t>
  </si>
  <si>
    <t>D+M Doplňky zařízení koupelen a záchodů nerezový dávkovač tekutého mýdla na 1000 ml</t>
  </si>
  <si>
    <t>-611222394</t>
  </si>
  <si>
    <t>72529OS06</t>
  </si>
  <si>
    <t>D+M Doplňky zařízení koupelen a záchodů odpadkový koš, nerezový, objem 20 l</t>
  </si>
  <si>
    <t>-2099029992</t>
  </si>
  <si>
    <t>725331111</t>
  </si>
  <si>
    <t>Výlevka bez výtokových armatur keramická se sklopnou plastovou mřížkou 500 mm</t>
  </si>
  <si>
    <t>1456955331</t>
  </si>
  <si>
    <t>725531101</t>
  </si>
  <si>
    <t>Elektrický ohřívač zásobníkový přepadový beztlakový 5 l / 2 kW</t>
  </si>
  <si>
    <t>-928083579</t>
  </si>
  <si>
    <t>"B.1.b - D.1.1.4 - OS03"1</t>
  </si>
  <si>
    <t>"B.1.c - D.1.1.4 - 0S03"1</t>
  </si>
  <si>
    <t xml:space="preserve">"B.2.b - D.1.1.4- OS03"1 </t>
  </si>
  <si>
    <t>"B.2.c - D.1.1.4 - OS03" 1</t>
  </si>
  <si>
    <t>"B.3.b - D.1.1.4 - OS03" 1</t>
  </si>
  <si>
    <t>"B.3.c - D.1.1.4 - OS03" 1</t>
  </si>
  <si>
    <t>"B.5.b - D.1.1.4 - OS03" 1</t>
  </si>
  <si>
    <t>"B.6.b - D.1.1.4 - OS03" 2</t>
  </si>
  <si>
    <t>659620652</t>
  </si>
  <si>
    <t>Mezisoučet</t>
  </si>
  <si>
    <t>55190005</t>
  </si>
  <si>
    <t>flexi hadice ohebná k baterii D 8x12mm F 1/2"xM10 500mm</t>
  </si>
  <si>
    <t>1299155345</t>
  </si>
  <si>
    <t>235689132</t>
  </si>
  <si>
    <t>725821312</t>
  </si>
  <si>
    <t>Baterie dřezová nástěnná páková s otáčivým kulatým ústím a délkou ramínka 210 mm</t>
  </si>
  <si>
    <t>1363687301</t>
  </si>
  <si>
    <t>725822663</t>
  </si>
  <si>
    <t>Baterie umyvadlová samouzavírací tlačná s výtokem po dobu 15 s a 4 l/min</t>
  </si>
  <si>
    <t>1054023308</t>
  </si>
  <si>
    <t>725841312</t>
  </si>
  <si>
    <t>Baterie sprchová nástěnná páková</t>
  </si>
  <si>
    <t>2050202566</t>
  </si>
  <si>
    <t>725861102</t>
  </si>
  <si>
    <t>Zápachová uzávěrka pro umyvadla DN 40</t>
  </si>
  <si>
    <t>1017139280</t>
  </si>
  <si>
    <t>725865312</t>
  </si>
  <si>
    <t>Zápachová uzávěrka sprchových van DN 40/50 s kulovým kloubem na odtoku a odpadním ventilem</t>
  </si>
  <si>
    <t>878135399</t>
  </si>
  <si>
    <t>725869218</t>
  </si>
  <si>
    <t>Montáž zápachových uzávěrek U-sifonů</t>
  </si>
  <si>
    <t>1250879470</t>
  </si>
  <si>
    <t>55166634</t>
  </si>
  <si>
    <t>sifon umyvadlový prostorově úsporný DN 40</t>
  </si>
  <si>
    <t>1168346295</t>
  </si>
  <si>
    <t>998725101</t>
  </si>
  <si>
    <t>Přesun hmot tonážní pro zařizovací předměty v objektech v do 6 m</t>
  </si>
  <si>
    <t>-966545296</t>
  </si>
  <si>
    <t>OT_1</t>
  </si>
  <si>
    <t>Otopná tělesa - montáž a demontáž + potrubí</t>
  </si>
  <si>
    <t>31,134</t>
  </si>
  <si>
    <t>OT_2</t>
  </si>
  <si>
    <t>Otopná tělesa - nátěr</t>
  </si>
  <si>
    <t>267,2</t>
  </si>
  <si>
    <t>SO.03 - Otopná tělesa</t>
  </si>
  <si>
    <t xml:space="preserve">    734 - Ústřední vytápění - armatury</t>
  </si>
  <si>
    <t xml:space="preserve">    735 - Ústřední vytápění - otopná tělesa</t>
  </si>
  <si>
    <t xml:space="preserve">    789 - Povrchové úpravy ocelových konstrukcí a technologických zařízení</t>
  </si>
  <si>
    <t>734</t>
  </si>
  <si>
    <t>Ústřední vytápění - armatury</t>
  </si>
  <si>
    <t>734291 R01</t>
  </si>
  <si>
    <t>Demontáž hlavice ručního a termostatického ovládání</t>
  </si>
  <si>
    <t>338152118</t>
  </si>
  <si>
    <t xml:space="preserve">Demontáž </t>
  </si>
  <si>
    <t>"B.1.a - D.1.1.11" 8</t>
  </si>
  <si>
    <t>"B.1.b - D.1.1.10" 1</t>
  </si>
  <si>
    <t>"B.1.c - D.1.1.11" 1</t>
  </si>
  <si>
    <t>"B.1.d - D.1.1.10" 1</t>
  </si>
  <si>
    <t>"B.2.a - D.1.1.11" 1</t>
  </si>
  <si>
    <t>"B.2.b - D.1.1.10" 1</t>
  </si>
  <si>
    <t>"B.3.a - D.1.1.11" 1</t>
  </si>
  <si>
    <t>"B.3.b - D.1.1.11" 1</t>
  </si>
  <si>
    <t>"B.3.c - D.1.1.11" 8</t>
  </si>
  <si>
    <t>"B.3.d- D.1.1.11" 1</t>
  </si>
  <si>
    <t>"B.3.e - D.1.1.13" 1</t>
  </si>
  <si>
    <t>"B.3.F- D.1.1.13" 1</t>
  </si>
  <si>
    <t>"B.4.a - D.1.1.11" 1</t>
  </si>
  <si>
    <t>"B.4.c - D.1.1.13" 2</t>
  </si>
  <si>
    <t>"B.5.a - D.1.1.11" 1</t>
  </si>
  <si>
    <t>"B.5.b - D.1.1.11" 1</t>
  </si>
  <si>
    <t>"B.5.c - D.1.1.10" 1</t>
  </si>
  <si>
    <t>"B.5.d - D.1.1.11" 1</t>
  </si>
  <si>
    <t>"B.5.e - D.1.1.13" 6</t>
  </si>
  <si>
    <t>"B.5.f - D.1.1.13" 3</t>
  </si>
  <si>
    <t>"B.6.a - D.1.1.11" 1</t>
  </si>
  <si>
    <t>"B.6.b - D.1.1.11" 2</t>
  </si>
  <si>
    <t>734291951</t>
  </si>
  <si>
    <t>Zpětná montáž hlavice ručního a termostatického ovládání</t>
  </si>
  <si>
    <t>1098445117</t>
  </si>
  <si>
    <t>998734104</t>
  </si>
  <si>
    <t>Přesun hmot tonážní pro armatury v objektech v do 36 m</t>
  </si>
  <si>
    <t>1815326114</t>
  </si>
  <si>
    <t>735</t>
  </si>
  <si>
    <t>Ústřední vytápění - otopná tělesa</t>
  </si>
  <si>
    <t>735111810</t>
  </si>
  <si>
    <t>Demontáž otopného tělesa litinového článkového</t>
  </si>
  <si>
    <t>-16156310</t>
  </si>
  <si>
    <t>Demontáž pro opětovnou montáž - provedení povrchové úpravy,včetně trubek</t>
  </si>
  <si>
    <t>"B.1.a - D.1.1.11" 1,2*0,6*8*1,1</t>
  </si>
  <si>
    <t>"B.1.b - D.1.1.10" 0,75*0,6</t>
  </si>
  <si>
    <t>"B.1.c - D.1.1.11" 0,5*0,6</t>
  </si>
  <si>
    <t>"B.1.d - D.1.1.10" 0,75*0,6</t>
  </si>
  <si>
    <t>"B.2.a - D.1.1.11" 0,75*0,6</t>
  </si>
  <si>
    <t>"B.2.b - D.1.1.10" 0,75*0,6</t>
  </si>
  <si>
    <t>"B.2.c - D.1.1.10" 0,75*0,6</t>
  </si>
  <si>
    <t>"B.2.d - D.1.1.10" 0,5*0,6</t>
  </si>
  <si>
    <t>"B.3.a - D.1.1.11" 0,75*0,6</t>
  </si>
  <si>
    <t>"B.3.b - D.1.1.11" 0,75*0,6</t>
  </si>
  <si>
    <t>"B.3.c - D.1.1.11" 0,75*0,6</t>
  </si>
  <si>
    <t>"B.3.d- D.1.1.11" 0,5*0,6</t>
  </si>
  <si>
    <t>"B.3.e - D.1.1.13" 1,2*0,6*8*1,1</t>
  </si>
  <si>
    <t>"B.3.F- D.1.1.13" 1,5*1*1,1</t>
  </si>
  <si>
    <t>"B.4.a - D.1.1.11" 0,75*0,6</t>
  </si>
  <si>
    <t>"B.4.b - D.1.1.11" 0,5*0,6</t>
  </si>
  <si>
    <t>"B.4.c - D.1.1.13" 1,2*0,6*2*1,1</t>
  </si>
  <si>
    <t>"B.5.a - D.1.1.11" 0,75*0,6</t>
  </si>
  <si>
    <t>"B.5.b - D.1.1.11" 0,75*0,6</t>
  </si>
  <si>
    <t>"B.5.c - D.1.1.10" 0,5*0,6</t>
  </si>
  <si>
    <t>"B.5.d - D.1.1.11" 0,5*0,6</t>
  </si>
  <si>
    <t>"B.5.e - D.1.1.13" 1,2*0,6*6*1,1</t>
  </si>
  <si>
    <t>"B.5.f - D.1.1.13" 1,2*0,6*3*1,1</t>
  </si>
  <si>
    <t>"B.6.a - D.1.1.11" 0,75*0,6</t>
  </si>
  <si>
    <t>"B.6.b - D.1.1.11" 0,5*0,6*2</t>
  </si>
  <si>
    <t>"B.6.c - D.1.1.11" 0,5*0,6*1</t>
  </si>
  <si>
    <t>735117110</t>
  </si>
  <si>
    <t>Odpojení a připojení otopného tělesa litinového po nátěru</t>
  </si>
  <si>
    <t>1095198737</t>
  </si>
  <si>
    <t>735118110</t>
  </si>
  <si>
    <t>Zkoušky těsnosti otopných těles litinových článkových vodou</t>
  </si>
  <si>
    <t>606944112</t>
  </si>
  <si>
    <t>735119140</t>
  </si>
  <si>
    <t>Montáž otopného tělesa litinového článkového</t>
  </si>
  <si>
    <t>1649788006</t>
  </si>
  <si>
    <t>735191910</t>
  </si>
  <si>
    <t>Napuštění vody do otopných těles</t>
  </si>
  <si>
    <t>-2025031105</t>
  </si>
  <si>
    <t>735494811</t>
  </si>
  <si>
    <t>Vypuštění vody z otopných těles</t>
  </si>
  <si>
    <t>-1492363582</t>
  </si>
  <si>
    <t>735118 R01</t>
  </si>
  <si>
    <t>Regulace otopného systému a topná zkouška</t>
  </si>
  <si>
    <t>1536280832</t>
  </si>
  <si>
    <t>998735104</t>
  </si>
  <si>
    <t>Přesun hmot tonážní pro otopná tělesa v objektech v do 36 m</t>
  </si>
  <si>
    <t>2137393064</t>
  </si>
  <si>
    <t>783601321</t>
  </si>
  <si>
    <t>Odrezivění článkových otopných těles před provedením nátěru</t>
  </si>
  <si>
    <t>710685488</t>
  </si>
  <si>
    <t>Těleso + potrubí</t>
  </si>
  <si>
    <t>"B.1.a - D.1.1.11" 5,6*8</t>
  </si>
  <si>
    <t>"B.1.b - D.1.1.10" 6,5</t>
  </si>
  <si>
    <t>"B.1.c - D.1.1.11" 3,8</t>
  </si>
  <si>
    <t>"B.1.d - D.1.1.10" 3,8</t>
  </si>
  <si>
    <t>"B.2.a - D.1.1.11" 3,8</t>
  </si>
  <si>
    <t>"B.2.b - D.1.1.10" 6,5</t>
  </si>
  <si>
    <t>"B.2.c - D.1.1.10" 6,5</t>
  </si>
  <si>
    <t>"B.2.d - D.1.1.10" 3,8</t>
  </si>
  <si>
    <t>"B.3.a - D.1.1.11" 6,5</t>
  </si>
  <si>
    <t>"B.3.b - D.1.1.11" 6,5</t>
  </si>
  <si>
    <t>"B.3.c - D.1.1.11" 6,5</t>
  </si>
  <si>
    <t>"B.3.d- D.1.1.11" 3,8</t>
  </si>
  <si>
    <t>"B.3.e - D.1.1.13" 5,6*8</t>
  </si>
  <si>
    <t>"B.3.F- D.1.1.13" 6,5</t>
  </si>
  <si>
    <t>"B.4.a - D.1.1.11" 6,5</t>
  </si>
  <si>
    <t>"B.4.b - D.1.1.11" 3,8</t>
  </si>
  <si>
    <t>"B.4.c - D.1.1.13" 5,6*2</t>
  </si>
  <si>
    <t>"B.5.a - D.1.1.11" 6,5</t>
  </si>
  <si>
    <t>"B.5.b - D.1.1.11" 6,5</t>
  </si>
  <si>
    <t>"B.5.c - D.1.1.10" 6,5</t>
  </si>
  <si>
    <t>"B.5.d - D.1.1.11" 3,8</t>
  </si>
  <si>
    <t>"B.5.e - D.1.1.13" 5,6*6</t>
  </si>
  <si>
    <t>"B.5.f - D.1.1.13" 5,6*3</t>
  </si>
  <si>
    <t>"B.6.a - D.1.1.11" 6,5</t>
  </si>
  <si>
    <t>"B.6.b - D.1.1.11" 3,8*2</t>
  </si>
  <si>
    <t>"B.6.c - D.1.1.11" 3,8</t>
  </si>
  <si>
    <t>783601325</t>
  </si>
  <si>
    <t>Odmaštění článkových otopných těles vodou ředitelným odmašťovačem před provedením nátěru</t>
  </si>
  <si>
    <t>-514969116</t>
  </si>
  <si>
    <t>783601421</t>
  </si>
  <si>
    <t>Ometení článkových otopných těles před provedením nátěru</t>
  </si>
  <si>
    <t>273788835</t>
  </si>
  <si>
    <t>783606803</t>
  </si>
  <si>
    <t>Odstranění nátěrů ze žebrových trub odstraňovačem nátěrů</t>
  </si>
  <si>
    <t>698775953</t>
  </si>
  <si>
    <t>783622111</t>
  </si>
  <si>
    <t>Tmelení článkových otopných těles disperzním tmelem</t>
  </si>
  <si>
    <t>1530864841</t>
  </si>
  <si>
    <t>783624111</t>
  </si>
  <si>
    <t>Základní jednonásobný akrylátový nátěr článkových otopných těles</t>
  </si>
  <si>
    <t>1360600938</t>
  </si>
  <si>
    <t>783627117</t>
  </si>
  <si>
    <t>Krycí dvojnásobný akrylátový nátěr článkových otopných těles</t>
  </si>
  <si>
    <t>589663246</t>
  </si>
  <si>
    <t>789</t>
  </si>
  <si>
    <t>Povrchové úpravy ocelových konstrukcí a technologických zařízení</t>
  </si>
  <si>
    <t>789231133</t>
  </si>
  <si>
    <t>Provedení otryskání potrubí do DN 50 stupeň zarezavění C stupeň přípravy Sa 2</t>
  </si>
  <si>
    <t>1192845660</t>
  </si>
  <si>
    <t>Včetně dodávky materiálu ke tryskání, podkladu a odstranění odpadu po tryskání na skládku, vč. poplatku</t>
  </si>
  <si>
    <t>SO.04 - Elektromontáže - slaboproud</t>
  </si>
  <si>
    <t xml:space="preserve">    742 - Elektroinstalace - slaboproud</t>
  </si>
  <si>
    <t>742</t>
  </si>
  <si>
    <t>Elektroinstalace - slaboproud</t>
  </si>
  <si>
    <t>742 Pol1</t>
  </si>
  <si>
    <t>D+M Sestava domacího zvonku - domací zvonek, signalizace ode dveří</t>
  </si>
  <si>
    <t>1378244559</t>
  </si>
  <si>
    <t>"B.1.a - D.1.4.3" 13</t>
  </si>
  <si>
    <t>"B.3.f - D.1.4.3" 6</t>
  </si>
  <si>
    <t>"B.3.e - D.1.4.3"12</t>
  </si>
  <si>
    <t>"B.5.e - D.1.4.3"9</t>
  </si>
  <si>
    <t>"B.5.f - D.1.4.3"10</t>
  </si>
  <si>
    <t>742 Pol2</t>
  </si>
  <si>
    <t>D+M Zvonkové tablo</t>
  </si>
  <si>
    <t>763186829</t>
  </si>
  <si>
    <t>"B.1.a - D.1.4.3" 3</t>
  </si>
  <si>
    <t>"B.3.f - D.1.4.3"1</t>
  </si>
  <si>
    <t>"B.3.e - D.1.4.3"3</t>
  </si>
  <si>
    <t>"B.5.e - D.1.4.3"1</t>
  </si>
  <si>
    <t>"B.5.f - D.1.4.3"3</t>
  </si>
  <si>
    <t>742 Pol3</t>
  </si>
  <si>
    <t>Tlačítko pro otevření dveří</t>
  </si>
  <si>
    <t>2140203048</t>
  </si>
  <si>
    <t>"B.3.f - D.1.4.3"6</t>
  </si>
  <si>
    <t>"B.3.e - D.1.4.3"6</t>
  </si>
  <si>
    <t>742 Pol4</t>
  </si>
  <si>
    <t>Tlačítka zvonku</t>
  </si>
  <si>
    <t>283932762</t>
  </si>
  <si>
    <t>742 Pol5</t>
  </si>
  <si>
    <t>D+M Síťového napaječe</t>
  </si>
  <si>
    <t>1589805249</t>
  </si>
  <si>
    <t>"B.5.f - D.1.4.3"1</t>
  </si>
  <si>
    <t>742 Pol6</t>
  </si>
  <si>
    <t>D+M Elektromechanický zamek - dopojení</t>
  </si>
  <si>
    <t>-399547782</t>
  </si>
  <si>
    <t>"B.1.a - D.1.4.3" 1</t>
  </si>
  <si>
    <t>"B.3.e - D.1.4.3"2</t>
  </si>
  <si>
    <t>"B.5.e - D.1.4.3"2</t>
  </si>
  <si>
    <t>"B.5.f - D.1.4.3"2</t>
  </si>
  <si>
    <t>742 Pol7</t>
  </si>
  <si>
    <t>D+M kabel zvonky</t>
  </si>
  <si>
    <t>-1227559671</t>
  </si>
  <si>
    <t>"B.1.a - D.1.4.3" 155</t>
  </si>
  <si>
    <t>"B.3.f - D.1.4.3"65</t>
  </si>
  <si>
    <t>"B.3.e - D.1.4.3"135</t>
  </si>
  <si>
    <t>"B.5.e - D.1.4.3"115</t>
  </si>
  <si>
    <t>"B.5.f - D.1.4.3"105</t>
  </si>
  <si>
    <t>742 Pol8</t>
  </si>
  <si>
    <t>D+M Trubka ohebná - D 16 mm</t>
  </si>
  <si>
    <t>1038766457</t>
  </si>
  <si>
    <t>"B.1.a - D.1.4.3" 10</t>
  </si>
  <si>
    <t>"B.3.f - D.1.4.3"9</t>
  </si>
  <si>
    <t>"B.3.e - D.1.4.3"15</t>
  </si>
  <si>
    <t>"B.5.e - D.1.4.3"20</t>
  </si>
  <si>
    <t>742 Pol9</t>
  </si>
  <si>
    <t>D+M Trubka ohebná - D 32 mm</t>
  </si>
  <si>
    <t>-516246429</t>
  </si>
  <si>
    <t>"B.1.a - D.1.4.3" 8</t>
  </si>
  <si>
    <t>"B.3.f - D.1.4.3" 4</t>
  </si>
  <si>
    <t>"B.3.e - D.1.4.3"8</t>
  </si>
  <si>
    <t>"B.5.e - D.1.4.3"60</t>
  </si>
  <si>
    <t>"B.5.f - D.1.4.3"8</t>
  </si>
  <si>
    <t>742 Pol10</t>
  </si>
  <si>
    <t>D+M Trubka pancéřová S 63 mm, pevně, včetně kolen</t>
  </si>
  <si>
    <t>1814537051</t>
  </si>
  <si>
    <t>"B.3.f - D.1.4.3"5</t>
  </si>
  <si>
    <t>"B.3.e - D.1.4.3"11</t>
  </si>
  <si>
    <t>"B.5.e - D.1.4.3"10</t>
  </si>
  <si>
    <t>"B.5.f - D.1.4.3"7</t>
  </si>
  <si>
    <t>742 Pol11</t>
  </si>
  <si>
    <t>D+M Krabice přístrojová KU 68/2 pod omítku</t>
  </si>
  <si>
    <t>1999806476</t>
  </si>
  <si>
    <t>"B.1.a - D.1.4.3" 14</t>
  </si>
  <si>
    <t>"B.5.e - D.1.4.3"8</t>
  </si>
  <si>
    <t>742 Pol12</t>
  </si>
  <si>
    <t>D+M Krabice odbočná bez svorkovnice</t>
  </si>
  <si>
    <t>305590895</t>
  </si>
  <si>
    <t>"B.5.e - D.1.4.3"3</t>
  </si>
  <si>
    <t>742 Pol13</t>
  </si>
  <si>
    <t>D+M Dvojitá zásuvka RJ45 s krabicí pod strop</t>
  </si>
  <si>
    <t>170309967</t>
  </si>
  <si>
    <t>"B.3.f - D.1.4.3"3</t>
  </si>
  <si>
    <t>"B.3.e - D.1.4.3"5</t>
  </si>
  <si>
    <t>"B.5.e - D.1.4.3"5</t>
  </si>
  <si>
    <t>742 Pol14</t>
  </si>
  <si>
    <t>D+M Kabel UTP cat.6a</t>
  </si>
  <si>
    <t>1070887244</t>
  </si>
  <si>
    <t>"B.1.a - D.1.4.3" 130</t>
  </si>
  <si>
    <t>"B.3.f - D.1.4.3" 120</t>
  </si>
  <si>
    <t>"B.3.e - D.1.4.3"115</t>
  </si>
  <si>
    <t>"B.5.e - D.1.4.3"160</t>
  </si>
  <si>
    <t>"B.5.f - D.1.4.3"170</t>
  </si>
  <si>
    <t>742 Pol15</t>
  </si>
  <si>
    <t>Stávající detektor EZS - dočasná demontáž, zpětná montáž na stávající rozvody</t>
  </si>
  <si>
    <t>-268188259</t>
  </si>
  <si>
    <t>"B.3.e - D.1.4.3"1</t>
  </si>
  <si>
    <t>742 Pol16</t>
  </si>
  <si>
    <t>Stávající alarm - dočasná demontáž, zpětná montáž na stávající rozvody</t>
  </si>
  <si>
    <t>-823708136</t>
  </si>
  <si>
    <t>742 Pol17</t>
  </si>
  <si>
    <t>Stávající čtečka karet - dočasná demontáž, zpětná montáž na stávající rozvody</t>
  </si>
  <si>
    <t>968315621</t>
  </si>
  <si>
    <t>742 18</t>
  </si>
  <si>
    <t>Napojení na stávající uzel slaboproudých rozvodů</t>
  </si>
  <si>
    <t>994971421</t>
  </si>
  <si>
    <t>"B.3.f - D.1.4.3" 1</t>
  </si>
  <si>
    <t>742 Pol40</t>
  </si>
  <si>
    <t>Stavební přímoce</t>
  </si>
  <si>
    <t>1927921055</t>
  </si>
  <si>
    <t>"B.1.a - D.1.4.3"10</t>
  </si>
  <si>
    <t>"B.3.f - D.1.4.3" 15</t>
  </si>
  <si>
    <t>"B.3.e - D.1.4.3" 15</t>
  </si>
  <si>
    <t>"B.4.c - D.1.4.3"10</t>
  </si>
  <si>
    <t>"B.5.e - D.1.4.3"15</t>
  </si>
  <si>
    <t>"B.5.f - D.1.4.3"15</t>
  </si>
  <si>
    <t>998742104</t>
  </si>
  <si>
    <t>Přesun hmot tonážní pro slaboproud v objektech v do 36 m</t>
  </si>
  <si>
    <t>-1833909667</t>
  </si>
  <si>
    <t>SO.05 - Elektromontáže - silnoproud</t>
  </si>
  <si>
    <t>HSV - HSV</t>
  </si>
  <si>
    <t xml:space="preserve">    D2 - Rozvaděče</t>
  </si>
  <si>
    <t xml:space="preserve">    D3 - Elektromontáže</t>
  </si>
  <si>
    <t xml:space="preserve">    D5 - Demontáže a likvidace</t>
  </si>
  <si>
    <t xml:space="preserve">    D6 - Ostatní práce</t>
  </si>
  <si>
    <t xml:space="preserve">    D7 - Hodinové zúčtovací sazby</t>
  </si>
  <si>
    <t xml:space="preserve">    D8 - Pomocné zednické práce</t>
  </si>
  <si>
    <t>D2</t>
  </si>
  <si>
    <t>Rozvaděče</t>
  </si>
  <si>
    <t>R1</t>
  </si>
  <si>
    <t>Doplnění rozvaděče - jistič 10C/1/10kA</t>
  </si>
  <si>
    <t>-1730600995</t>
  </si>
  <si>
    <t>Chodby</t>
  </si>
  <si>
    <t>"B.1.a - D.1.4.1.2 - R3" 3</t>
  </si>
  <si>
    <t>"B.3.e/B.3.f - D.1.4.1.2 - R12" 6</t>
  </si>
  <si>
    <t>"B.4.c - D.1.4.1.2 - R15" 2</t>
  </si>
  <si>
    <t>"B.5.e - D.1.4.1.2 - R19" 3</t>
  </si>
  <si>
    <t>"B.5.f - D.1.4.1.2 - R20" 3</t>
  </si>
  <si>
    <t>WC</t>
  </si>
  <si>
    <t>"B.1.b - D.1.4.1.2 - R3" 1</t>
  </si>
  <si>
    <t>"B.1.c - D.1.4.1.2 - R5" 2</t>
  </si>
  <si>
    <t>"B.1.d - D.1.4.1.2 - R6" 1</t>
  </si>
  <si>
    <t>"B.2.a - D.1.4.1.2-R7" 1</t>
  </si>
  <si>
    <t>"B.2.b - D.1.4.1.2-R8" 1</t>
  </si>
  <si>
    <t>"B.2.c - D.1.4.1.2-R9" 1</t>
  </si>
  <si>
    <t>"B.2.d - D.1.4.1.2-R10" 1</t>
  </si>
  <si>
    <t>"B.3.a - D.1.4.1.2-R11" 1</t>
  </si>
  <si>
    <t>"B.3.b - D.1.4.1.2 - R12" 1</t>
  </si>
  <si>
    <t>"B.3.c - D.1.4.1.2 - R13 " 1</t>
  </si>
  <si>
    <t>"B.3.d - D.1.4.1.2-R14"1</t>
  </si>
  <si>
    <t>"B.4.a - D.1.4.1.2-R16"1</t>
  </si>
  <si>
    <t>"B.4.b - D.1.4.1.2-R18"1</t>
  </si>
  <si>
    <t>"B.5.a - D.1.4.1.2 - R19"1</t>
  </si>
  <si>
    <t>"B.5.b - D.1.4.1.2-R20"1</t>
  </si>
  <si>
    <t>"B.5.c - D.1.4.1.2-R22"1</t>
  </si>
  <si>
    <t>"B.5.d - D.1.4.1.2 - R21"1</t>
  </si>
  <si>
    <t>"B.6.c - D.1.4.1.2-R26"1</t>
  </si>
  <si>
    <t>R2</t>
  </si>
  <si>
    <t>Doplnění rozvaděče - proudový chránič 16B/1N/030-A 10kA</t>
  </si>
  <si>
    <t>1469076793</t>
  </si>
  <si>
    <t>"B.1.a - D.1.4.1.2 - R3" 1</t>
  </si>
  <si>
    <t>"B.3.e/B.3.f - D.1.4.1.2 - R12" 2</t>
  </si>
  <si>
    <t>"B.4.c - D.1.4.1.2 - R15" 1</t>
  </si>
  <si>
    <t>"B.5.e - D.1.4.1.2 - R19" 1</t>
  </si>
  <si>
    <t>"B.5.f - D.1.4.1.2 - R20" 1</t>
  </si>
  <si>
    <t>"B.1.b - D.1.4.1.2 - R3" 3</t>
  </si>
  <si>
    <t>"B.1.c - D.1.4.1.2 - R5" 3</t>
  </si>
  <si>
    <t>"B.1.d - D.1.4.1.2 -R6" 2</t>
  </si>
  <si>
    <t>"B.2.a - D.1.4.1.2-R7" 2</t>
  </si>
  <si>
    <t>"B.2.b - D.1.4.1.2-R8" 3</t>
  </si>
  <si>
    <t>"B.2.c - D.1.4.1.2-R9" 3</t>
  </si>
  <si>
    <t>"B.2.d - D.1.4.1.2-R10" 2</t>
  </si>
  <si>
    <t>"B.3.a - D.1.4.1.2-R11" 2</t>
  </si>
  <si>
    <t>"B.3.b - D.1.4.1.2 -R12" 3</t>
  </si>
  <si>
    <t>"B.3.c - D.1.4.1.2 - R13" 3</t>
  </si>
  <si>
    <t>"B.3.d - D.1.4.1.2-R14"2</t>
  </si>
  <si>
    <t>"B.4.a - D.1.4.1.2-R16"2</t>
  </si>
  <si>
    <t>"B.4.b - D.1.4.1.2-R18"2</t>
  </si>
  <si>
    <t>"B.5.a - D.1.4.1.2 - R19"2</t>
  </si>
  <si>
    <t>"B.5.b - D.1.4.1.2-R20"3</t>
  </si>
  <si>
    <t>"B.5.c - D.1.4.1.2-R22"3</t>
  </si>
  <si>
    <t>"B.5.d - D.1.4.1.2 - R21"2</t>
  </si>
  <si>
    <t>"B.6.c - D.1.4.1.2-R26"2</t>
  </si>
  <si>
    <t>R3</t>
  </si>
  <si>
    <t>Doplnění rozvaděče - jistič 6B/1</t>
  </si>
  <si>
    <t>-1932521429</t>
  </si>
  <si>
    <t>Chodba</t>
  </si>
  <si>
    <t>"B.3.e/B.3.f - D.1.4.1.2 - R12" 1</t>
  </si>
  <si>
    <t>"B.1.c - D.1.4.1.2 " 1</t>
  </si>
  <si>
    <t>"B.2.c - D.1.4.1.2 " 1</t>
  </si>
  <si>
    <t>"B.3.c - D.1.4.1.2 " 1</t>
  </si>
  <si>
    <t>R4</t>
  </si>
  <si>
    <t>Doplnění rozvaděče - jistič 20B/3</t>
  </si>
  <si>
    <t>-678967588</t>
  </si>
  <si>
    <t>"B.6.b - D.1.4.1.2 - R24" 1</t>
  </si>
  <si>
    <t>R5</t>
  </si>
  <si>
    <t>Rozvaděč RS- 6.1 a 6.2 - nový podružný rozvaděč, včetně náplně dle PD, skříně a osazení (oceloplast, bílá)</t>
  </si>
  <si>
    <t>-1140276415</t>
  </si>
  <si>
    <t>"B.6.b - D.1.4.1.3" 1</t>
  </si>
  <si>
    <t>"B.6.b - D.1.4.1.4" 1</t>
  </si>
  <si>
    <t>D3</t>
  </si>
  <si>
    <t>Elektromontáže</t>
  </si>
  <si>
    <t>E1</t>
  </si>
  <si>
    <t>D+M DALI router nová jednotka, vč. venkovního soumrakového čidla - komplet + nastavení zařízení</t>
  </si>
  <si>
    <t>1035006783</t>
  </si>
  <si>
    <t xml:space="preserve">Pro chodby  B.3.e/B.3.f/B.4.c/B.5.f/B.5.e - umístěné ve 4. NP v R15</t>
  </si>
  <si>
    <t>E2</t>
  </si>
  <si>
    <t>DALI router stávající jednotka - dopojení + nastavení zařízení</t>
  </si>
  <si>
    <t>1752926021</t>
  </si>
  <si>
    <t xml:space="preserve">Pro chodby  B.1.a - umístěné ve 2. NP</t>
  </si>
  <si>
    <t>E3</t>
  </si>
  <si>
    <t>Tlačítkový ovladač dvoupolový DALI, včetně krabice</t>
  </si>
  <si>
    <t>-2134467128</t>
  </si>
  <si>
    <t>"B.1.a - D.1.4.1.2" 2</t>
  </si>
  <si>
    <t>"B.3.e - D.1.4.1.2" 2</t>
  </si>
  <si>
    <t>"B.3.f - D.1.4.1.2" 2</t>
  </si>
  <si>
    <t>"B.4.c - D.1.4.1.2" 2</t>
  </si>
  <si>
    <t>"B.5.e - D.1.4.1.2"2</t>
  </si>
  <si>
    <t>"B.5.f - D.1.4.1.2" 2</t>
  </si>
  <si>
    <t>E4</t>
  </si>
  <si>
    <t>Čidlo přítomnosti, napojení na systém DALI</t>
  </si>
  <si>
    <t>816270293</t>
  </si>
  <si>
    <t>"B.1.a - D.1.4.1.2" 4</t>
  </si>
  <si>
    <t>"B.3.e - D.1.4.1.2" 4</t>
  </si>
  <si>
    <t>"B.3.f - D.1.4.1.2" 4</t>
  </si>
  <si>
    <t>"B.4.c - D.1.4.1.2" 4</t>
  </si>
  <si>
    <t>"B.5.e - D.1.4.1.2" 3</t>
  </si>
  <si>
    <t>"B.5.f - D.1.4.1.2" 6</t>
  </si>
  <si>
    <t>S1</t>
  </si>
  <si>
    <t>Montáž stávajících světel NO na novou pozici, ozn. 1N - svítidlo nouzové s inverterem (19323 L.LARG DW Cl LG 24W SE/SA/PS 1/3H), napojeno na stávající monitoring objektu Central TEst Beghelli Logica ve stávajícím uzlu</t>
  </si>
  <si>
    <t>590995520</t>
  </si>
  <si>
    <t>"B.3.f - D.1.4.1.2"2</t>
  </si>
  <si>
    <t>"B.4.c - D.1.4.1.2" 3</t>
  </si>
  <si>
    <t>"B.5.e - D.1.4.1.2" 1</t>
  </si>
  <si>
    <t>S2</t>
  </si>
  <si>
    <t>Montáž stávajících zavěšených světel (nová kabeláž) - chodba B.5.e</t>
  </si>
  <si>
    <t>-1445259993</t>
  </si>
  <si>
    <t>"B.5.e - D.1.4.1.2"19</t>
  </si>
  <si>
    <t>S3</t>
  </si>
  <si>
    <t>Montáž stávajících svítidel - přisazené/přisazené s NO/zavěšené</t>
  </si>
  <si>
    <t>148157270</t>
  </si>
  <si>
    <t>"B.1.a - D.1.4.1.2 - boční chodba" 1</t>
  </si>
  <si>
    <t>"B.3.e - D.1.4.1.2 - boční chodba, s NO" 1</t>
  </si>
  <si>
    <t>"B.3.f - D.1.4.1.2 - zavěšené na schodišti, s čidlem" 1</t>
  </si>
  <si>
    <t>"B.4.c - D.1.4.1.2 - zavěšené na schodišti, s čidlem" 1</t>
  </si>
  <si>
    <t>"B.5.e - D.1.4.1.2 - boční chodba, s NO" 1</t>
  </si>
  <si>
    <t xml:space="preserve">"B.5.f - D.1.4.1.2- zavěšené na schodišti, s čidlem"  1</t>
  </si>
  <si>
    <t>S4</t>
  </si>
  <si>
    <t>2N - svítidlo nouzové s inverterem (19323 L.LARG DW Cl LG 24W SE/SA/PS 1/3H), napojeno na stávající monitoring objektu Central TEst Beghelli Logica</t>
  </si>
  <si>
    <t>1462633879</t>
  </si>
  <si>
    <t>"B.3.e - D.1.4.1.2" 1</t>
  </si>
  <si>
    <t>"B.3.f - D.1.4.1.2" 1</t>
  </si>
  <si>
    <t>S5</t>
  </si>
  <si>
    <t>3N - svítidlo nouzové s bandiérou a inverterem (19435 F65 LED LI-FE LG AR SA SE/SA/PS 1/3 H), napojeno na stávající monitoring objektu Central TEst Beghelli Logica</t>
  </si>
  <si>
    <t>2016936182</t>
  </si>
  <si>
    <t>"B.3.f - D.1.4.1.2" 3</t>
  </si>
  <si>
    <t>S6</t>
  </si>
  <si>
    <t xml:space="preserve">4 - svítidlo LED podhledové, LED panel 595x595x10mm, 36W,  200-240V, 3600 lm, 4000K, materiál kombinace AL+ocel, napojeno na systém DALI </t>
  </si>
  <si>
    <t>-653273004</t>
  </si>
  <si>
    <t>"B.1.a - D.1.4.1.2" 15</t>
  </si>
  <si>
    <t>"B.3.e - D.1.4.1.2" 14</t>
  </si>
  <si>
    <t>"B.3.f - D.1.4.1.2" 11</t>
  </si>
  <si>
    <t>"B.4.c - D.1.4.1.2" 11</t>
  </si>
  <si>
    <t>"B.5.f - D.1.4.1.2" 17</t>
  </si>
  <si>
    <t>S7</t>
  </si>
  <si>
    <t>Svítidlo LED podhledová, kulaté 330x19 mm, příkon 24W, 2760 lm, 3000K, IP 20, materiál PC</t>
  </si>
  <si>
    <t>1898637433</t>
  </si>
  <si>
    <t>"B.1.b - D.1.4.1.2 " 5</t>
  </si>
  <si>
    <t>"B.1.c - D.1.4.1.2" 12</t>
  </si>
  <si>
    <t>"B.1.d - D.1.4.1.2" 3</t>
  </si>
  <si>
    <t xml:space="preserve">"B.2.a - D.1.4.1.2"  4</t>
  </si>
  <si>
    <t>"B.2.b - D.1.4.1.2" 5</t>
  </si>
  <si>
    <t>"B.2.c - D.1.4.1.2" 6</t>
  </si>
  <si>
    <t>"B.2.d - D.1.4.1.2" 4</t>
  </si>
  <si>
    <t>"B.3.a - D.1.4.1.2" 4</t>
  </si>
  <si>
    <t>"B.3.b - D.1.4.1.2" 5</t>
  </si>
  <si>
    <t>"B.3.c - D.1.4.1.2" 6</t>
  </si>
  <si>
    <t>"B.3.d - D.1.4.1.2"4</t>
  </si>
  <si>
    <t>"B.4.a - D.1.4.1.2"4</t>
  </si>
  <si>
    <t>"B.4.b - D.1.4.1.2"4</t>
  </si>
  <si>
    <t>"B.5.a - D.1.4.1.2"4</t>
  </si>
  <si>
    <t>"B.5.b - D.1.4.1.2"5</t>
  </si>
  <si>
    <t>"B.5.c - D.1.4.1.2"2</t>
  </si>
  <si>
    <t>"B.5.d - D.1.4.1.2"4</t>
  </si>
  <si>
    <t>"B.6.b - D.1.4.1.2"12</t>
  </si>
  <si>
    <t>"B.6.c - D.1.4.1.2"4</t>
  </si>
  <si>
    <t>S8</t>
  </si>
  <si>
    <t xml:space="preserve">Svítidlo LED přisazené stropní, kruhové, pr. 370 mm, výška 70 mm,  22W, 2600 lm, plastový difuzor</t>
  </si>
  <si>
    <t>-1507906422</t>
  </si>
  <si>
    <t>Výměna svítidla</t>
  </si>
  <si>
    <t>"B.6.a - D.1.4.1.2"1</t>
  </si>
  <si>
    <t>S9</t>
  </si>
  <si>
    <t>Svítidlo nástěnné bodové pro nasvětlení tapety</t>
  </si>
  <si>
    <t>623247720</t>
  </si>
  <si>
    <t>"B.3.e - D.1.4.1.2" 8</t>
  </si>
  <si>
    <t>Z1</t>
  </si>
  <si>
    <t>Zásuvka s clonkami, 230V/16A IP20, včetně krabice a rámečku, pod omítku</t>
  </si>
  <si>
    <t>1984110822</t>
  </si>
  <si>
    <t>"B.1.a - D.1.4.1.2" 9</t>
  </si>
  <si>
    <t>"B.3.e - D.1.4.1.2" 9</t>
  </si>
  <si>
    <t>"B.3.f - D.1.4.1.2" 6</t>
  </si>
  <si>
    <t>"B.5.e - D.1.4.1.2"6</t>
  </si>
  <si>
    <t xml:space="preserve">"B.5.f - D.1.4.1.2" </t>
  </si>
  <si>
    <t>"B.1.b - D.1.4.1.2 " 2</t>
  </si>
  <si>
    <t>"B.1.c - D.1.4.1.2" 2</t>
  </si>
  <si>
    <t>"B.1.d - D.1.4.1.2" 2</t>
  </si>
  <si>
    <t>"B.2.a - D.1.4.1.2" 2</t>
  </si>
  <si>
    <t>"B.2.b - D.1.4.1.2" 2</t>
  </si>
  <si>
    <t>"B.2.c - D.1.4.1.2" 2</t>
  </si>
  <si>
    <t>"B.2.d - D.1.4.1.2" 2</t>
  </si>
  <si>
    <t>"B.3.a - D.1.4.1.2" 2</t>
  </si>
  <si>
    <t>"B.3.b - D.1.4.1.2" 2</t>
  </si>
  <si>
    <t>"B.3.c - D.1.4.1.2" 2</t>
  </si>
  <si>
    <t>"B.3.d - D.1.4.1.2"2</t>
  </si>
  <si>
    <t>"B.4.a - D.1.4.1.2"2</t>
  </si>
  <si>
    <t>"B.4.b - D.1.4.1.2"2</t>
  </si>
  <si>
    <t>"B.5.a - D.1.4.1.2"2</t>
  </si>
  <si>
    <t>"B.5.b - D.1.4.1.2"2</t>
  </si>
  <si>
    <t>"B.5.d - D.1.4.1.2"2</t>
  </si>
  <si>
    <t>"B.6.b - D.1.4.1.2"4</t>
  </si>
  <si>
    <t>"B.6.c - D.1.4.1.2"2</t>
  </si>
  <si>
    <t>Z2</t>
  </si>
  <si>
    <t>Zásuvka s víčkem, 230V/16A IP44, včetně krabice a rámečku, pod omítku</t>
  </si>
  <si>
    <t>1027212244</t>
  </si>
  <si>
    <t>WC - pro ohřívač vody</t>
  </si>
  <si>
    <t>"B.1.b - D.1.4.1.2 " 1</t>
  </si>
  <si>
    <t>"B.1.c - D.1.4.1.2" 1</t>
  </si>
  <si>
    <t>"B.2.b - D.1.4.1.2" 1</t>
  </si>
  <si>
    <t>"B.2.c - D.1.4.1.2" 1</t>
  </si>
  <si>
    <t>"B.3.b - D.1.4.1.2" 1</t>
  </si>
  <si>
    <t>"B.3.c - D.1.4.1.2" 1</t>
  </si>
  <si>
    <t>"B.5.b - D.1.4.1.2"1</t>
  </si>
  <si>
    <t>"B.5.c - D.1.4.1.2"1</t>
  </si>
  <si>
    <t>"B.6.b - D.1.4.1.2"2</t>
  </si>
  <si>
    <t>Z3</t>
  </si>
  <si>
    <t>Spínač 230/10A, včetně přístrojového ovladače, krabice KR 68, krytu a rámečku spínače</t>
  </si>
  <si>
    <t>810380214</t>
  </si>
  <si>
    <t>Sklad - pouze výměna</t>
  </si>
  <si>
    <t>Z4</t>
  </si>
  <si>
    <t>Čidlo pohybové</t>
  </si>
  <si>
    <t>2104865377</t>
  </si>
  <si>
    <t>"B.1.c - D.1.4.1.2" 5</t>
  </si>
  <si>
    <t>"B.2.c - D.1.4.1.2" 3</t>
  </si>
  <si>
    <t>"B.3.c - D.1.4.1.2" 3</t>
  </si>
  <si>
    <t>"B.6.b - D.1.4.1.2"6</t>
  </si>
  <si>
    <t>K1</t>
  </si>
  <si>
    <t>Kabel silový, izolace PVC - CYKY 3x1,5mm2 - pevně/ v podhledu</t>
  </si>
  <si>
    <t>-1928043162</t>
  </si>
  <si>
    <t>"B.3.e - D.1.4.1.2" 60</t>
  </si>
  <si>
    <t>"B.1.b - D.1.4.1.2" 50</t>
  </si>
  <si>
    <t>"B.1.c - D.1.4.1.2" 100</t>
  </si>
  <si>
    <t>"B.1.d - D.1.4.1.2" 40</t>
  </si>
  <si>
    <t>"B.2.a - D.1.4.1.2" 40</t>
  </si>
  <si>
    <t>"B.2.b - D.1.4.1.2" 50</t>
  </si>
  <si>
    <t>"B.2.c - D.1.4.1.2" 90</t>
  </si>
  <si>
    <t>"B.2.d - D.1.4.1.2" 40</t>
  </si>
  <si>
    <t>"B.3.a - D.1.4.1.2" 40</t>
  </si>
  <si>
    <t>"B.3.b - D.1.4.1.2" 50</t>
  </si>
  <si>
    <t>"B.3.c - D.1.4.1.2" 90</t>
  </si>
  <si>
    <t>"B.3.d - D.1.4.1.2"40</t>
  </si>
  <si>
    <t>"B.4.a - D.1.4.1.2"40</t>
  </si>
  <si>
    <t>"B.4.b - D.1.4.1.2"40</t>
  </si>
  <si>
    <t>"B.5.a - D.1.4.1.2"40</t>
  </si>
  <si>
    <t>"B.5.b - D.1.4.1.2"50</t>
  </si>
  <si>
    <t>"B.5.c - D.1.4.1.2" 35</t>
  </si>
  <si>
    <t>"B.5.d - D.1.4.1.2"40</t>
  </si>
  <si>
    <t>"B.6.b - D.1.4.1.2"160</t>
  </si>
  <si>
    <t>"B.6.c - D.1.4.1.2"40</t>
  </si>
  <si>
    <t>K2</t>
  </si>
  <si>
    <t>Kabel silový, izolace PVC - CYKY 3x2,5mm2 - pevně/ v podhledu</t>
  </si>
  <si>
    <t>-1809248431</t>
  </si>
  <si>
    <t>Chodba - vedeno převážně v podhledu</t>
  </si>
  <si>
    <t>"B.1.a - D.1.4.1.2 " 60</t>
  </si>
  <si>
    <t>"B.3.e - D.1.4.1.2" 80</t>
  </si>
  <si>
    <t>"B.3.f - D.1.4.1.2" 95</t>
  </si>
  <si>
    <t>"B.4.c - D.1.4.1.2"50</t>
  </si>
  <si>
    <t>"B.5.e - D.1.4.1.2" 50</t>
  </si>
  <si>
    <t>"B.5.f - D.1.4.1.2" 30</t>
  </si>
  <si>
    <t>WC - vedeno částěčně v podhledu (chodba) a částečně pod omítkou (WC)</t>
  </si>
  <si>
    <t>"B.1.b - D.1.4.1.2 " 80</t>
  </si>
  <si>
    <t>"B.1.c - D.1.4.1.2" 120</t>
  </si>
  <si>
    <t>"B.1.d - D.1.4.1.2" 90</t>
  </si>
  <si>
    <t>"B.2.a - D.1.4.1.2" 80</t>
  </si>
  <si>
    <t>"B.2.b - D.1.4.1.2" 80</t>
  </si>
  <si>
    <t>"B.2.c - D.1.4.1.2" 70</t>
  </si>
  <si>
    <t>"B.2.d - D.1.4.1.2" 30</t>
  </si>
  <si>
    <t>"B.3.a - D.1.4.1.2" 30</t>
  </si>
  <si>
    <t>"B.3.b - D.1.4.1.2" 80</t>
  </si>
  <si>
    <t>"B.3.c - D.1.4.1.2" 70</t>
  </si>
  <si>
    <t>"B.3.d - D.1.4.1.2"30</t>
  </si>
  <si>
    <t>"B.4.a - D.1.4.1.2"30</t>
  </si>
  <si>
    <t>"B.4.b - D.1.4.1.2"30</t>
  </si>
  <si>
    <t>"B.5.a - D.1.4.1.2"30</t>
  </si>
  <si>
    <t>"B.5.b - D.1.4.1.2"80</t>
  </si>
  <si>
    <t>"B.5.c - D.1.4.1.2"30</t>
  </si>
  <si>
    <t>"B.5.d - D.1.4.1.2"30</t>
  </si>
  <si>
    <t>"B.6.b - D.1.4.1.2" 150</t>
  </si>
  <si>
    <t>"B.6.c - D.1.4.1.2"30</t>
  </si>
  <si>
    <t>K3</t>
  </si>
  <si>
    <t>Kabel silový, izolace PVC - CYKY 5x1,5mm2 - v podhledu</t>
  </si>
  <si>
    <t>645713201</t>
  </si>
  <si>
    <t>"B.1.a - D.1.4.1.2 " 310</t>
  </si>
  <si>
    <t>"B.3.e - D.1.4.1.2" 350</t>
  </si>
  <si>
    <t>"B.3.f - D.1.4.1.2" 400</t>
  </si>
  <si>
    <t>"B.4.c - D.1.4.1.2" 380</t>
  </si>
  <si>
    <t>"B.5.e - D.1.4.1.2" 280</t>
  </si>
  <si>
    <t>"B.5.f - D.1.4.1.2" 430</t>
  </si>
  <si>
    <t>K4</t>
  </si>
  <si>
    <t>Kabel silový, izolace PVC - SHKFH-R 4x2x0,8 - v podhledu</t>
  </si>
  <si>
    <t>-2094624647</t>
  </si>
  <si>
    <t>"B.1.a - D.1.4.1.2 " 250</t>
  </si>
  <si>
    <t>"B.3.e - D.1.4.1.2" 280</t>
  </si>
  <si>
    <t>"B.3.f - D.1.4.1.2" 200</t>
  </si>
  <si>
    <t>"B.4.c - D.1.4.1.2" 230</t>
  </si>
  <si>
    <t>"B.5.e - D.1.4.1.2" 260</t>
  </si>
  <si>
    <t>"B.5.f - D.1.4.1.2" 320</t>
  </si>
  <si>
    <t>K5</t>
  </si>
  <si>
    <t>Kabel silový, izolace PVC - CYKY 5x4</t>
  </si>
  <si>
    <t>1024547531</t>
  </si>
  <si>
    <t>"B.6.b - D.1.4.1.2" 35</t>
  </si>
  <si>
    <t>K6</t>
  </si>
  <si>
    <t>Ochranné pospojování CY6/zž - pevně</t>
  </si>
  <si>
    <t>1090431239</t>
  </si>
  <si>
    <t>WC - sprchy</t>
  </si>
  <si>
    <t>"B.1.d - D.1.4.1.2" 5</t>
  </si>
  <si>
    <t xml:space="preserve">Rozvaděč  R24/R-6.1/R-6.2"</t>
  </si>
  <si>
    <t>L1</t>
  </si>
  <si>
    <t>Krabice rozbočovací pod omítku s víčkem</t>
  </si>
  <si>
    <t>851896890</t>
  </si>
  <si>
    <t>"B.1.a - D.1.4.1.2" 6</t>
  </si>
  <si>
    <t>"B.3.e - D.1.4.1.2" 6</t>
  </si>
  <si>
    <t>"B.3.f - D.1.4.1.2" 5</t>
  </si>
  <si>
    <t>"B.4.c - D.1.4.1.2" 7</t>
  </si>
  <si>
    <t>"B.5.e - D.1.4.1.2" 10</t>
  </si>
  <si>
    <t>"B.5.f - D.1.4.1.2" 8</t>
  </si>
  <si>
    <t>"B.1.b - D.1.4.1.2 "3</t>
  </si>
  <si>
    <t>"B.1.d - D.1.4.1.2" 1</t>
  </si>
  <si>
    <t>"B.2.b - D.1.4.1.2"3</t>
  </si>
  <si>
    <t>"B.2.c - D.1.4.1.2"3</t>
  </si>
  <si>
    <t>"B.3.b - D.1.4.1.2" 3</t>
  </si>
  <si>
    <t>"B.5.b - D.1.4.1.2"3</t>
  </si>
  <si>
    <t>"B.6.b - D.1.4.1.2"5</t>
  </si>
  <si>
    <t>L2</t>
  </si>
  <si>
    <t>Svorka SP</t>
  </si>
  <si>
    <t>-1862370235</t>
  </si>
  <si>
    <t>WC -sprchy</t>
  </si>
  <si>
    <t>L3</t>
  </si>
  <si>
    <t>Ukončení vodičů do 6 mm2</t>
  </si>
  <si>
    <t>767641090</t>
  </si>
  <si>
    <t>"B.6.b - D.1.4.1.2" 2</t>
  </si>
  <si>
    <t>L4</t>
  </si>
  <si>
    <t>Ukončení kabelů do 2,5 mm2</t>
  </si>
  <si>
    <t>708918374</t>
  </si>
  <si>
    <t>"B.1.a - D.1.4.1.2" 44</t>
  </si>
  <si>
    <t xml:space="preserve"> "B.3.e - D.1.4.1.2" 48</t>
  </si>
  <si>
    <t>"B.3.f - D.1.4.1.2" 32</t>
  </si>
  <si>
    <t>"B.4.c - D.1.4.1.2" 26</t>
  </si>
  <si>
    <t>"B.5.e - D.1.4.1.2"30</t>
  </si>
  <si>
    <t>"B.5.f - D.1.4.1.2" 46</t>
  </si>
  <si>
    <t>"B.1.b - D.1.4.1.2 " 10</t>
  </si>
  <si>
    <t>"B.1.c - D.1.4.1.2" 23</t>
  </si>
  <si>
    <t>"B.1.d - D.1.4.1.2" 10</t>
  </si>
  <si>
    <t>"B.2.a - D.1.4.1.2" 8</t>
  </si>
  <si>
    <t>"B.2.b - D.1.4.1.2" 9</t>
  </si>
  <si>
    <t>"B.2.c - D.1.4.1.2" 10</t>
  </si>
  <si>
    <t>"B.2.d - D.1.4.1.2" 15</t>
  </si>
  <si>
    <t>"B.3.a - D.1.4.1.2" 9</t>
  </si>
  <si>
    <t>"B.3.b - D.1.4.1.2" 9</t>
  </si>
  <si>
    <t>"B.3.c - D.1.4.1.2" 10</t>
  </si>
  <si>
    <t>"B.3.d - D.1.4.1.2"12</t>
  </si>
  <si>
    <t>"B.4.a - D.1.4.1.2"9</t>
  </si>
  <si>
    <t>"B.4.b - D.1.4.1.2"9</t>
  </si>
  <si>
    <t>"B.5.a - D.1.4.1.2"9</t>
  </si>
  <si>
    <t>"B.5.b - D.1.4.1.2"10</t>
  </si>
  <si>
    <t>"B.5.c - D.1.4.1.2"7</t>
  </si>
  <si>
    <t>"B.5.d - D.1.4.1.2"12</t>
  </si>
  <si>
    <t>"B.6.b - D.1.4.1.2"26</t>
  </si>
  <si>
    <t>"B.6.c - D.1.4.1.2"9</t>
  </si>
  <si>
    <t>L5</t>
  </si>
  <si>
    <t>Ukončení kabelů 5 mm2</t>
  </si>
  <si>
    <t>-243152970</t>
  </si>
  <si>
    <t>"B.1.a - D.1.4.1.2" 12</t>
  </si>
  <si>
    <t>"B.3.e - D.1.4.1.2" 10</t>
  </si>
  <si>
    <t>"B.3.f - D.1.4.1.2" 12</t>
  </si>
  <si>
    <t>"B.4.c - D.1.4.1.2" 14</t>
  </si>
  <si>
    <t>"B.6.b - D.1.4.1.2" 4</t>
  </si>
  <si>
    <t>L6</t>
  </si>
  <si>
    <t>Úprava kabelových vývodů</t>
  </si>
  <si>
    <t>-612796168</t>
  </si>
  <si>
    <t>Opětovná montáž světel</t>
  </si>
  <si>
    <t>"B.5.e - D.1.4.1.2" 19</t>
  </si>
  <si>
    <t>Pro pisoáry</t>
  </si>
  <si>
    <t>"B.1.c - D.1.4.1.2 " 3</t>
  </si>
  <si>
    <t>"B.6.b - D.1.4.1.2" 3</t>
  </si>
  <si>
    <t>Pro VZT</t>
  </si>
  <si>
    <t>"B.2.a - D.1.4.1.2" 1</t>
  </si>
  <si>
    <t>"B.2.d - D.1.4.1.2" 1</t>
  </si>
  <si>
    <t>"B.3.a - D.1.4.1.2" 1</t>
  </si>
  <si>
    <t>"B.3.d - D.1.4.1.2" 1</t>
  </si>
  <si>
    <t>"B.4.a - D.1.4.1.2" 1</t>
  </si>
  <si>
    <t>"B.4.b - D.1.4.1.2" 1</t>
  </si>
  <si>
    <t>"B.5.a - D.1.4.1.2" 1</t>
  </si>
  <si>
    <t>"B.5.d - D.1.4.1.2" 1</t>
  </si>
  <si>
    <t>"B.6.c - D.1.4.1.2" 1</t>
  </si>
  <si>
    <t>L7</t>
  </si>
  <si>
    <t>Svorka 3x1-2,5mm2</t>
  </si>
  <si>
    <t>-943337459</t>
  </si>
  <si>
    <t>"B.3.e - D.1.4.1.2" 19</t>
  </si>
  <si>
    <t>"B.5.e - D.1.4.1.2" 6</t>
  </si>
  <si>
    <t>"B.5.f - D.1.4.1.2" 3</t>
  </si>
  <si>
    <t>"B.1.b - D.1.4.1.2 " 4</t>
  </si>
  <si>
    <t>"B.1.c - D.1.4.1.2" 6</t>
  </si>
  <si>
    <t>"B.2.a - D.1.4.1.2" 3</t>
  </si>
  <si>
    <t>"B.2.b - D.1.4.1.2" 4</t>
  </si>
  <si>
    <t>"B.2.c - D.1.4.1.2" 5</t>
  </si>
  <si>
    <t>"B.2.d - D.1.4.1.2" 3</t>
  </si>
  <si>
    <t>"B.3.a - D.1.4.1.2" 3</t>
  </si>
  <si>
    <t>"B.3.b - D.1.4.1.2" 4</t>
  </si>
  <si>
    <t>"B.3.c - D.1.4.1.2" 5</t>
  </si>
  <si>
    <t>"B.3.d - D.1.4.1.2"3</t>
  </si>
  <si>
    <t>"B.4.a - D.1.4.1.2"3</t>
  </si>
  <si>
    <t>"B.4.b - D.1.4.1.2"3</t>
  </si>
  <si>
    <t>"B.5.a - D.1.4.1.2"3</t>
  </si>
  <si>
    <t>"B.5.b - D.1.4.1.2"4</t>
  </si>
  <si>
    <t>"B.5.c - D.1.4.1.2"4</t>
  </si>
  <si>
    <t>"B.5.d - D.1.4.1.2"3</t>
  </si>
  <si>
    <t>"B.6.c - D.1.4.1.2"3</t>
  </si>
  <si>
    <t>L8</t>
  </si>
  <si>
    <t>Svorka 5x1-2,5mm2</t>
  </si>
  <si>
    <t>-748573006</t>
  </si>
  <si>
    <t>L9</t>
  </si>
  <si>
    <t>Svorka 5x4mm2</t>
  </si>
  <si>
    <t>-1342945194</t>
  </si>
  <si>
    <t>L10</t>
  </si>
  <si>
    <t>Ukončení vodičů do 16 mm2</t>
  </si>
  <si>
    <t>260755983</t>
  </si>
  <si>
    <t>"B.1.a - D.1.4.1.2" 24</t>
  </si>
  <si>
    <t>"B.3.e - D.1.4.1.2" 33</t>
  </si>
  <si>
    <t>"B.3.f - D.1.4.1.2" 17</t>
  </si>
  <si>
    <t>"B.5.e - D.1.4.1.2" 25</t>
  </si>
  <si>
    <t>"B.5.f - D.1.4.1.2" 20</t>
  </si>
  <si>
    <t>"B.6.b - D.1.4.1.2"6+2</t>
  </si>
  <si>
    <t>L11</t>
  </si>
  <si>
    <t>Trubky, hadice, lišty</t>
  </si>
  <si>
    <t>-3799365</t>
  </si>
  <si>
    <t>"B.1.a - D.1.4.1.2" 20</t>
  </si>
  <si>
    <t>"B.3.e - D.1.4.1.2" 22</t>
  </si>
  <si>
    <t>"B.3.f - D.1.4.1.2" 18</t>
  </si>
  <si>
    <t>"B.4.c - D.1.4.1.2" 18</t>
  </si>
  <si>
    <t>"B.5.e - D.1.4.1.2" 20</t>
  </si>
  <si>
    <t xml:space="preserve">"B.5.f - D.1.4.1.2"  28</t>
  </si>
  <si>
    <t>D1</t>
  </si>
  <si>
    <t>Ocelový drátěný žlab 250x100 mm, včetně podpěr, držáků, spojek a dalšího spojovacího materiálu</t>
  </si>
  <si>
    <t>-938852601</t>
  </si>
  <si>
    <t>"B.1.a - D.1.4.1.2" 45*2</t>
  </si>
  <si>
    <t>"B.3.e - D.1.4.1.2" 45*2</t>
  </si>
  <si>
    <t>"B.3.f - D.1.4.1.2" 35*2</t>
  </si>
  <si>
    <t>"B.4.c - D.1.4.1.2" 32*2</t>
  </si>
  <si>
    <t>"B.5.e - D.1.4.1.2" 30*2</t>
  </si>
  <si>
    <t>"B.5.f - D.1.4.1.2" 42*2</t>
  </si>
  <si>
    <t>Ocelový plný žlab 250x100 mm, včetně podpěr, držáků, spojek a dalšího spojovacího materiálu</t>
  </si>
  <si>
    <t>-186057027</t>
  </si>
  <si>
    <t xml:space="preserve">"B.5.f - D.1.4.1.2"  42*2</t>
  </si>
  <si>
    <t>"B.1.b - D.1.4.1.2 " 16</t>
  </si>
  <si>
    <t>"B.2.d - D.1.4.1.2" 20</t>
  </si>
  <si>
    <t>"B.4.a - D.1.4.1.2"8</t>
  </si>
  <si>
    <t>"B.5.a - D.1.4.1.2"8</t>
  </si>
  <si>
    <t>"B.6.b - D.1.4.1.2"3</t>
  </si>
  <si>
    <t>"B.6.c - D.1.4.1.2"25</t>
  </si>
  <si>
    <t>OSB deska pro roznesení váhy na kazetě podhledu, se svítidlem tl. 12 mm, kazeta 600x600mm</t>
  </si>
  <si>
    <t>-1820738870</t>
  </si>
  <si>
    <t>D4</t>
  </si>
  <si>
    <t>Lišta LHD 20x20 mm HD, hranatá</t>
  </si>
  <si>
    <t>221012990</t>
  </si>
  <si>
    <t>WC - vedení kabelů před provedením podhledu na chodbách, následně přesun do žlabu v podhledu</t>
  </si>
  <si>
    <t>78149OS04</t>
  </si>
  <si>
    <t xml:space="preserve">D+M Elektrický osoušeč rukou, včetně zapojení a zprovoznění, specifikace dle PD </t>
  </si>
  <si>
    <t>200357072</t>
  </si>
  <si>
    <t>"B.1.b - D.1.1.08 - OS04" 1</t>
  </si>
  <si>
    <t>"B.1.c - D.1.1.08 - OS04" 1</t>
  </si>
  <si>
    <t>"B.2.a - D.1.1.09 - OS04" 1</t>
  </si>
  <si>
    <t>"B.2.b - D.1.1.08 - OS04" 1</t>
  </si>
  <si>
    <t>"B.2.c - D.1.1.08 - OS04" 1</t>
  </si>
  <si>
    <t>"B.2.d - D.1.1.9 - OS04"1</t>
  </si>
  <si>
    <t>"B.3.a - D.1.1.09 - OS04" 1</t>
  </si>
  <si>
    <t>"B.3.b - D.1.1.09 - OS04" 1</t>
  </si>
  <si>
    <t>"B.3.c - D.1.1.08 - OS04" 1</t>
  </si>
  <si>
    <t>"B.3.d - D.1.1.9 - OS04"1</t>
  </si>
  <si>
    <t>"B.4.a - D.1.1.09 - OS04" 1</t>
  </si>
  <si>
    <t>"B.4.b - D.1.1.09 - OS04" 1</t>
  </si>
  <si>
    <t>"B.5.a - D.1.1.09 - OS04" 1</t>
  </si>
  <si>
    <t>"B.5.b - D.1.1.09 - OS04" 1</t>
  </si>
  <si>
    <t>"B.5.d - D.1.1.09 - OS04" 1</t>
  </si>
  <si>
    <t>"B.6.b- D.1.1.9 -OS04"2</t>
  </si>
  <si>
    <t>"B.6.c- D.1.1.9 -OS04" 1</t>
  </si>
  <si>
    <t>D5</t>
  </si>
  <si>
    <t>Pomocný a kotvící materiál (šroubové tyče, příchytky, hmoždinky, závěsy, šrouby a matky)</t>
  </si>
  <si>
    <t>kg</t>
  </si>
  <si>
    <t>2057865673</t>
  </si>
  <si>
    <t>"B.1.a - D.1.4.1.2" 10</t>
  </si>
  <si>
    <t>"B.3.e - D.1.4.1.2" 12</t>
  </si>
  <si>
    <t>"B.3.f - D.1.4.1.2" 8</t>
  </si>
  <si>
    <t>"B.4.c - D.1.4.1.2" 8</t>
  </si>
  <si>
    <t xml:space="preserve">"B.5.f - D.1.4.1.2"  16</t>
  </si>
  <si>
    <t xml:space="preserve">"B.5.e - D.1.4.1.2"  8</t>
  </si>
  <si>
    <t xml:space="preserve">"B.2.a - D.1.4.1.2"  2</t>
  </si>
  <si>
    <t>"B.2.b - D.1.4.1.2" 3</t>
  </si>
  <si>
    <t>Demontáže a likvidace</t>
  </si>
  <si>
    <t>DM1</t>
  </si>
  <si>
    <t xml:space="preserve">Demontáž stávajících el. rozvodů  a svítidel vestavných do suti</t>
  </si>
  <si>
    <t>861200702</t>
  </si>
  <si>
    <t>"B.1.a - D.1.4.1.2" 25</t>
  </si>
  <si>
    <t>"B.3.e - D.1.4.1.2" 25</t>
  </si>
  <si>
    <t>"B.3.f - D.1.4.1.2" 25</t>
  </si>
  <si>
    <t>"B.4.c - D.1.4.1.2" 25</t>
  </si>
  <si>
    <t xml:space="preserve">"B.5.f - D.1.4.1.2"  25</t>
  </si>
  <si>
    <t>"B.2.c - D.1.4.1.2" 4</t>
  </si>
  <si>
    <t>"B.3.d - D.1.4.1.2"1</t>
  </si>
  <si>
    <t>"B.4.a - D.1.4.1.2"1</t>
  </si>
  <si>
    <t>"B.4.b - D.1.4.1.2"1</t>
  </si>
  <si>
    <t>"B.5.a - D.1.4.1.2"1</t>
  </si>
  <si>
    <t>"B.5.d - D.1.4.1.2"1</t>
  </si>
  <si>
    <t>"B.6.a - D.1.4.1.2"0,5</t>
  </si>
  <si>
    <t>"B.6.c - D.1.4.1.2"1</t>
  </si>
  <si>
    <t>DM2</t>
  </si>
  <si>
    <t>Demontáž stávajících NO svítidel do suti</t>
  </si>
  <si>
    <t>-596578497</t>
  </si>
  <si>
    <t>DM3</t>
  </si>
  <si>
    <t>Demontáž a uložení pro opětovnou montáž stávajících svítidel - přisazené/přisazené s NO/zavěšené</t>
  </si>
  <si>
    <t>1893551109</t>
  </si>
  <si>
    <t>DM4</t>
  </si>
  <si>
    <t>Demontáž a uložení pro opětovnou montáž svítidel NO - 1N</t>
  </si>
  <si>
    <t>-35752568</t>
  </si>
  <si>
    <t>Dm5</t>
  </si>
  <si>
    <t>Demontáž a uložení pro opětovnou montáž svítidel - chodba B.5.e</t>
  </si>
  <si>
    <t>-476693348</t>
  </si>
  <si>
    <t>D6</t>
  </si>
  <si>
    <t>Ostatní práce</t>
  </si>
  <si>
    <t>OS1</t>
  </si>
  <si>
    <t>D+M Napojení ocelových žlabů na protipožární přepážku, ošetření minerální vatou, vložení kabelové přepážky š. 250mm do žlabu, osazení kabelových průchodek, utěsnění a zapravení</t>
  </si>
  <si>
    <t>1828212187</t>
  </si>
  <si>
    <t>"B.1.a - D.1.4.1.2" 8</t>
  </si>
  <si>
    <t>"B.3.e/B.3.f - D.1.4.1.2" 8</t>
  </si>
  <si>
    <t>"B.5.e - D.1.4.1.2" 8</t>
  </si>
  <si>
    <t>D7</t>
  </si>
  <si>
    <t>Hodinové zúčtovací sazby</t>
  </si>
  <si>
    <t>HZS1</t>
  </si>
  <si>
    <t>Úprava stávajícího rozvaděče mimo ceník. položku</t>
  </si>
  <si>
    <t>383866747</t>
  </si>
  <si>
    <t>"B.3.e/B.3.f - D.1.4.1.2" 4</t>
  </si>
  <si>
    <t>"B.1.b - D.1.4.1.2 " 0,5</t>
  </si>
  <si>
    <t>"B.1.d - D.1.4.1.2" 0,5</t>
  </si>
  <si>
    <t>"B.2.a - D.1.4.1.2" 0,5</t>
  </si>
  <si>
    <t>"B.2.b - D.1.4.1.2" 0,5</t>
  </si>
  <si>
    <t>"B.2.c - D.1.4.1.2" 0,5</t>
  </si>
  <si>
    <t>"B.2.d - D.1.4.1.2" 0,5</t>
  </si>
  <si>
    <t>"B.3.a - D.1.4.1.2" 0,5</t>
  </si>
  <si>
    <t>"B.3.b - D.1.4.1.2" 0,5</t>
  </si>
  <si>
    <t>"B.3.c - D.1.4.1.2" 0,5</t>
  </si>
  <si>
    <t>"B.3.d - D.1.4.1.2"0,5</t>
  </si>
  <si>
    <t>"B.4.a - D.1.4.1.2"0,5</t>
  </si>
  <si>
    <t>"B.4.b - D.1.4.1.2"0,5</t>
  </si>
  <si>
    <t>"B.5.a - D.1.4.1.2"0,5</t>
  </si>
  <si>
    <t>"B.5.b - D.1.4.1.2"0,5</t>
  </si>
  <si>
    <t>"B.5.c - D.1.4.1.2"0,5</t>
  </si>
  <si>
    <t>"B.5.d - D.1.4.1.2"0,5</t>
  </si>
  <si>
    <t>"B.6.b - D.1.4.1.2"1</t>
  </si>
  <si>
    <t>"B.6.c - D.1.4.1.2"0,5</t>
  </si>
  <si>
    <t>HZS2</t>
  </si>
  <si>
    <t xml:space="preserve">Napojení a úprava- přepojení okruhů zásuvkových, světelných a technologických </t>
  </si>
  <si>
    <t>-1901914391</t>
  </si>
  <si>
    <t>"B.5.e - D.1.4.1.2" 2</t>
  </si>
  <si>
    <t>D8</t>
  </si>
  <si>
    <t>Pomocné zednické práce</t>
  </si>
  <si>
    <t>P1</t>
  </si>
  <si>
    <t>Zednická výpomoc pro elektromontáže</t>
  </si>
  <si>
    <t>406388506</t>
  </si>
  <si>
    <t>"B.5.e - D.1.4.1.2" 4</t>
  </si>
  <si>
    <t>"B.5.f - D.1.4.1.2" 4</t>
  </si>
  <si>
    <t>P2</t>
  </si>
  <si>
    <t>Montážní plošina/lešení, výška 2,5m</t>
  </si>
  <si>
    <t>-528499936</t>
  </si>
  <si>
    <t>"B.1.a - D.1.4.1.2" 40</t>
  </si>
  <si>
    <t>"B.3.e - D.1.4.1.2" 45</t>
  </si>
  <si>
    <t>"B.3.f - D.1.4.1.2" 40</t>
  </si>
  <si>
    <t>"B.4.c - D.1.4.1.2" 40</t>
  </si>
  <si>
    <t>"B.5.f - D.1.4.1.2" 45</t>
  </si>
  <si>
    <t>"B.1.c - D.1.4.1.2" 8</t>
  </si>
  <si>
    <t>"B.1.d - D.1.4.1.2" 4</t>
  </si>
  <si>
    <t>"B.2.a - D.1.4.1.2" 4</t>
  </si>
  <si>
    <t>"B.3.c - D.1.4.1.2" 4</t>
  </si>
  <si>
    <t>P3</t>
  </si>
  <si>
    <t>Vysekání rýh ve zdivu cihelném - drážky</t>
  </si>
  <si>
    <t>1024998883</t>
  </si>
  <si>
    <t>"B.1.a - D.1.4.1.2" 35</t>
  </si>
  <si>
    <t>"B.3.f - D.1.4.1.2" 35</t>
  </si>
  <si>
    <t>"B.4.c - D.1.4.1.2" 35</t>
  </si>
  <si>
    <t>"B.5.e - D.1.4.1.2" 30</t>
  </si>
  <si>
    <t>"B.1.c - D.1.4.1.2" 15</t>
  </si>
  <si>
    <t>"B.1.d - D.1.4.1.2" 5+15</t>
  </si>
  <si>
    <t>"B.2.a - D.1.4.1.2" 5+10</t>
  </si>
  <si>
    <t>"B.2.b - D.1.4.1.2" 5+15</t>
  </si>
  <si>
    <t>"B.2.d - D.1.4.1.2" 5+10</t>
  </si>
  <si>
    <t>"B.3.a - D.1.4.1.2" 5+15</t>
  </si>
  <si>
    <t>"B.3.b - D.1.4.1.2" 5+15</t>
  </si>
  <si>
    <t>"B.3.c - D.1.4.1.2" 5+15</t>
  </si>
  <si>
    <t>"B.3.d - D.1.4.1.2"5+10</t>
  </si>
  <si>
    <t>"B.4.a - D.1.4.1.2"5+7</t>
  </si>
  <si>
    <t>"B.4.b - D.1.4.1.2"5+10</t>
  </si>
  <si>
    <t>"B.5.a - D.1.4.1.2"5+7</t>
  </si>
  <si>
    <t>"B.5.b - D.1.4.1.2"5+15</t>
  </si>
  <si>
    <t>"B.5.c - D.1.4.1.2"5+12</t>
  </si>
  <si>
    <t>"B.5.d - D.1.4.1.2"5+15</t>
  </si>
  <si>
    <t>"B.6.b - D.1.4.1.2"15+20</t>
  </si>
  <si>
    <t>"B.6.c - D.1.4.1.2"5+25</t>
  </si>
  <si>
    <t>P4</t>
  </si>
  <si>
    <t>Průraz (vrtání) cihelnou zdí do 1000mm do D22 mm</t>
  </si>
  <si>
    <t>1802190809</t>
  </si>
  <si>
    <t>P5</t>
  </si>
  <si>
    <t>Zapravení drážek do hl. 50mm, vč. dodávky malty fajnové, úklid po zapravování</t>
  </si>
  <si>
    <t>-473132654</t>
  </si>
  <si>
    <t>"B.3.e - D.1.4.1.2" 20</t>
  </si>
  <si>
    <t>"B.3.f - D.1.4.1.2" 15</t>
  </si>
  <si>
    <t>"B.4.c - D.1.4.1.2" 10</t>
  </si>
  <si>
    <t>"B.5.f - D.1.4.1.2" 10</t>
  </si>
  <si>
    <t>"B.2.d - D.1.4.1.2" 5</t>
  </si>
  <si>
    <t>"B.3.a - D.1.4.1.2" 6</t>
  </si>
  <si>
    <t>"B.3.b - D.1.4.1.2" 6</t>
  </si>
  <si>
    <t>"B.3.d - D.1.4.1.2"5</t>
  </si>
  <si>
    <t>"B.5.c - D.1.4.1.2"8</t>
  </si>
  <si>
    <t>"B.5.d - D.1.4.1.2"5</t>
  </si>
  <si>
    <t>"B.6.b - D.1.4.1.2"10</t>
  </si>
  <si>
    <t>"B.6.c - D.1.4.1.2"10</t>
  </si>
  <si>
    <t>P6</t>
  </si>
  <si>
    <t>Přesun suti a vybouraného materiálu do společného kontejneru stavby na dvůr</t>
  </si>
  <si>
    <t>649151139</t>
  </si>
  <si>
    <t>"B.1.a - D.1.4.1.2" 0,6</t>
  </si>
  <si>
    <t>"B.3.e - D.1.4.1.2" 0,8</t>
  </si>
  <si>
    <t>"B.3.f - D.1.4.1.2" 0,7</t>
  </si>
  <si>
    <t>"B.4.c - D.1.4.1.2" 0,5</t>
  </si>
  <si>
    <t>"B.5.e - D.1.4.1.2" 0,5</t>
  </si>
  <si>
    <t>"B.5.f - D.1.4.1.2" 0,7</t>
  </si>
  <si>
    <t>"B.1.b - D.1.4.1.2 " 0,1</t>
  </si>
  <si>
    <t>"B.1.c - D.1.4.1.2" 0,2</t>
  </si>
  <si>
    <t>"B.1.d - D.1.4.1.2" 0,15</t>
  </si>
  <si>
    <t>"B.2.a - D.1.4.1.2" 0,2</t>
  </si>
  <si>
    <t>"B.2.b - D.1.4.1.2" 0,1</t>
  </si>
  <si>
    <t>"B.2.c - D.1.4.1.2" 0,15</t>
  </si>
  <si>
    <t>"B.2.d - D.1.4.1.2" 0,2</t>
  </si>
  <si>
    <t>"B.3.a - D.1.4.1.2" 0,2</t>
  </si>
  <si>
    <t>"B.3.b - D.1.4.1.2" 0,2</t>
  </si>
  <si>
    <t>"B.3.c - D.1.4.1.2" 0,15</t>
  </si>
  <si>
    <t>"B.3.d - D.1.4.1.2"0,12</t>
  </si>
  <si>
    <t>"B.4.a - D.1.4.1.2"0,15</t>
  </si>
  <si>
    <t>"B.4.b - D.1.4.1.2"0,12</t>
  </si>
  <si>
    <t>"B.5.a - D.1.4.1.2"0,15</t>
  </si>
  <si>
    <t>"B.5.b - D.1.4.1.2"0,16</t>
  </si>
  <si>
    <t>"B.5.c - D.1.4.1.2"0,15</t>
  </si>
  <si>
    <t>"B.5.d - D.1.4.1.2"0,15</t>
  </si>
  <si>
    <t>"B.6.b - D.1.4.1.2"0,3</t>
  </si>
  <si>
    <t>"B.6.c - D.1.4.1.2"0,3</t>
  </si>
  <si>
    <t>SO.06 - Vzduchotechnika</t>
  </si>
  <si>
    <t xml:space="preserve">    751 - Vzduchotechnika</t>
  </si>
  <si>
    <t>751</t>
  </si>
  <si>
    <t>751 1.A.1</t>
  </si>
  <si>
    <t>D+M Potrubní ventilátor do kruhového porubí pr. 160 mm s doběhem, objemový průtok 380 m3/hod</t>
  </si>
  <si>
    <t>956949502</t>
  </si>
  <si>
    <t>"B.1.d - D.1.4.3.02" 1</t>
  </si>
  <si>
    <t xml:space="preserve">"B.3.d-  D.1.4.3.02" 1</t>
  </si>
  <si>
    <t>751 1.A.1.1</t>
  </si>
  <si>
    <t>D+M Potrubní ventilátor do kruhového porubí pr. 100 mm s doběhem, objemový průtok 80 m3/hod</t>
  </si>
  <si>
    <t>450635668</t>
  </si>
  <si>
    <t xml:space="preserve">"B.2.a -  D.1.4.3.02" 1</t>
  </si>
  <si>
    <t xml:space="preserve">"B.2.d -  D.1.4.3.02" 1</t>
  </si>
  <si>
    <t>"B.3.a - D.1.4.3.02" 1</t>
  </si>
  <si>
    <t>"B.4.a - D.1.4.3.02" 1</t>
  </si>
  <si>
    <t>"B.4.b - D.1.4.3.02" 1</t>
  </si>
  <si>
    <t>"B.5.a -D.1.4.3.02" 1</t>
  </si>
  <si>
    <t>"B.5.d - D.1.4.3.02" 1</t>
  </si>
  <si>
    <t>"B.6.c - D.1.4.3.02" 1</t>
  </si>
  <si>
    <t>751 1.A.2</t>
  </si>
  <si>
    <t>D+M Regulační klapka do kruhového potrubí pr. 100 mm</t>
  </si>
  <si>
    <t>1390061858</t>
  </si>
  <si>
    <t>"B.2.a - D.1.4.3.02" 1</t>
  </si>
  <si>
    <t>"B.2.d - D.1.4.3.02" 1</t>
  </si>
  <si>
    <t>"B.5.a - D.1.4.3.02" 1</t>
  </si>
  <si>
    <t>"B.6.c - D.1.4.3.02 1</t>
  </si>
  <si>
    <t>751 1.A.2.2</t>
  </si>
  <si>
    <t>D+M Regulační klapka do kruhového potrubí pr. 160 mm</t>
  </si>
  <si>
    <t>-1775494094</t>
  </si>
  <si>
    <t>"B.1.d -D.1.4.3.02" 2</t>
  </si>
  <si>
    <t>"B.3.d- D.1.4.3.02" 2</t>
  </si>
  <si>
    <t>751 1.A.3</t>
  </si>
  <si>
    <t>D+M Kruhová těsná zpětná klapka, pr. 100 mm</t>
  </si>
  <si>
    <t>134408775</t>
  </si>
  <si>
    <t>"B.2.a -D.1.4.3.02" 1</t>
  </si>
  <si>
    <t>"B.2.d -D.1.4.3.02" 1</t>
  </si>
  <si>
    <t>"B.4.a -D.1.4.3.02" 1</t>
  </si>
  <si>
    <t>751 1.A.3.3</t>
  </si>
  <si>
    <t>D+M Kruhová těsná zpětná klapka, pr. 160 mm</t>
  </si>
  <si>
    <t>-594380475</t>
  </si>
  <si>
    <t>"B.1.d - D.1.4.3.02" 2</t>
  </si>
  <si>
    <t>751 1.A.4</t>
  </si>
  <si>
    <t>D+M Odvodní talířový ventil kovový, pr. 100 mm</t>
  </si>
  <si>
    <t>248361476</t>
  </si>
  <si>
    <t>"B.3.a -D.1.4.3.02" 1</t>
  </si>
  <si>
    <t>751 1.A.4.4</t>
  </si>
  <si>
    <t>D+M Odvodní talířový ventil kovový, pr. 160 mm</t>
  </si>
  <si>
    <t>55122387</t>
  </si>
  <si>
    <t>751 1.A.5</t>
  </si>
  <si>
    <t>D+M Tepelně a hlukově izolační hadice, pr. 100 mm</t>
  </si>
  <si>
    <t>-677175883</t>
  </si>
  <si>
    <t>"B.2.a - D.1.4.3.02" 8,5</t>
  </si>
  <si>
    <t>"B.2.d - D.1.4.3.02" 6,3</t>
  </si>
  <si>
    <t>"B.3.a - D.1.4.3.02" 6,3</t>
  </si>
  <si>
    <t>"B.4.a - D.1.4.3.02" 8,5</t>
  </si>
  <si>
    <t>"B.4.b - D.1.4.3.02" 7,1</t>
  </si>
  <si>
    <t>"B.5.a - D.1.4.3.02" 7,2</t>
  </si>
  <si>
    <t>"B.5.d - D.1.4.3.02" 7,2</t>
  </si>
  <si>
    <t>"B.6.c - D.1.4.3.02" 7,2</t>
  </si>
  <si>
    <t>751 1.A.5.5.</t>
  </si>
  <si>
    <t>D+M Tepelně a hlukově izolační hadice, pr. 160 mm</t>
  </si>
  <si>
    <t>-2119436846</t>
  </si>
  <si>
    <t>"B.1.d -D.1.4.3.02" 8,2</t>
  </si>
  <si>
    <t>"B.3.d- D.1.4.3.02" 8,2</t>
  </si>
  <si>
    <t>751 1.A.6</t>
  </si>
  <si>
    <t>D+M Požární a tepelná izolace, minerální vata s AL polepem, tl. 40 mm</t>
  </si>
  <si>
    <t>-297039532</t>
  </si>
  <si>
    <t>"B.2.a - D.1.4.3.02" 3,5*1,3</t>
  </si>
  <si>
    <t>"B.2.d - D.1.4.3.02" 3,5*1,3</t>
  </si>
  <si>
    <t>"B.3.a - D.1.4.3.02" 3,5*1,3</t>
  </si>
  <si>
    <t>"B.4.a - D.1.4.3.02" 3,5*1,3</t>
  </si>
  <si>
    <t>"B.4.b - D.1.4.3.02" 3,5*1,3</t>
  </si>
  <si>
    <t>"B.5.a - D.1.4.3.02" 3,5*1,3</t>
  </si>
  <si>
    <t>"B.5.d - D.1.4.3.02" 3,5*1,3</t>
  </si>
  <si>
    <t>"B.6.c - D.1.4.3.02" 3,5*1,3</t>
  </si>
  <si>
    <t>"B.1.d - D.1.4.3.02" 4,1*1,3</t>
  </si>
  <si>
    <t>"B.3.d- D.1.4.3.02" 4,1*1,3</t>
  </si>
  <si>
    <t>751 1.A.7</t>
  </si>
  <si>
    <t>D+M Potrubí Spiro, pozinkované, + 30% tvarovek, pr. 100 mm</t>
  </si>
  <si>
    <t>1430170375</t>
  </si>
  <si>
    <t>"B.2.a -D.1.4.3.02" 3,5</t>
  </si>
  <si>
    <t>"B.2.d - D.1.4.3.02" 3,5</t>
  </si>
  <si>
    <t>"B.3.a - D.1.4.3.02" 3,5</t>
  </si>
  <si>
    <t>"B.4.a - DD.1.4.3.02" 3,5</t>
  </si>
  <si>
    <t>"B.4.b - D.1.4.3.02" 3,5</t>
  </si>
  <si>
    <t>"B.5.a - D.1.4.3.02"3,5</t>
  </si>
  <si>
    <t>"B.5.d - D.1.4.3.02" 3,5</t>
  </si>
  <si>
    <t>"B.6.c - D.1.4.3.02" 3,5</t>
  </si>
  <si>
    <t>751 1.A.7.7</t>
  </si>
  <si>
    <t>D+M Potrubí Spiro, pozinkované, + 30% tvarovek, pr. 160 mm</t>
  </si>
  <si>
    <t>1547945319</t>
  </si>
  <si>
    <t>"B.1.d - D.1.4.3.02" 3,5</t>
  </si>
  <si>
    <t xml:space="preserve">"B.3.d-D.1.4.3.02"  3,5</t>
  </si>
  <si>
    <t>751 1.A.8</t>
  </si>
  <si>
    <t>Závěsový, montážní, spojovací a těsnící materiál</t>
  </si>
  <si>
    <t>2096509840</t>
  </si>
  <si>
    <t>"B.4.b -D.1.4.3.02" 1</t>
  </si>
  <si>
    <t>751 1.A.9</t>
  </si>
  <si>
    <t>Demontáž stávajího vzduchotechnického zařízení</t>
  </si>
  <si>
    <t>-355432653</t>
  </si>
  <si>
    <t>"B.2.a - D.1.4.3.02" 2</t>
  </si>
  <si>
    <t>"B.2.d - D.1.4.3.02" 2</t>
  </si>
  <si>
    <t>"B.3.a - D.1.4.3.02" 2</t>
  </si>
  <si>
    <t>"B.4.a - D.1.4.3.02" 2</t>
  </si>
  <si>
    <t>"B.4.b - D.1.4.3.02" 2</t>
  </si>
  <si>
    <t>"B.5.a - D.1.4.3.02" 2</t>
  </si>
  <si>
    <t>"B.5.d - D.1.4.3.02" 2</t>
  </si>
  <si>
    <t>"B.6.c - D.1.4.3.02" 2</t>
  </si>
  <si>
    <t>"B.1.d - D.1.4.3.02" 4</t>
  </si>
  <si>
    <t>"B.3.d- D.1.4.3.02" 4</t>
  </si>
  <si>
    <t>Souče</t>
  </si>
  <si>
    <t>SO.07 - Vedlejší a ostatní rozpočtovací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</si>
  <si>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</si>
  <si>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</si>
  <si>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</si>
  <si>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</si>
  <si>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  D5 - PROVEDENÍ REVIZNÍCH ZKOUŠEK - DLE CSN 331500</t>
  </si>
  <si>
    <t>VRN</t>
  </si>
  <si>
    <t>Vedlejší rozpočtové náklady</t>
  </si>
  <si>
    <t>VRN1</t>
  </si>
  <si>
    <t>Průzkumné, geodetické a projektové práce</t>
  </si>
  <si>
    <t>011514000</t>
  </si>
  <si>
    <t>Stavebně-statický průzkum</t>
  </si>
  <si>
    <t>1024</t>
  </si>
  <si>
    <t>-1216565435</t>
  </si>
  <si>
    <t>Sonda - zjištění skutečného souvrství stávající konstrukc podlahy (před zahájením prací)</t>
  </si>
  <si>
    <t>013254000</t>
  </si>
  <si>
    <t xml:space="preserve">Dokumentace skutečného provedení stavby - min. 3xpapír + 1x elektronicky, výkresy ve formátu .dwg, textová část .pdf </t>
  </si>
  <si>
    <t>1083942079</t>
  </si>
  <si>
    <t>013254001</t>
  </si>
  <si>
    <t>Zajištění průzkumů, zkoušek, atestů, sond a revizí apod. uvedených v rozhodnutích a v projektové, dokumetnaci nezbytně nutných k provedení díla</t>
  </si>
  <si>
    <t>1035329101</t>
  </si>
  <si>
    <t>013254002</t>
  </si>
  <si>
    <t>Vytýčení podzemního vedení</t>
  </si>
  <si>
    <t>-185518377</t>
  </si>
  <si>
    <t>VRN3</t>
  </si>
  <si>
    <t>Zařízení staveniště</t>
  </si>
  <si>
    <t>030001000</t>
  </si>
  <si>
    <t>Kč</t>
  </si>
  <si>
    <t>1307854498</t>
  </si>
  <si>
    <t>"C - situační výkresy, C.04 - situace ZOV"1</t>
  </si>
  <si>
    <t>032903000</t>
  </si>
  <si>
    <t>Náklady na provoz a údržbu vybavení staveniště</t>
  </si>
  <si>
    <t>1137447015</t>
  </si>
  <si>
    <t>033002000</t>
  </si>
  <si>
    <t>Připojení staveniště na inženýrské sítě</t>
  </si>
  <si>
    <t>-506626622</t>
  </si>
  <si>
    <t>033203000</t>
  </si>
  <si>
    <t>Energie pro zařízení staveniště</t>
  </si>
  <si>
    <t>-2133878754</t>
  </si>
  <si>
    <t>039002000</t>
  </si>
  <si>
    <t>Zrušení zařízení staveniště</t>
  </si>
  <si>
    <t>-1490779519</t>
  </si>
  <si>
    <t>039203000</t>
  </si>
  <si>
    <t>Úprava terénu po zrušení zařízení staveniště</t>
  </si>
  <si>
    <t>1253634115</t>
  </si>
  <si>
    <t>"C - situační výkresy, C.04 - situace ZOV"150</t>
  </si>
  <si>
    <t>034103000</t>
  </si>
  <si>
    <t>Oplocení staveniště, dle plánu BOZP a ZOV</t>
  </si>
  <si>
    <t>-198680594</t>
  </si>
  <si>
    <t>"C - situační výkresy, C.04 - situace ZOV"85</t>
  </si>
  <si>
    <t>034303000</t>
  </si>
  <si>
    <t>Dopravní značení na staveništi, dle plánu BOZP a ZOV</t>
  </si>
  <si>
    <t>-404548</t>
  </si>
  <si>
    <t>"C - situační výkresy, C.04 - situace ZOV, plán BOZP příprava" 1</t>
  </si>
  <si>
    <t>034503000</t>
  </si>
  <si>
    <t>Informační tabule na staveništi</t>
  </si>
  <si>
    <t>-1128611910</t>
  </si>
  <si>
    <t>035103001</t>
  </si>
  <si>
    <t>Čištění a kropení komunikací, dle plánu BOZP a ZOV</t>
  </si>
  <si>
    <t>-1710823897</t>
  </si>
  <si>
    <t>VRN4</t>
  </si>
  <si>
    <t>Inženýrská činnost</t>
  </si>
  <si>
    <t>043203001</t>
  </si>
  <si>
    <t>Zpracování a odsouhlasení technologických postupů, plánu BOZP a systému bezpečné práce SBP pro realizaci stavby</t>
  </si>
  <si>
    <t>1951799295</t>
  </si>
  <si>
    <t>043203003</t>
  </si>
  <si>
    <t>Provedení veškerých měření a zkoušek, revizních zpráv apod. dle platné legislativy a dle SoD</t>
  </si>
  <si>
    <t>1397845377</t>
  </si>
  <si>
    <t>045303000</t>
  </si>
  <si>
    <t>Koordinační činnost</t>
  </si>
  <si>
    <t>1704694583</t>
  </si>
  <si>
    <t>Koordinace profesí s generálním dodavatelem stavby</t>
  </si>
  <si>
    <t>045303R01</t>
  </si>
  <si>
    <t>Plán organizace výstavby, koordinace s investorem a provozem areálu</t>
  </si>
  <si>
    <t>1167833484</t>
  </si>
  <si>
    <t>045303R02</t>
  </si>
  <si>
    <t>Technická řešení rozdílů skutečně zjištěného stavu se stavem předpokládaným v PD, technická řešení, kolizí se skrytými konstrukcemi, které nemohl projektant předvídat (kolize se skrytými konstrukcemi apod.)</t>
  </si>
  <si>
    <t>-1138958812</t>
  </si>
  <si>
    <t>045303R03</t>
  </si>
  <si>
    <t>Uvedení všech povrchů dotčených stavbou do původního stavu</t>
  </si>
  <si>
    <t>274299192</t>
  </si>
  <si>
    <t>"C - situační výkresy, C.04 - situace ZOV"30</t>
  </si>
  <si>
    <t>045303R04</t>
  </si>
  <si>
    <t>Fotodokumentace průběhu výstavby a dle specifikace uvedené SoD</t>
  </si>
  <si>
    <t>1840992817</t>
  </si>
  <si>
    <t>045303R05</t>
  </si>
  <si>
    <t>Spolupráce generálního projektanta nad rámec autorského dozoru na technických řešení stavby odchylek zjištěných v průběhu stavby, zapracování konkrétních výrobků do PD a jejich posouzení, zpracování kladečských plánů atd.</t>
  </si>
  <si>
    <t>-664023534</t>
  </si>
  <si>
    <t>PROVEDENÍ REVIZNÍCH ZKOUŠEK - DLE CSN 331500</t>
  </si>
  <si>
    <t>Pol12.1</t>
  </si>
  <si>
    <t>Revizni technik a spolupráce s revizním technikem</t>
  </si>
  <si>
    <t>-730611443</t>
  </si>
  <si>
    <t>"B.1.a - D.1.4.1.2"4</t>
  </si>
  <si>
    <t>"B.1.b - D.1.4.1.2" 2</t>
  </si>
  <si>
    <t>"B.3.a - D.1.4.1.2"2</t>
  </si>
  <si>
    <t>"B.3.b - D.1.4.1.2"2</t>
  </si>
  <si>
    <t>"B.3.c - D.1.4.1.2"2</t>
  </si>
  <si>
    <t>"B.3.e - D.1.4.1.2"4</t>
  </si>
  <si>
    <t>"B.3.f - D.1.4.1.2"4</t>
  </si>
  <si>
    <t>"B.4.c - D.1.4.1.2"4</t>
  </si>
  <si>
    <t>"B.5.f - D.1.4.1.2"4</t>
  </si>
  <si>
    <t>SEZNAM FIGUR</t>
  </si>
  <si>
    <t>Výměra</t>
  </si>
  <si>
    <t xml:space="preserve"> SO.01</t>
  </si>
  <si>
    <t>Kazetový podhled</t>
  </si>
  <si>
    <t>Malby</t>
  </si>
  <si>
    <t>Použití figury:</t>
  </si>
  <si>
    <t>Obsypaní potrubí + lože</t>
  </si>
  <si>
    <t>Podlaha</t>
  </si>
  <si>
    <t xml:space="preserve"> SO.03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</si>
</sst>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29.28" customHeight="1">
      <c r="B9" s="22"/>
      <c r="C9" s="23"/>
      <c r="D9" s="27" t="s">
        <v>26</v>
      </c>
      <c r="E9" s="23"/>
      <c r="F9" s="23"/>
      <c r="G9" s="23"/>
      <c r="H9" s="23"/>
      <c r="I9" s="23"/>
      <c r="J9" s="23"/>
      <c r="K9" s="35" t="s">
        <v>27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7" t="s">
        <v>28</v>
      </c>
      <c r="AL9" s="23"/>
      <c r="AM9" s="23"/>
      <c r="AN9" s="35" t="s">
        <v>29</v>
      </c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33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6" t="s">
        <v>35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6" t="s">
        <v>35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3" t="s">
        <v>33</v>
      </c>
      <c r="AL14" s="23"/>
      <c r="AM14" s="23"/>
      <c r="AN14" s="36" t="s">
        <v>35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33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38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33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38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8" t="s">
        <v>42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3"/>
      <c r="AQ25" s="23"/>
      <c r="AR25" s="21"/>
      <c r="BE25" s="32"/>
    </row>
    <row r="26" s="2" customFormat="1" ht="25.92" customHeight="1">
      <c r="A26" s="40"/>
      <c r="B26" s="41"/>
      <c r="C26" s="42"/>
      <c r="D26" s="43" t="s">
        <v>43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2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2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44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45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46</v>
      </c>
      <c r="AL28" s="47"/>
      <c r="AM28" s="47"/>
      <c r="AN28" s="47"/>
      <c r="AO28" s="47"/>
      <c r="AP28" s="42"/>
      <c r="AQ28" s="42"/>
      <c r="AR28" s="46"/>
      <c r="BE28" s="32"/>
    </row>
    <row r="29" s="3" customFormat="1" ht="14.4" customHeight="1">
      <c r="A29" s="3"/>
      <c r="B29" s="48"/>
      <c r="C29" s="49"/>
      <c r="D29" s="33" t="s">
        <v>47</v>
      </c>
      <c r="E29" s="49"/>
      <c r="F29" s="33" t="s">
        <v>48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3" t="s">
        <v>49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3" t="s">
        <v>50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3" t="s">
        <v>51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3" t="s">
        <v>52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2"/>
    </row>
    <row r="35" s="2" customFormat="1" ht="25.92" customHeight="1">
      <c r="A35" s="40"/>
      <c r="B35" s="41"/>
      <c r="C35" s="54"/>
      <c r="D35" s="55" t="s">
        <v>53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54</v>
      </c>
      <c r="U35" s="56"/>
      <c r="V35" s="56"/>
      <c r="W35" s="56"/>
      <c r="X35" s="58" t="s">
        <v>55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1"/>
      <c r="C49" s="62"/>
      <c r="D49" s="63" t="s">
        <v>56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57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0"/>
      <c r="B60" s="41"/>
      <c r="C60" s="42"/>
      <c r="D60" s="66" t="s">
        <v>58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59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58</v>
      </c>
      <c r="AI60" s="44"/>
      <c r="AJ60" s="44"/>
      <c r="AK60" s="44"/>
      <c r="AL60" s="44"/>
      <c r="AM60" s="66" t="s">
        <v>59</v>
      </c>
      <c r="AN60" s="44"/>
      <c r="AO60" s="44"/>
      <c r="AP60" s="42"/>
      <c r="AQ60" s="42"/>
      <c r="AR60" s="46"/>
      <c r="BE60" s="40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0"/>
      <c r="B64" s="41"/>
      <c r="C64" s="42"/>
      <c r="D64" s="63" t="s">
        <v>60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61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0"/>
      <c r="B75" s="41"/>
      <c r="C75" s="42"/>
      <c r="D75" s="66" t="s">
        <v>58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59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58</v>
      </c>
      <c r="AI75" s="44"/>
      <c r="AJ75" s="44"/>
      <c r="AK75" s="44"/>
      <c r="AL75" s="44"/>
      <c r="AM75" s="66" t="s">
        <v>59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4" t="s">
        <v>62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3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2020/27/STAVEB/25-7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I.ETAPA - Stavební úpravy vnitřních prostor objektu B Mendelovy univerzity, p.č. 2/1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3" t="s">
        <v>22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Brno - Černá Pole (6100771)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3" t="s">
        <v>24</v>
      </c>
      <c r="AJ87" s="42"/>
      <c r="AK87" s="42"/>
      <c r="AL87" s="42"/>
      <c r="AM87" s="81" t="str">
        <f>IF(AN8= "","",AN8)</f>
        <v>25. 7. 2023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40.05" customHeight="1">
      <c r="A89" s="40"/>
      <c r="B89" s="41"/>
      <c r="C89" s="33" t="s">
        <v>30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Mendelova univerzita v Brně, Zemědělská 810, Brno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3" t="s">
        <v>36</v>
      </c>
      <c r="AJ89" s="42"/>
      <c r="AK89" s="42"/>
      <c r="AL89" s="42"/>
      <c r="AM89" s="82" t="str">
        <f>IF(E17="","",E17)</f>
        <v>Projecticon s.r.o., A. Kopeckého 151, Nový Hrádek</v>
      </c>
      <c r="AN89" s="73"/>
      <c r="AO89" s="73"/>
      <c r="AP89" s="73"/>
      <c r="AQ89" s="42"/>
      <c r="AR89" s="46"/>
      <c r="AS89" s="83" t="s">
        <v>63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3" t="s">
        <v>34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3" t="s">
        <v>39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64</v>
      </c>
      <c r="D92" s="96"/>
      <c r="E92" s="96"/>
      <c r="F92" s="96"/>
      <c r="G92" s="96"/>
      <c r="H92" s="97"/>
      <c r="I92" s="98" t="s">
        <v>65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66</v>
      </c>
      <c r="AH92" s="96"/>
      <c r="AI92" s="96"/>
      <c r="AJ92" s="96"/>
      <c r="AK92" s="96"/>
      <c r="AL92" s="96"/>
      <c r="AM92" s="96"/>
      <c r="AN92" s="98" t="s">
        <v>67</v>
      </c>
      <c r="AO92" s="96"/>
      <c r="AP92" s="100"/>
      <c r="AQ92" s="101" t="s">
        <v>68</v>
      </c>
      <c r="AR92" s="46"/>
      <c r="AS92" s="102" t="s">
        <v>69</v>
      </c>
      <c r="AT92" s="103" t="s">
        <v>70</v>
      </c>
      <c r="AU92" s="103" t="s">
        <v>71</v>
      </c>
      <c r="AV92" s="103" t="s">
        <v>72</v>
      </c>
      <c r="AW92" s="103" t="s">
        <v>73</v>
      </c>
      <c r="AX92" s="103" t="s">
        <v>74</v>
      </c>
      <c r="AY92" s="103" t="s">
        <v>75</v>
      </c>
      <c r="AZ92" s="103" t="s">
        <v>76</v>
      </c>
      <c r="BA92" s="103" t="s">
        <v>77</v>
      </c>
      <c r="BB92" s="103" t="s">
        <v>78</v>
      </c>
      <c r="BC92" s="103" t="s">
        <v>79</v>
      </c>
      <c r="BD92" s="104" t="s">
        <v>80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81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ROUND(SUM(AG95:AG101),2)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ROUND(SUM(AS95:AS101),2)</f>
        <v>0</v>
      </c>
      <c r="AT94" s="116">
        <f>ROUND(SUM(AV94:AW94),2)</f>
        <v>0</v>
      </c>
      <c r="AU94" s="117">
        <f>ROUND(SUM(AU95:AU101),5)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ROUND(SUM(AZ95:AZ101),2)</f>
        <v>0</v>
      </c>
      <c r="BA94" s="116">
        <f>ROUND(SUM(BA95:BA101),2)</f>
        <v>0</v>
      </c>
      <c r="BB94" s="116">
        <f>ROUND(SUM(BB95:BB101),2)</f>
        <v>0</v>
      </c>
      <c r="BC94" s="116">
        <f>ROUND(SUM(BC95:BC101),2)</f>
        <v>0</v>
      </c>
      <c r="BD94" s="118">
        <f>ROUND(SUM(BD95:BD101),2)</f>
        <v>0</v>
      </c>
      <c r="BE94" s="6"/>
      <c r="BS94" s="119" t="s">
        <v>82</v>
      </c>
      <c r="BT94" s="119" t="s">
        <v>83</v>
      </c>
      <c r="BU94" s="120" t="s">
        <v>84</v>
      </c>
      <c r="BV94" s="119" t="s">
        <v>85</v>
      </c>
      <c r="BW94" s="119" t="s">
        <v>5</v>
      </c>
      <c r="BX94" s="119" t="s">
        <v>86</v>
      </c>
      <c r="CL94" s="119" t="s">
        <v>19</v>
      </c>
    </row>
    <row r="95" s="7" customFormat="1" ht="16.5" customHeight="1">
      <c r="A95" s="121" t="s">
        <v>87</v>
      </c>
      <c r="B95" s="122"/>
      <c r="C95" s="123"/>
      <c r="D95" s="124" t="s">
        <v>88</v>
      </c>
      <c r="E95" s="124"/>
      <c r="F95" s="124"/>
      <c r="G95" s="124"/>
      <c r="H95" s="124"/>
      <c r="I95" s="125"/>
      <c r="J95" s="124" t="s">
        <v>89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'SO.01 - Stavební úpravy '!J30</f>
        <v>0</v>
      </c>
      <c r="AH95" s="125"/>
      <c r="AI95" s="125"/>
      <c r="AJ95" s="125"/>
      <c r="AK95" s="125"/>
      <c r="AL95" s="125"/>
      <c r="AM95" s="125"/>
      <c r="AN95" s="126">
        <f>SUM(AG95,AT95)</f>
        <v>0</v>
      </c>
      <c r="AO95" s="125"/>
      <c r="AP95" s="125"/>
      <c r="AQ95" s="127" t="s">
        <v>90</v>
      </c>
      <c r="AR95" s="128"/>
      <c r="AS95" s="129">
        <v>0</v>
      </c>
      <c r="AT95" s="130">
        <f>ROUND(SUM(AV95:AW95),2)</f>
        <v>0</v>
      </c>
      <c r="AU95" s="131">
        <f>'SO.01 - Stavební úpravy '!P137</f>
        <v>0</v>
      </c>
      <c r="AV95" s="130">
        <f>'SO.01 - Stavební úpravy '!J33</f>
        <v>0</v>
      </c>
      <c r="AW95" s="130">
        <f>'SO.01 - Stavební úpravy '!J34</f>
        <v>0</v>
      </c>
      <c r="AX95" s="130">
        <f>'SO.01 - Stavební úpravy '!J35</f>
        <v>0</v>
      </c>
      <c r="AY95" s="130">
        <f>'SO.01 - Stavební úpravy '!J36</f>
        <v>0</v>
      </c>
      <c r="AZ95" s="130">
        <f>'SO.01 - Stavební úpravy '!F33</f>
        <v>0</v>
      </c>
      <c r="BA95" s="130">
        <f>'SO.01 - Stavební úpravy '!F34</f>
        <v>0</v>
      </c>
      <c r="BB95" s="130">
        <f>'SO.01 - Stavební úpravy '!F35</f>
        <v>0</v>
      </c>
      <c r="BC95" s="130">
        <f>'SO.01 - Stavební úpravy '!F36</f>
        <v>0</v>
      </c>
      <c r="BD95" s="132">
        <f>'SO.01 - Stavební úpravy '!F37</f>
        <v>0</v>
      </c>
      <c r="BE95" s="7"/>
      <c r="BT95" s="133" t="s">
        <v>91</v>
      </c>
      <c r="BV95" s="133" t="s">
        <v>85</v>
      </c>
      <c r="BW95" s="133" t="s">
        <v>92</v>
      </c>
      <c r="BX95" s="133" t="s">
        <v>5</v>
      </c>
      <c r="CL95" s="133" t="s">
        <v>1</v>
      </c>
      <c r="CM95" s="133" t="s">
        <v>93</v>
      </c>
    </row>
    <row r="96" s="7" customFormat="1" ht="16.5" customHeight="1">
      <c r="A96" s="121" t="s">
        <v>87</v>
      </c>
      <c r="B96" s="122"/>
      <c r="C96" s="123"/>
      <c r="D96" s="124" t="s">
        <v>94</v>
      </c>
      <c r="E96" s="124"/>
      <c r="F96" s="124"/>
      <c r="G96" s="124"/>
      <c r="H96" s="124"/>
      <c r="I96" s="125"/>
      <c r="J96" s="124" t="s">
        <v>95</v>
      </c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6">
        <f>'SO.02 - Zdravotechnika'!J30</f>
        <v>0</v>
      </c>
      <c r="AH96" s="125"/>
      <c r="AI96" s="125"/>
      <c r="AJ96" s="125"/>
      <c r="AK96" s="125"/>
      <c r="AL96" s="125"/>
      <c r="AM96" s="125"/>
      <c r="AN96" s="126">
        <f>SUM(AG96,AT96)</f>
        <v>0</v>
      </c>
      <c r="AO96" s="125"/>
      <c r="AP96" s="125"/>
      <c r="AQ96" s="127" t="s">
        <v>90</v>
      </c>
      <c r="AR96" s="128"/>
      <c r="AS96" s="129">
        <v>0</v>
      </c>
      <c r="AT96" s="130">
        <f>ROUND(SUM(AV96:AW96),2)</f>
        <v>0</v>
      </c>
      <c r="AU96" s="131">
        <f>'SO.02 - Zdravotechnika'!P120</f>
        <v>0</v>
      </c>
      <c r="AV96" s="130">
        <f>'SO.02 - Zdravotechnika'!J33</f>
        <v>0</v>
      </c>
      <c r="AW96" s="130">
        <f>'SO.02 - Zdravotechnika'!J34</f>
        <v>0</v>
      </c>
      <c r="AX96" s="130">
        <f>'SO.02 - Zdravotechnika'!J35</f>
        <v>0</v>
      </c>
      <c r="AY96" s="130">
        <f>'SO.02 - Zdravotechnika'!J36</f>
        <v>0</v>
      </c>
      <c r="AZ96" s="130">
        <f>'SO.02 - Zdravotechnika'!F33</f>
        <v>0</v>
      </c>
      <c r="BA96" s="130">
        <f>'SO.02 - Zdravotechnika'!F34</f>
        <v>0</v>
      </c>
      <c r="BB96" s="130">
        <f>'SO.02 - Zdravotechnika'!F35</f>
        <v>0</v>
      </c>
      <c r="BC96" s="130">
        <f>'SO.02 - Zdravotechnika'!F36</f>
        <v>0</v>
      </c>
      <c r="BD96" s="132">
        <f>'SO.02 - Zdravotechnika'!F37</f>
        <v>0</v>
      </c>
      <c r="BE96" s="7"/>
      <c r="BT96" s="133" t="s">
        <v>91</v>
      </c>
      <c r="BV96" s="133" t="s">
        <v>85</v>
      </c>
      <c r="BW96" s="133" t="s">
        <v>96</v>
      </c>
      <c r="BX96" s="133" t="s">
        <v>5</v>
      </c>
      <c r="CL96" s="133" t="s">
        <v>1</v>
      </c>
      <c r="CM96" s="133" t="s">
        <v>93</v>
      </c>
    </row>
    <row r="97" s="7" customFormat="1" ht="16.5" customHeight="1">
      <c r="A97" s="121" t="s">
        <v>87</v>
      </c>
      <c r="B97" s="122"/>
      <c r="C97" s="123"/>
      <c r="D97" s="124" t="s">
        <v>97</v>
      </c>
      <c r="E97" s="124"/>
      <c r="F97" s="124"/>
      <c r="G97" s="124"/>
      <c r="H97" s="124"/>
      <c r="I97" s="125"/>
      <c r="J97" s="124" t="s">
        <v>98</v>
      </c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6">
        <f>'SO.03 - Otopná tělesa'!J30</f>
        <v>0</v>
      </c>
      <c r="AH97" s="125"/>
      <c r="AI97" s="125"/>
      <c r="AJ97" s="125"/>
      <c r="AK97" s="125"/>
      <c r="AL97" s="125"/>
      <c r="AM97" s="125"/>
      <c r="AN97" s="126">
        <f>SUM(AG97,AT97)</f>
        <v>0</v>
      </c>
      <c r="AO97" s="125"/>
      <c r="AP97" s="125"/>
      <c r="AQ97" s="127" t="s">
        <v>90</v>
      </c>
      <c r="AR97" s="128"/>
      <c r="AS97" s="129">
        <v>0</v>
      </c>
      <c r="AT97" s="130">
        <f>ROUND(SUM(AV97:AW97),2)</f>
        <v>0</v>
      </c>
      <c r="AU97" s="131">
        <f>'SO.03 - Otopná tělesa'!P121</f>
        <v>0</v>
      </c>
      <c r="AV97" s="130">
        <f>'SO.03 - Otopná tělesa'!J33</f>
        <v>0</v>
      </c>
      <c r="AW97" s="130">
        <f>'SO.03 - Otopná tělesa'!J34</f>
        <v>0</v>
      </c>
      <c r="AX97" s="130">
        <f>'SO.03 - Otopná tělesa'!J35</f>
        <v>0</v>
      </c>
      <c r="AY97" s="130">
        <f>'SO.03 - Otopná tělesa'!J36</f>
        <v>0</v>
      </c>
      <c r="AZ97" s="130">
        <f>'SO.03 - Otopná tělesa'!F33</f>
        <v>0</v>
      </c>
      <c r="BA97" s="130">
        <f>'SO.03 - Otopná tělesa'!F34</f>
        <v>0</v>
      </c>
      <c r="BB97" s="130">
        <f>'SO.03 - Otopná tělesa'!F35</f>
        <v>0</v>
      </c>
      <c r="BC97" s="130">
        <f>'SO.03 - Otopná tělesa'!F36</f>
        <v>0</v>
      </c>
      <c r="BD97" s="132">
        <f>'SO.03 - Otopná tělesa'!F37</f>
        <v>0</v>
      </c>
      <c r="BE97" s="7"/>
      <c r="BT97" s="133" t="s">
        <v>91</v>
      </c>
      <c r="BV97" s="133" t="s">
        <v>85</v>
      </c>
      <c r="BW97" s="133" t="s">
        <v>99</v>
      </c>
      <c r="BX97" s="133" t="s">
        <v>5</v>
      </c>
      <c r="CL97" s="133" t="s">
        <v>1</v>
      </c>
      <c r="CM97" s="133" t="s">
        <v>93</v>
      </c>
    </row>
    <row r="98" s="7" customFormat="1" ht="16.5" customHeight="1">
      <c r="A98" s="121" t="s">
        <v>87</v>
      </c>
      <c r="B98" s="122"/>
      <c r="C98" s="123"/>
      <c r="D98" s="124" t="s">
        <v>100</v>
      </c>
      <c r="E98" s="124"/>
      <c r="F98" s="124"/>
      <c r="G98" s="124"/>
      <c r="H98" s="124"/>
      <c r="I98" s="125"/>
      <c r="J98" s="124" t="s">
        <v>101</v>
      </c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6">
        <f>'SO.04 - Elektromontáže - ...'!J30</f>
        <v>0</v>
      </c>
      <c r="AH98" s="125"/>
      <c r="AI98" s="125"/>
      <c r="AJ98" s="125"/>
      <c r="AK98" s="125"/>
      <c r="AL98" s="125"/>
      <c r="AM98" s="125"/>
      <c r="AN98" s="126">
        <f>SUM(AG98,AT98)</f>
        <v>0</v>
      </c>
      <c r="AO98" s="125"/>
      <c r="AP98" s="125"/>
      <c r="AQ98" s="127" t="s">
        <v>90</v>
      </c>
      <c r="AR98" s="128"/>
      <c r="AS98" s="129">
        <v>0</v>
      </c>
      <c r="AT98" s="130">
        <f>ROUND(SUM(AV98:AW98),2)</f>
        <v>0</v>
      </c>
      <c r="AU98" s="131">
        <f>'SO.04 - Elektromontáže - ...'!P118</f>
        <v>0</v>
      </c>
      <c r="AV98" s="130">
        <f>'SO.04 - Elektromontáže - ...'!J33</f>
        <v>0</v>
      </c>
      <c r="AW98" s="130">
        <f>'SO.04 - Elektromontáže - ...'!J34</f>
        <v>0</v>
      </c>
      <c r="AX98" s="130">
        <f>'SO.04 - Elektromontáže - ...'!J35</f>
        <v>0</v>
      </c>
      <c r="AY98" s="130">
        <f>'SO.04 - Elektromontáže - ...'!J36</f>
        <v>0</v>
      </c>
      <c r="AZ98" s="130">
        <f>'SO.04 - Elektromontáže - ...'!F33</f>
        <v>0</v>
      </c>
      <c r="BA98" s="130">
        <f>'SO.04 - Elektromontáže - ...'!F34</f>
        <v>0</v>
      </c>
      <c r="BB98" s="130">
        <f>'SO.04 - Elektromontáže - ...'!F35</f>
        <v>0</v>
      </c>
      <c r="BC98" s="130">
        <f>'SO.04 - Elektromontáže - ...'!F36</f>
        <v>0</v>
      </c>
      <c r="BD98" s="132">
        <f>'SO.04 - Elektromontáže - ...'!F37</f>
        <v>0</v>
      </c>
      <c r="BE98" s="7"/>
      <c r="BT98" s="133" t="s">
        <v>91</v>
      </c>
      <c r="BV98" s="133" t="s">
        <v>85</v>
      </c>
      <c r="BW98" s="133" t="s">
        <v>102</v>
      </c>
      <c r="BX98" s="133" t="s">
        <v>5</v>
      </c>
      <c r="CL98" s="133" t="s">
        <v>19</v>
      </c>
      <c r="CM98" s="133" t="s">
        <v>93</v>
      </c>
    </row>
    <row r="99" s="7" customFormat="1" ht="16.5" customHeight="1">
      <c r="A99" s="121" t="s">
        <v>87</v>
      </c>
      <c r="B99" s="122"/>
      <c r="C99" s="123"/>
      <c r="D99" s="124" t="s">
        <v>103</v>
      </c>
      <c r="E99" s="124"/>
      <c r="F99" s="124"/>
      <c r="G99" s="124"/>
      <c r="H99" s="124"/>
      <c r="I99" s="125"/>
      <c r="J99" s="124" t="s">
        <v>104</v>
      </c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6">
        <f>'SO.05 - Elektromontáže - ...'!J30</f>
        <v>0</v>
      </c>
      <c r="AH99" s="125"/>
      <c r="AI99" s="125"/>
      <c r="AJ99" s="125"/>
      <c r="AK99" s="125"/>
      <c r="AL99" s="125"/>
      <c r="AM99" s="125"/>
      <c r="AN99" s="126">
        <f>SUM(AG99,AT99)</f>
        <v>0</v>
      </c>
      <c r="AO99" s="125"/>
      <c r="AP99" s="125"/>
      <c r="AQ99" s="127" t="s">
        <v>90</v>
      </c>
      <c r="AR99" s="128"/>
      <c r="AS99" s="129">
        <v>0</v>
      </c>
      <c r="AT99" s="130">
        <f>ROUND(SUM(AV99:AW99),2)</f>
        <v>0</v>
      </c>
      <c r="AU99" s="131">
        <f>'SO.05 - Elektromontáže - ...'!P123</f>
        <v>0</v>
      </c>
      <c r="AV99" s="130">
        <f>'SO.05 - Elektromontáže - ...'!J33</f>
        <v>0</v>
      </c>
      <c r="AW99" s="130">
        <f>'SO.05 - Elektromontáže - ...'!J34</f>
        <v>0</v>
      </c>
      <c r="AX99" s="130">
        <f>'SO.05 - Elektromontáže - ...'!J35</f>
        <v>0</v>
      </c>
      <c r="AY99" s="130">
        <f>'SO.05 - Elektromontáže - ...'!J36</f>
        <v>0</v>
      </c>
      <c r="AZ99" s="130">
        <f>'SO.05 - Elektromontáže - ...'!F33</f>
        <v>0</v>
      </c>
      <c r="BA99" s="130">
        <f>'SO.05 - Elektromontáže - ...'!F34</f>
        <v>0</v>
      </c>
      <c r="BB99" s="130">
        <f>'SO.05 - Elektromontáže - ...'!F35</f>
        <v>0</v>
      </c>
      <c r="BC99" s="130">
        <f>'SO.05 - Elektromontáže - ...'!F36</f>
        <v>0</v>
      </c>
      <c r="BD99" s="132">
        <f>'SO.05 - Elektromontáže - ...'!F37</f>
        <v>0</v>
      </c>
      <c r="BE99" s="7"/>
      <c r="BT99" s="133" t="s">
        <v>91</v>
      </c>
      <c r="BV99" s="133" t="s">
        <v>85</v>
      </c>
      <c r="BW99" s="133" t="s">
        <v>105</v>
      </c>
      <c r="BX99" s="133" t="s">
        <v>5</v>
      </c>
      <c r="CL99" s="133" t="s">
        <v>19</v>
      </c>
      <c r="CM99" s="133" t="s">
        <v>93</v>
      </c>
    </row>
    <row r="100" s="7" customFormat="1" ht="16.5" customHeight="1">
      <c r="A100" s="121" t="s">
        <v>87</v>
      </c>
      <c r="B100" s="122"/>
      <c r="C100" s="123"/>
      <c r="D100" s="124" t="s">
        <v>106</v>
      </c>
      <c r="E100" s="124"/>
      <c r="F100" s="124"/>
      <c r="G100" s="124"/>
      <c r="H100" s="124"/>
      <c r="I100" s="125"/>
      <c r="J100" s="124" t="s">
        <v>107</v>
      </c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6">
        <f>'SO.06 - Vzduchotechnika'!J30</f>
        <v>0</v>
      </c>
      <c r="AH100" s="125"/>
      <c r="AI100" s="125"/>
      <c r="AJ100" s="125"/>
      <c r="AK100" s="125"/>
      <c r="AL100" s="125"/>
      <c r="AM100" s="125"/>
      <c r="AN100" s="126">
        <f>SUM(AG100,AT100)</f>
        <v>0</v>
      </c>
      <c r="AO100" s="125"/>
      <c r="AP100" s="125"/>
      <c r="AQ100" s="127" t="s">
        <v>90</v>
      </c>
      <c r="AR100" s="128"/>
      <c r="AS100" s="129">
        <v>0</v>
      </c>
      <c r="AT100" s="130">
        <f>ROUND(SUM(AV100:AW100),2)</f>
        <v>0</v>
      </c>
      <c r="AU100" s="131">
        <f>'SO.06 - Vzduchotechnika'!P118</f>
        <v>0</v>
      </c>
      <c r="AV100" s="130">
        <f>'SO.06 - Vzduchotechnika'!J33</f>
        <v>0</v>
      </c>
      <c r="AW100" s="130">
        <f>'SO.06 - Vzduchotechnika'!J34</f>
        <v>0</v>
      </c>
      <c r="AX100" s="130">
        <f>'SO.06 - Vzduchotechnika'!J35</f>
        <v>0</v>
      </c>
      <c r="AY100" s="130">
        <f>'SO.06 - Vzduchotechnika'!J36</f>
        <v>0</v>
      </c>
      <c r="AZ100" s="130">
        <f>'SO.06 - Vzduchotechnika'!F33</f>
        <v>0</v>
      </c>
      <c r="BA100" s="130">
        <f>'SO.06 - Vzduchotechnika'!F34</f>
        <v>0</v>
      </c>
      <c r="BB100" s="130">
        <f>'SO.06 - Vzduchotechnika'!F35</f>
        <v>0</v>
      </c>
      <c r="BC100" s="130">
        <f>'SO.06 - Vzduchotechnika'!F36</f>
        <v>0</v>
      </c>
      <c r="BD100" s="132">
        <f>'SO.06 - Vzduchotechnika'!F37</f>
        <v>0</v>
      </c>
      <c r="BE100" s="7"/>
      <c r="BT100" s="133" t="s">
        <v>91</v>
      </c>
      <c r="BV100" s="133" t="s">
        <v>85</v>
      </c>
      <c r="BW100" s="133" t="s">
        <v>108</v>
      </c>
      <c r="BX100" s="133" t="s">
        <v>5</v>
      </c>
      <c r="CL100" s="133" t="s">
        <v>1</v>
      </c>
      <c r="CM100" s="133" t="s">
        <v>93</v>
      </c>
    </row>
    <row r="101" s="7" customFormat="1" ht="16.5" customHeight="1">
      <c r="A101" s="121" t="s">
        <v>87</v>
      </c>
      <c r="B101" s="122"/>
      <c r="C101" s="123"/>
      <c r="D101" s="124" t="s">
        <v>109</v>
      </c>
      <c r="E101" s="124"/>
      <c r="F101" s="124"/>
      <c r="G101" s="124"/>
      <c r="H101" s="124"/>
      <c r="I101" s="125"/>
      <c r="J101" s="124" t="s">
        <v>110</v>
      </c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6">
        <f>'SO.07 - Vedlejší a ostatn...'!J30</f>
        <v>0</v>
      </c>
      <c r="AH101" s="125"/>
      <c r="AI101" s="125"/>
      <c r="AJ101" s="125"/>
      <c r="AK101" s="125"/>
      <c r="AL101" s="125"/>
      <c r="AM101" s="125"/>
      <c r="AN101" s="126">
        <f>SUM(AG101,AT101)</f>
        <v>0</v>
      </c>
      <c r="AO101" s="125"/>
      <c r="AP101" s="125"/>
      <c r="AQ101" s="127" t="s">
        <v>90</v>
      </c>
      <c r="AR101" s="128"/>
      <c r="AS101" s="134">
        <v>0</v>
      </c>
      <c r="AT101" s="135">
        <f>ROUND(SUM(AV101:AW101),2)</f>
        <v>0</v>
      </c>
      <c r="AU101" s="136">
        <f>'SO.07 - Vedlejší a ostatn...'!P121</f>
        <v>0</v>
      </c>
      <c r="AV101" s="135">
        <f>'SO.07 - Vedlejší a ostatn...'!J33</f>
        <v>0</v>
      </c>
      <c r="AW101" s="135">
        <f>'SO.07 - Vedlejší a ostatn...'!J34</f>
        <v>0</v>
      </c>
      <c r="AX101" s="135">
        <f>'SO.07 - Vedlejší a ostatn...'!J35</f>
        <v>0</v>
      </c>
      <c r="AY101" s="135">
        <f>'SO.07 - Vedlejší a ostatn...'!J36</f>
        <v>0</v>
      </c>
      <c r="AZ101" s="135">
        <f>'SO.07 - Vedlejší a ostatn...'!F33</f>
        <v>0</v>
      </c>
      <c r="BA101" s="135">
        <f>'SO.07 - Vedlejší a ostatn...'!F34</f>
        <v>0</v>
      </c>
      <c r="BB101" s="135">
        <f>'SO.07 - Vedlejší a ostatn...'!F35</f>
        <v>0</v>
      </c>
      <c r="BC101" s="135">
        <f>'SO.07 - Vedlejší a ostatn...'!F36</f>
        <v>0</v>
      </c>
      <c r="BD101" s="137">
        <f>'SO.07 - Vedlejší a ostatn...'!F37</f>
        <v>0</v>
      </c>
      <c r="BE101" s="7"/>
      <c r="BT101" s="133" t="s">
        <v>91</v>
      </c>
      <c r="BV101" s="133" t="s">
        <v>85</v>
      </c>
      <c r="BW101" s="133" t="s">
        <v>111</v>
      </c>
      <c r="BX101" s="133" t="s">
        <v>5</v>
      </c>
      <c r="CL101" s="133" t="s">
        <v>1</v>
      </c>
      <c r="CM101" s="133" t="s">
        <v>93</v>
      </c>
    </row>
    <row r="102" s="2" customFormat="1" ht="30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6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46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</row>
  </sheetData>
  <sheetProtection sheet="1" formatColumns="0" formatRows="0" objects="1" scenarios="1" spinCount="100000" saltValue="9xn2OG+P8M6z4hdhGjQIYAcEP/TWgjUxiG/5TpWkqTXd3GDMNmO+sUTTsmoBIAMF937o3732XzIHnDBW+87d2A==" hashValue="8GUacOXjiIiXYmxU+L4o0wGSrm3FRW4XKV732mRkyZITHjLMdL6bduYfai+PlBNMqNDiYWLIhAu6gn5mpSHAkw==" algorithmName="SHA-512" password="CC35"/>
  <mergeCells count="66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.01 - Stavební úpravy '!C2" display="/"/>
    <hyperlink ref="A96" location="'SO.02 - Zdravotechnika'!C2" display="/"/>
    <hyperlink ref="A97" location="'SO.03 - Otopná tělesa'!C2" display="/"/>
    <hyperlink ref="A98" location="'SO.04 - Elektromontáže - ...'!C2" display="/"/>
    <hyperlink ref="A99" location="'SO.05 - Elektromontáže - ...'!C2" display="/"/>
    <hyperlink ref="A100" location="'SO.06 - Vzduchotechnika'!C2" display="/"/>
    <hyperlink ref="A101" location="'SO.07 - Vedlejší a ostat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  <c r="AZ2" s="138" t="s">
        <v>112</v>
      </c>
      <c r="BA2" s="138" t="s">
        <v>113</v>
      </c>
      <c r="BB2" s="138" t="s">
        <v>1</v>
      </c>
      <c r="BC2" s="138" t="s">
        <v>114</v>
      </c>
      <c r="BD2" s="138" t="s">
        <v>93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93</v>
      </c>
      <c r="AZ3" s="138" t="s">
        <v>115</v>
      </c>
      <c r="BA3" s="138" t="s">
        <v>116</v>
      </c>
      <c r="BB3" s="138" t="s">
        <v>1</v>
      </c>
      <c r="BC3" s="138" t="s">
        <v>117</v>
      </c>
      <c r="BD3" s="138" t="s">
        <v>93</v>
      </c>
    </row>
    <row r="4" s="1" customFormat="1" ht="24.96" customHeight="1">
      <c r="B4" s="21"/>
      <c r="D4" s="141" t="s">
        <v>118</v>
      </c>
      <c r="L4" s="21"/>
      <c r="M4" s="142" t="s">
        <v>10</v>
      </c>
      <c r="AT4" s="18" t="s">
        <v>4</v>
      </c>
      <c r="AZ4" s="138" t="s">
        <v>119</v>
      </c>
      <c r="BA4" s="138" t="s">
        <v>120</v>
      </c>
      <c r="BB4" s="138" t="s">
        <v>1</v>
      </c>
      <c r="BC4" s="138" t="s">
        <v>121</v>
      </c>
      <c r="BD4" s="138" t="s">
        <v>93</v>
      </c>
    </row>
    <row r="5" s="1" customFormat="1" ht="6.96" customHeight="1">
      <c r="B5" s="21"/>
      <c r="L5" s="21"/>
      <c r="AZ5" s="138" t="s">
        <v>122</v>
      </c>
      <c r="BA5" s="138" t="s">
        <v>123</v>
      </c>
      <c r="BB5" s="138" t="s">
        <v>1</v>
      </c>
      <c r="BC5" s="138" t="s">
        <v>124</v>
      </c>
      <c r="BD5" s="138" t="s">
        <v>93</v>
      </c>
    </row>
    <row r="6" s="1" customFormat="1" ht="12" customHeight="1">
      <c r="B6" s="21"/>
      <c r="D6" s="143" t="s">
        <v>16</v>
      </c>
      <c r="L6" s="21"/>
      <c r="AZ6" s="138" t="s">
        <v>125</v>
      </c>
      <c r="BA6" s="138" t="s">
        <v>126</v>
      </c>
      <c r="BB6" s="138" t="s">
        <v>1</v>
      </c>
      <c r="BC6" s="138" t="s">
        <v>127</v>
      </c>
      <c r="BD6" s="138" t="s">
        <v>93</v>
      </c>
    </row>
    <row r="7" s="1" customFormat="1" ht="26.25" customHeight="1">
      <c r="B7" s="21"/>
      <c r="E7" s="144" t="str">
        <f>'Rekapitulace stavby'!K6</f>
        <v>I.ETAPA - Stavební úpravy vnitřních prostor objektu B Mendelovy univerzity, p.č. 2/1</v>
      </c>
      <c r="F7" s="143"/>
      <c r="G7" s="143"/>
      <c r="H7" s="143"/>
      <c r="L7" s="21"/>
      <c r="AZ7" s="138" t="s">
        <v>128</v>
      </c>
      <c r="BA7" s="138" t="s">
        <v>129</v>
      </c>
      <c r="BB7" s="138" t="s">
        <v>1</v>
      </c>
      <c r="BC7" s="138" t="s">
        <v>130</v>
      </c>
      <c r="BD7" s="138" t="s">
        <v>93</v>
      </c>
    </row>
    <row r="8" s="2" customFormat="1" ht="12" customHeight="1">
      <c r="A8" s="40"/>
      <c r="B8" s="46"/>
      <c r="C8" s="40"/>
      <c r="D8" s="143" t="s">
        <v>131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138" t="s">
        <v>132</v>
      </c>
      <c r="BA8" s="138" t="s">
        <v>133</v>
      </c>
      <c r="BB8" s="138" t="s">
        <v>1</v>
      </c>
      <c r="BC8" s="138" t="s">
        <v>134</v>
      </c>
      <c r="BD8" s="138" t="s">
        <v>93</v>
      </c>
    </row>
    <row r="9" s="2" customFormat="1" ht="16.5" customHeight="1">
      <c r="A9" s="40"/>
      <c r="B9" s="46"/>
      <c r="C9" s="40"/>
      <c r="D9" s="40"/>
      <c r="E9" s="145" t="s">
        <v>135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38" t="s">
        <v>136</v>
      </c>
      <c r="BA9" s="138" t="s">
        <v>137</v>
      </c>
      <c r="BB9" s="138" t="s">
        <v>1</v>
      </c>
      <c r="BC9" s="138" t="s">
        <v>138</v>
      </c>
      <c r="BD9" s="138" t="s">
        <v>93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138" t="s">
        <v>139</v>
      </c>
      <c r="BA10" s="138" t="s">
        <v>140</v>
      </c>
      <c r="BB10" s="138" t="s">
        <v>1</v>
      </c>
      <c r="BC10" s="138" t="s">
        <v>141</v>
      </c>
      <c r="BD10" s="138" t="s">
        <v>93</v>
      </c>
    </row>
    <row r="11" s="2" customFormat="1" ht="12" customHeight="1">
      <c r="A11" s="40"/>
      <c r="B11" s="46"/>
      <c r="C11" s="40"/>
      <c r="D11" s="143" t="s">
        <v>18</v>
      </c>
      <c r="E11" s="40"/>
      <c r="F11" s="146" t="s">
        <v>1</v>
      </c>
      <c r="G11" s="40"/>
      <c r="H11" s="40"/>
      <c r="I11" s="143" t="s">
        <v>20</v>
      </c>
      <c r="J11" s="146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38" t="s">
        <v>142</v>
      </c>
      <c r="BA11" s="138" t="s">
        <v>143</v>
      </c>
      <c r="BB11" s="138" t="s">
        <v>1</v>
      </c>
      <c r="BC11" s="138" t="s">
        <v>144</v>
      </c>
      <c r="BD11" s="138" t="s">
        <v>93</v>
      </c>
    </row>
    <row r="12" s="2" customFormat="1" ht="12" customHeight="1">
      <c r="A12" s="40"/>
      <c r="B12" s="46"/>
      <c r="C12" s="40"/>
      <c r="D12" s="143" t="s">
        <v>22</v>
      </c>
      <c r="E12" s="40"/>
      <c r="F12" s="146" t="s">
        <v>23</v>
      </c>
      <c r="G12" s="40"/>
      <c r="H12" s="40"/>
      <c r="I12" s="143" t="s">
        <v>24</v>
      </c>
      <c r="J12" s="147" t="str">
        <f>'Rekapitulace stavby'!AN8</f>
        <v>25. 7. 2023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38" t="s">
        <v>145</v>
      </c>
      <c r="BA12" s="138" t="s">
        <v>146</v>
      </c>
      <c r="BB12" s="138" t="s">
        <v>1</v>
      </c>
      <c r="BC12" s="138" t="s">
        <v>147</v>
      </c>
      <c r="BD12" s="138" t="s">
        <v>93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38" t="s">
        <v>148</v>
      </c>
      <c r="BA13" s="138" t="s">
        <v>149</v>
      </c>
      <c r="BB13" s="138" t="s">
        <v>1</v>
      </c>
      <c r="BC13" s="138" t="s">
        <v>150</v>
      </c>
      <c r="BD13" s="138" t="s">
        <v>93</v>
      </c>
    </row>
    <row r="14" s="2" customFormat="1" ht="12" customHeight="1">
      <c r="A14" s="40"/>
      <c r="B14" s="46"/>
      <c r="C14" s="40"/>
      <c r="D14" s="143" t="s">
        <v>30</v>
      </c>
      <c r="E14" s="40"/>
      <c r="F14" s="40"/>
      <c r="G14" s="40"/>
      <c r="H14" s="40"/>
      <c r="I14" s="143" t="s">
        <v>31</v>
      </c>
      <c r="J14" s="146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138" t="s">
        <v>151</v>
      </c>
      <c r="BA14" s="138" t="s">
        <v>152</v>
      </c>
      <c r="BB14" s="138" t="s">
        <v>1</v>
      </c>
      <c r="BC14" s="138" t="s">
        <v>153</v>
      </c>
      <c r="BD14" s="138" t="s">
        <v>93</v>
      </c>
    </row>
    <row r="15" s="2" customFormat="1" ht="18" customHeight="1">
      <c r="A15" s="40"/>
      <c r="B15" s="46"/>
      <c r="C15" s="40"/>
      <c r="D15" s="40"/>
      <c r="E15" s="146" t="s">
        <v>32</v>
      </c>
      <c r="F15" s="40"/>
      <c r="G15" s="40"/>
      <c r="H15" s="40"/>
      <c r="I15" s="143" t="s">
        <v>33</v>
      </c>
      <c r="J15" s="146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138" t="s">
        <v>154</v>
      </c>
      <c r="BA15" s="138" t="s">
        <v>155</v>
      </c>
      <c r="BB15" s="138" t="s">
        <v>1</v>
      </c>
      <c r="BC15" s="138" t="s">
        <v>156</v>
      </c>
      <c r="BD15" s="138" t="s">
        <v>93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138" t="s">
        <v>157</v>
      </c>
      <c r="BA16" s="138" t="s">
        <v>158</v>
      </c>
      <c r="BB16" s="138" t="s">
        <v>1</v>
      </c>
      <c r="BC16" s="138" t="s">
        <v>159</v>
      </c>
      <c r="BD16" s="138" t="s">
        <v>93</v>
      </c>
    </row>
    <row r="17" s="2" customFormat="1" ht="12" customHeight="1">
      <c r="A17" s="40"/>
      <c r="B17" s="46"/>
      <c r="C17" s="40"/>
      <c r="D17" s="143" t="s">
        <v>34</v>
      </c>
      <c r="E17" s="40"/>
      <c r="F17" s="40"/>
      <c r="G17" s="40"/>
      <c r="H17" s="40"/>
      <c r="I17" s="143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138" t="s">
        <v>160</v>
      </c>
      <c r="BA17" s="138" t="s">
        <v>161</v>
      </c>
      <c r="BB17" s="138" t="s">
        <v>1</v>
      </c>
      <c r="BC17" s="138" t="s">
        <v>162</v>
      </c>
      <c r="BD17" s="138" t="s">
        <v>93</v>
      </c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6"/>
      <c r="G18" s="146"/>
      <c r="H18" s="146"/>
      <c r="I18" s="143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138" t="s">
        <v>163</v>
      </c>
      <c r="BA18" s="138" t="s">
        <v>164</v>
      </c>
      <c r="BB18" s="138" t="s">
        <v>1</v>
      </c>
      <c r="BC18" s="138" t="s">
        <v>165</v>
      </c>
      <c r="BD18" s="138" t="s">
        <v>93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138" t="s">
        <v>166</v>
      </c>
      <c r="BA19" s="138" t="s">
        <v>167</v>
      </c>
      <c r="BB19" s="138" t="s">
        <v>1</v>
      </c>
      <c r="BC19" s="138" t="s">
        <v>168</v>
      </c>
      <c r="BD19" s="138" t="s">
        <v>93</v>
      </c>
    </row>
    <row r="20" s="2" customFormat="1" ht="12" customHeight="1">
      <c r="A20" s="40"/>
      <c r="B20" s="46"/>
      <c r="C20" s="40"/>
      <c r="D20" s="143" t="s">
        <v>36</v>
      </c>
      <c r="E20" s="40"/>
      <c r="F20" s="40"/>
      <c r="G20" s="40"/>
      <c r="H20" s="40"/>
      <c r="I20" s="143" t="s">
        <v>31</v>
      </c>
      <c r="J20" s="146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138" t="s">
        <v>169</v>
      </c>
      <c r="BA20" s="138" t="s">
        <v>170</v>
      </c>
      <c r="BB20" s="138" t="s">
        <v>1</v>
      </c>
      <c r="BC20" s="138" t="s">
        <v>171</v>
      </c>
      <c r="BD20" s="138" t="s">
        <v>93</v>
      </c>
    </row>
    <row r="21" s="2" customFormat="1" ht="18" customHeight="1">
      <c r="A21" s="40"/>
      <c r="B21" s="46"/>
      <c r="C21" s="40"/>
      <c r="D21" s="40"/>
      <c r="E21" s="146" t="s">
        <v>37</v>
      </c>
      <c r="F21" s="40"/>
      <c r="G21" s="40"/>
      <c r="H21" s="40"/>
      <c r="I21" s="143" t="s">
        <v>33</v>
      </c>
      <c r="J21" s="146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138" t="s">
        <v>172</v>
      </c>
      <c r="BA21" s="138" t="s">
        <v>173</v>
      </c>
      <c r="BB21" s="138" t="s">
        <v>1</v>
      </c>
      <c r="BC21" s="138" t="s">
        <v>174</v>
      </c>
      <c r="BD21" s="138" t="s">
        <v>93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3" t="s">
        <v>39</v>
      </c>
      <c r="E23" s="40"/>
      <c r="F23" s="40"/>
      <c r="G23" s="40"/>
      <c r="H23" s="40"/>
      <c r="I23" s="143" t="s">
        <v>31</v>
      </c>
      <c r="J23" s="146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6" t="str">
        <f>IF('Rekapitulace stavby'!E20="","",'Rekapitulace stavby'!E20)</f>
        <v xml:space="preserve"> </v>
      </c>
      <c r="F24" s="40"/>
      <c r="G24" s="40"/>
      <c r="H24" s="40"/>
      <c r="I24" s="143" t="s">
        <v>33</v>
      </c>
      <c r="J24" s="146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3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8"/>
      <c r="B27" s="149"/>
      <c r="C27" s="148"/>
      <c r="D27" s="148"/>
      <c r="E27" s="150" t="s">
        <v>42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2"/>
      <c r="E29" s="152"/>
      <c r="F29" s="152"/>
      <c r="G29" s="152"/>
      <c r="H29" s="152"/>
      <c r="I29" s="152"/>
      <c r="J29" s="152"/>
      <c r="K29" s="152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3" t="s">
        <v>43</v>
      </c>
      <c r="E30" s="40"/>
      <c r="F30" s="40"/>
      <c r="G30" s="40"/>
      <c r="H30" s="40"/>
      <c r="I30" s="40"/>
      <c r="J30" s="154">
        <f>ROUND(J137,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2"/>
      <c r="E31" s="152"/>
      <c r="F31" s="152"/>
      <c r="G31" s="152"/>
      <c r="H31" s="152"/>
      <c r="I31" s="152"/>
      <c r="J31" s="152"/>
      <c r="K31" s="152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5" t="s">
        <v>45</v>
      </c>
      <c r="G32" s="40"/>
      <c r="H32" s="40"/>
      <c r="I32" s="155" t="s">
        <v>44</v>
      </c>
      <c r="J32" s="155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47</v>
      </c>
      <c r="E33" s="143" t="s">
        <v>48</v>
      </c>
      <c r="F33" s="157">
        <f>ROUND((SUM(BE137:BE2226)),  2)</f>
        <v>0</v>
      </c>
      <c r="G33" s="40"/>
      <c r="H33" s="40"/>
      <c r="I33" s="158">
        <v>0.20999999999999999</v>
      </c>
      <c r="J33" s="157">
        <f>ROUND(((SUM(BE137:BE2226))*I33),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3" t="s">
        <v>49</v>
      </c>
      <c r="F34" s="157">
        <f>ROUND((SUM(BF137:BF2226)),  2)</f>
        <v>0</v>
      </c>
      <c r="G34" s="40"/>
      <c r="H34" s="40"/>
      <c r="I34" s="158">
        <v>0.14999999999999999</v>
      </c>
      <c r="J34" s="157">
        <f>ROUND(((SUM(BF137:BF2226))*I34),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3" t="s">
        <v>50</v>
      </c>
      <c r="F35" s="157">
        <f>ROUND((SUM(BG137:BG2226)),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3" t="s">
        <v>51</v>
      </c>
      <c r="F36" s="157">
        <f>ROUND((SUM(BH137:BH2226)),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3" t="s">
        <v>52</v>
      </c>
      <c r="F37" s="157">
        <f>ROUND((SUM(BI137:BI2226)),  2)</f>
        <v>0</v>
      </c>
      <c r="G37" s="40"/>
      <c r="H37" s="40"/>
      <c r="I37" s="158">
        <v>0</v>
      </c>
      <c r="J37" s="157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53</v>
      </c>
      <c r="E39" s="161"/>
      <c r="F39" s="161"/>
      <c r="G39" s="162" t="s">
        <v>54</v>
      </c>
      <c r="H39" s="163" t="s">
        <v>55</v>
      </c>
      <c r="I39" s="161"/>
      <c r="J39" s="164">
        <f>SUM(J30:J37)</f>
        <v>0</v>
      </c>
      <c r="K39" s="165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6" t="s">
        <v>56</v>
      </c>
      <c r="E50" s="167"/>
      <c r="F50" s="167"/>
      <c r="G50" s="166" t="s">
        <v>57</v>
      </c>
      <c r="H50" s="167"/>
      <c r="I50" s="167"/>
      <c r="J50" s="167"/>
      <c r="K50" s="167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8" t="s">
        <v>58</v>
      </c>
      <c r="E61" s="169"/>
      <c r="F61" s="170" t="s">
        <v>59</v>
      </c>
      <c r="G61" s="168" t="s">
        <v>58</v>
      </c>
      <c r="H61" s="169"/>
      <c r="I61" s="169"/>
      <c r="J61" s="171" t="s">
        <v>59</v>
      </c>
      <c r="K61" s="169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6" t="s">
        <v>60</v>
      </c>
      <c r="E65" s="172"/>
      <c r="F65" s="172"/>
      <c r="G65" s="166" t="s">
        <v>61</v>
      </c>
      <c r="H65" s="172"/>
      <c r="I65" s="172"/>
      <c r="J65" s="172"/>
      <c r="K65" s="172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8" t="s">
        <v>58</v>
      </c>
      <c r="E76" s="169"/>
      <c r="F76" s="170" t="s">
        <v>59</v>
      </c>
      <c r="G76" s="168" t="s">
        <v>58</v>
      </c>
      <c r="H76" s="169"/>
      <c r="I76" s="169"/>
      <c r="J76" s="171" t="s">
        <v>59</v>
      </c>
      <c r="K76" s="169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hidden="1" s="2" customFormat="1" ht="6.96" customHeight="1">
      <c r="A81" s="40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hidden="1" s="2" customFormat="1" ht="24.96" customHeight="1">
      <c r="A82" s="40"/>
      <c r="B82" s="41"/>
      <c r="C82" s="24" t="s">
        <v>175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hidden="1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hidden="1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hidden="1" s="2" customFormat="1" ht="26.25" customHeight="1">
      <c r="A85" s="40"/>
      <c r="B85" s="41"/>
      <c r="C85" s="42"/>
      <c r="D85" s="42"/>
      <c r="E85" s="177" t="str">
        <f>E7</f>
        <v>I.ETAPA - Stavební úpravy vnitřních prostor objektu B Mendelovy univerzity, p.č. 2/1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hidden="1" s="2" customFormat="1" ht="12" customHeight="1">
      <c r="A86" s="40"/>
      <c r="B86" s="41"/>
      <c r="C86" s="33" t="s">
        <v>131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hidden="1" s="2" customFormat="1" ht="16.5" customHeight="1">
      <c r="A87" s="40"/>
      <c r="B87" s="41"/>
      <c r="C87" s="42"/>
      <c r="D87" s="42"/>
      <c r="E87" s="78" t="str">
        <f>E9</f>
        <v xml:space="preserve">SO.01 - Stavební úpravy 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hidden="1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hidden="1" s="2" customFormat="1" ht="12" customHeight="1">
      <c r="A89" s="40"/>
      <c r="B89" s="41"/>
      <c r="C89" s="33" t="s">
        <v>22</v>
      </c>
      <c r="D89" s="42"/>
      <c r="E89" s="42"/>
      <c r="F89" s="28" t="str">
        <f>F12</f>
        <v>Brno - Černá Pole (6100771)</v>
      </c>
      <c r="G89" s="42"/>
      <c r="H89" s="42"/>
      <c r="I89" s="33" t="s">
        <v>24</v>
      </c>
      <c r="J89" s="81" t="str">
        <f>IF(J12="","",J12)</f>
        <v>25. 7. 2023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hidden="1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hidden="1" s="2" customFormat="1" ht="40.05" customHeight="1">
      <c r="A91" s="40"/>
      <c r="B91" s="41"/>
      <c r="C91" s="33" t="s">
        <v>30</v>
      </c>
      <c r="D91" s="42"/>
      <c r="E91" s="42"/>
      <c r="F91" s="28" t="str">
        <f>E15</f>
        <v>Mendelova univerzita v Brně, Zemědělská 810, Brno</v>
      </c>
      <c r="G91" s="42"/>
      <c r="H91" s="42"/>
      <c r="I91" s="33" t="s">
        <v>36</v>
      </c>
      <c r="J91" s="38" t="str">
        <f>E21</f>
        <v>Projecticon s.r.o., A. Kopeckého 151, Nový Hrádek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hidden="1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hidden="1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hidden="1" s="2" customFormat="1" ht="29.28" customHeight="1">
      <c r="A94" s="40"/>
      <c r="B94" s="41"/>
      <c r="C94" s="178" t="s">
        <v>176</v>
      </c>
      <c r="D94" s="179"/>
      <c r="E94" s="179"/>
      <c r="F94" s="179"/>
      <c r="G94" s="179"/>
      <c r="H94" s="179"/>
      <c r="I94" s="179"/>
      <c r="J94" s="180" t="s">
        <v>177</v>
      </c>
      <c r="K94" s="179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hidden="1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hidden="1" s="2" customFormat="1" ht="22.8" customHeight="1">
      <c r="A96" s="40"/>
      <c r="B96" s="41"/>
      <c r="C96" s="181" t="s">
        <v>178</v>
      </c>
      <c r="D96" s="42"/>
      <c r="E96" s="42"/>
      <c r="F96" s="42"/>
      <c r="G96" s="42"/>
      <c r="H96" s="42"/>
      <c r="I96" s="42"/>
      <c r="J96" s="112">
        <f>J137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179</v>
      </c>
    </row>
    <row r="97" hidden="1" s="9" customFormat="1" ht="24.96" customHeight="1">
      <c r="A97" s="9"/>
      <c r="B97" s="182"/>
      <c r="C97" s="183"/>
      <c r="D97" s="184" t="s">
        <v>180</v>
      </c>
      <c r="E97" s="185"/>
      <c r="F97" s="185"/>
      <c r="G97" s="185"/>
      <c r="H97" s="185"/>
      <c r="I97" s="185"/>
      <c r="J97" s="186">
        <f>J138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181</v>
      </c>
      <c r="E98" s="191"/>
      <c r="F98" s="191"/>
      <c r="G98" s="191"/>
      <c r="H98" s="191"/>
      <c r="I98" s="191"/>
      <c r="J98" s="192">
        <f>J139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182</v>
      </c>
      <c r="E99" s="191"/>
      <c r="F99" s="191"/>
      <c r="G99" s="191"/>
      <c r="H99" s="191"/>
      <c r="I99" s="191"/>
      <c r="J99" s="192">
        <f>J192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8"/>
      <c r="C100" s="189"/>
      <c r="D100" s="190" t="s">
        <v>183</v>
      </c>
      <c r="E100" s="191"/>
      <c r="F100" s="191"/>
      <c r="G100" s="191"/>
      <c r="H100" s="191"/>
      <c r="I100" s="191"/>
      <c r="J100" s="192">
        <f>J236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8"/>
      <c r="C101" s="189"/>
      <c r="D101" s="190" t="s">
        <v>184</v>
      </c>
      <c r="E101" s="191"/>
      <c r="F101" s="191"/>
      <c r="G101" s="191"/>
      <c r="H101" s="191"/>
      <c r="I101" s="191"/>
      <c r="J101" s="192">
        <f>J313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8"/>
      <c r="C102" s="189"/>
      <c r="D102" s="190" t="s">
        <v>185</v>
      </c>
      <c r="E102" s="191"/>
      <c r="F102" s="191"/>
      <c r="G102" s="191"/>
      <c r="H102" s="191"/>
      <c r="I102" s="191"/>
      <c r="J102" s="192">
        <f>J343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8"/>
      <c r="C103" s="189"/>
      <c r="D103" s="190" t="s">
        <v>186</v>
      </c>
      <c r="E103" s="191"/>
      <c r="F103" s="191"/>
      <c r="G103" s="191"/>
      <c r="H103" s="191"/>
      <c r="I103" s="191"/>
      <c r="J103" s="192">
        <f>J348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8"/>
      <c r="C104" s="189"/>
      <c r="D104" s="190" t="s">
        <v>187</v>
      </c>
      <c r="E104" s="191"/>
      <c r="F104" s="191"/>
      <c r="G104" s="191"/>
      <c r="H104" s="191"/>
      <c r="I104" s="191"/>
      <c r="J104" s="192">
        <f>J644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8"/>
      <c r="C105" s="189"/>
      <c r="D105" s="190" t="s">
        <v>188</v>
      </c>
      <c r="E105" s="191"/>
      <c r="F105" s="191"/>
      <c r="G105" s="191"/>
      <c r="H105" s="191"/>
      <c r="I105" s="191"/>
      <c r="J105" s="192">
        <f>J1157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8"/>
      <c r="C106" s="189"/>
      <c r="D106" s="190" t="s">
        <v>189</v>
      </c>
      <c r="E106" s="191"/>
      <c r="F106" s="191"/>
      <c r="G106" s="191"/>
      <c r="H106" s="191"/>
      <c r="I106" s="191"/>
      <c r="J106" s="192">
        <f>J1166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182"/>
      <c r="C107" s="183"/>
      <c r="D107" s="184" t="s">
        <v>190</v>
      </c>
      <c r="E107" s="185"/>
      <c r="F107" s="185"/>
      <c r="G107" s="185"/>
      <c r="H107" s="185"/>
      <c r="I107" s="185"/>
      <c r="J107" s="186">
        <f>J1168</f>
        <v>0</v>
      </c>
      <c r="K107" s="183"/>
      <c r="L107" s="18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10" customFormat="1" ht="19.92" customHeight="1">
      <c r="A108" s="10"/>
      <c r="B108" s="188"/>
      <c r="C108" s="189"/>
      <c r="D108" s="190" t="s">
        <v>191</v>
      </c>
      <c r="E108" s="191"/>
      <c r="F108" s="191"/>
      <c r="G108" s="191"/>
      <c r="H108" s="191"/>
      <c r="I108" s="191"/>
      <c r="J108" s="192">
        <f>J1169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8"/>
      <c r="C109" s="189"/>
      <c r="D109" s="190" t="s">
        <v>192</v>
      </c>
      <c r="E109" s="191"/>
      <c r="F109" s="191"/>
      <c r="G109" s="191"/>
      <c r="H109" s="191"/>
      <c r="I109" s="191"/>
      <c r="J109" s="192">
        <f>J1199</f>
        <v>0</v>
      </c>
      <c r="K109" s="189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8"/>
      <c r="C110" s="189"/>
      <c r="D110" s="190" t="s">
        <v>193</v>
      </c>
      <c r="E110" s="191"/>
      <c r="F110" s="191"/>
      <c r="G110" s="191"/>
      <c r="H110" s="191"/>
      <c r="I110" s="191"/>
      <c r="J110" s="192">
        <f>J1234</f>
        <v>0</v>
      </c>
      <c r="K110" s="189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88"/>
      <c r="C111" s="189"/>
      <c r="D111" s="190" t="s">
        <v>194</v>
      </c>
      <c r="E111" s="191"/>
      <c r="F111" s="191"/>
      <c r="G111" s="191"/>
      <c r="H111" s="191"/>
      <c r="I111" s="191"/>
      <c r="J111" s="192">
        <f>J1567</f>
        <v>0</v>
      </c>
      <c r="K111" s="189"/>
      <c r="L111" s="19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88"/>
      <c r="C112" s="189"/>
      <c r="D112" s="190" t="s">
        <v>195</v>
      </c>
      <c r="E112" s="191"/>
      <c r="F112" s="191"/>
      <c r="G112" s="191"/>
      <c r="H112" s="191"/>
      <c r="I112" s="191"/>
      <c r="J112" s="192">
        <f>J1763</f>
        <v>0</v>
      </c>
      <c r="K112" s="189"/>
      <c r="L112" s="19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88"/>
      <c r="C113" s="189"/>
      <c r="D113" s="190" t="s">
        <v>196</v>
      </c>
      <c r="E113" s="191"/>
      <c r="F113" s="191"/>
      <c r="G113" s="191"/>
      <c r="H113" s="191"/>
      <c r="I113" s="191"/>
      <c r="J113" s="192">
        <f>J1815</f>
        <v>0</v>
      </c>
      <c r="K113" s="189"/>
      <c r="L113" s="19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88"/>
      <c r="C114" s="189"/>
      <c r="D114" s="190" t="s">
        <v>197</v>
      </c>
      <c r="E114" s="191"/>
      <c r="F114" s="191"/>
      <c r="G114" s="191"/>
      <c r="H114" s="191"/>
      <c r="I114" s="191"/>
      <c r="J114" s="192">
        <f>J1946</f>
        <v>0</v>
      </c>
      <c r="K114" s="189"/>
      <c r="L114" s="19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10" customFormat="1" ht="19.92" customHeight="1">
      <c r="A115" s="10"/>
      <c r="B115" s="188"/>
      <c r="C115" s="189"/>
      <c r="D115" s="190" t="s">
        <v>198</v>
      </c>
      <c r="E115" s="191"/>
      <c r="F115" s="191"/>
      <c r="G115" s="191"/>
      <c r="H115" s="191"/>
      <c r="I115" s="191"/>
      <c r="J115" s="192">
        <f>J1955</f>
        <v>0</v>
      </c>
      <c r="K115" s="189"/>
      <c r="L115" s="19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hidden="1" s="10" customFormat="1" ht="19.92" customHeight="1">
      <c r="A116" s="10"/>
      <c r="B116" s="188"/>
      <c r="C116" s="189"/>
      <c r="D116" s="190" t="s">
        <v>199</v>
      </c>
      <c r="E116" s="191"/>
      <c r="F116" s="191"/>
      <c r="G116" s="191"/>
      <c r="H116" s="191"/>
      <c r="I116" s="191"/>
      <c r="J116" s="192">
        <f>J2143</f>
        <v>0</v>
      </c>
      <c r="K116" s="189"/>
      <c r="L116" s="19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hidden="1" s="10" customFormat="1" ht="19.92" customHeight="1">
      <c r="A117" s="10"/>
      <c r="B117" s="188"/>
      <c r="C117" s="189"/>
      <c r="D117" s="190" t="s">
        <v>200</v>
      </c>
      <c r="E117" s="191"/>
      <c r="F117" s="191"/>
      <c r="G117" s="191"/>
      <c r="H117" s="191"/>
      <c r="I117" s="191"/>
      <c r="J117" s="192">
        <f>J2184</f>
        <v>0</v>
      </c>
      <c r="K117" s="189"/>
      <c r="L117" s="19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hidden="1" s="2" customFormat="1" ht="21.84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hidden="1" s="2" customFormat="1" ht="6.96" customHeight="1">
      <c r="A119" s="40"/>
      <c r="B119" s="68"/>
      <c r="C119" s="69"/>
      <c r="D119" s="69"/>
      <c r="E119" s="69"/>
      <c r="F119" s="69"/>
      <c r="G119" s="69"/>
      <c r="H119" s="69"/>
      <c r="I119" s="69"/>
      <c r="J119" s="69"/>
      <c r="K119" s="69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hidden="1"/>
    <row r="121" hidden="1"/>
    <row r="122" hidden="1"/>
    <row r="123" s="2" customFormat="1" ht="6.96" customHeight="1">
      <c r="A123" s="40"/>
      <c r="B123" s="70"/>
      <c r="C123" s="71"/>
      <c r="D123" s="71"/>
      <c r="E123" s="71"/>
      <c r="F123" s="71"/>
      <c r="G123" s="71"/>
      <c r="H123" s="71"/>
      <c r="I123" s="71"/>
      <c r="J123" s="71"/>
      <c r="K123" s="71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24.96" customHeight="1">
      <c r="A124" s="40"/>
      <c r="B124" s="41"/>
      <c r="C124" s="24" t="s">
        <v>201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2" customHeight="1">
      <c r="A126" s="40"/>
      <c r="B126" s="41"/>
      <c r="C126" s="33" t="s">
        <v>16</v>
      </c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26.25" customHeight="1">
      <c r="A127" s="40"/>
      <c r="B127" s="41"/>
      <c r="C127" s="42"/>
      <c r="D127" s="42"/>
      <c r="E127" s="177" t="str">
        <f>E7</f>
        <v>I.ETAPA - Stavební úpravy vnitřních prostor objektu B Mendelovy univerzity, p.č. 2/1</v>
      </c>
      <c r="F127" s="33"/>
      <c r="G127" s="33"/>
      <c r="H127" s="33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3" t="s">
        <v>131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6.5" customHeight="1">
      <c r="A129" s="40"/>
      <c r="B129" s="41"/>
      <c r="C129" s="42"/>
      <c r="D129" s="42"/>
      <c r="E129" s="78" t="str">
        <f>E9</f>
        <v xml:space="preserve">SO.01 - Stavební úpravy </v>
      </c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3" t="s">
        <v>22</v>
      </c>
      <c r="D131" s="42"/>
      <c r="E131" s="42"/>
      <c r="F131" s="28" t="str">
        <f>F12</f>
        <v>Brno - Černá Pole (6100771)</v>
      </c>
      <c r="G131" s="42"/>
      <c r="H131" s="42"/>
      <c r="I131" s="33" t="s">
        <v>24</v>
      </c>
      <c r="J131" s="81" t="str">
        <f>IF(J12="","",J12)</f>
        <v>25. 7. 2023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40.05" customHeight="1">
      <c r="A133" s="40"/>
      <c r="B133" s="41"/>
      <c r="C133" s="33" t="s">
        <v>30</v>
      </c>
      <c r="D133" s="42"/>
      <c r="E133" s="42"/>
      <c r="F133" s="28" t="str">
        <f>E15</f>
        <v>Mendelova univerzita v Brně, Zemědělská 810, Brno</v>
      </c>
      <c r="G133" s="42"/>
      <c r="H133" s="42"/>
      <c r="I133" s="33" t="s">
        <v>36</v>
      </c>
      <c r="J133" s="38" t="str">
        <f>E21</f>
        <v>Projecticon s.r.o., A. Kopeckého 151, Nový Hrádek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5.15" customHeight="1">
      <c r="A134" s="40"/>
      <c r="B134" s="41"/>
      <c r="C134" s="33" t="s">
        <v>34</v>
      </c>
      <c r="D134" s="42"/>
      <c r="E134" s="42"/>
      <c r="F134" s="28" t="str">
        <f>IF(E18="","",E18)</f>
        <v>Vyplň údaj</v>
      </c>
      <c r="G134" s="42"/>
      <c r="H134" s="42"/>
      <c r="I134" s="33" t="s">
        <v>39</v>
      </c>
      <c r="J134" s="38" t="str">
        <f>E24</f>
        <v xml:space="preserve"> 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0.32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11" customFormat="1" ht="29.28" customHeight="1">
      <c r="A136" s="194"/>
      <c r="B136" s="195"/>
      <c r="C136" s="196" t="s">
        <v>202</v>
      </c>
      <c r="D136" s="197" t="s">
        <v>68</v>
      </c>
      <c r="E136" s="197" t="s">
        <v>64</v>
      </c>
      <c r="F136" s="197" t="s">
        <v>65</v>
      </c>
      <c r="G136" s="197" t="s">
        <v>203</v>
      </c>
      <c r="H136" s="197" t="s">
        <v>204</v>
      </c>
      <c r="I136" s="197" t="s">
        <v>205</v>
      </c>
      <c r="J136" s="197" t="s">
        <v>177</v>
      </c>
      <c r="K136" s="198" t="s">
        <v>206</v>
      </c>
      <c r="L136" s="199"/>
      <c r="M136" s="102" t="s">
        <v>1</v>
      </c>
      <c r="N136" s="103" t="s">
        <v>47</v>
      </c>
      <c r="O136" s="103" t="s">
        <v>207</v>
      </c>
      <c r="P136" s="103" t="s">
        <v>208</v>
      </c>
      <c r="Q136" s="103" t="s">
        <v>209</v>
      </c>
      <c r="R136" s="103" t="s">
        <v>210</v>
      </c>
      <c r="S136" s="103" t="s">
        <v>211</v>
      </c>
      <c r="T136" s="104" t="s">
        <v>212</v>
      </c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</row>
    <row r="137" s="2" customFormat="1" ht="22.8" customHeight="1">
      <c r="A137" s="40"/>
      <c r="B137" s="41"/>
      <c r="C137" s="109" t="s">
        <v>213</v>
      </c>
      <c r="D137" s="42"/>
      <c r="E137" s="42"/>
      <c r="F137" s="42"/>
      <c r="G137" s="42"/>
      <c r="H137" s="42"/>
      <c r="I137" s="42"/>
      <c r="J137" s="200">
        <f>BK137</f>
        <v>0</v>
      </c>
      <c r="K137" s="42"/>
      <c r="L137" s="46"/>
      <c r="M137" s="105"/>
      <c r="N137" s="201"/>
      <c r="O137" s="106"/>
      <c r="P137" s="202">
        <f>P138+P1168</f>
        <v>0</v>
      </c>
      <c r="Q137" s="106"/>
      <c r="R137" s="202">
        <f>R138+R1168</f>
        <v>690.07946098379898</v>
      </c>
      <c r="S137" s="106"/>
      <c r="T137" s="203">
        <f>T138+T1168</f>
        <v>745.62802684999986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8" t="s">
        <v>82</v>
      </c>
      <c r="AU137" s="18" t="s">
        <v>179</v>
      </c>
      <c r="BK137" s="204">
        <f>BK138+BK1168</f>
        <v>0</v>
      </c>
    </row>
    <row r="138" s="12" customFormat="1" ht="25.92" customHeight="1">
      <c r="A138" s="12"/>
      <c r="B138" s="205"/>
      <c r="C138" s="206"/>
      <c r="D138" s="207" t="s">
        <v>82</v>
      </c>
      <c r="E138" s="208" t="s">
        <v>214</v>
      </c>
      <c r="F138" s="208" t="s">
        <v>215</v>
      </c>
      <c r="G138" s="206"/>
      <c r="H138" s="206"/>
      <c r="I138" s="209"/>
      <c r="J138" s="210">
        <f>BK138</f>
        <v>0</v>
      </c>
      <c r="K138" s="206"/>
      <c r="L138" s="211"/>
      <c r="M138" s="212"/>
      <c r="N138" s="213"/>
      <c r="O138" s="213"/>
      <c r="P138" s="214">
        <f>P139+P192+P236+P313+P343+P348+P644+P1157+P1166</f>
        <v>0</v>
      </c>
      <c r="Q138" s="213"/>
      <c r="R138" s="214">
        <f>R139+R192+R236+R313+R343+R348+R644+R1157+R1166</f>
        <v>598.56476882564994</v>
      </c>
      <c r="S138" s="213"/>
      <c r="T138" s="215">
        <f>T139+T192+T236+T313+T343+T348+T644+T1157+T1166</f>
        <v>574.87685599999986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6" t="s">
        <v>91</v>
      </c>
      <c r="AT138" s="217" t="s">
        <v>82</v>
      </c>
      <c r="AU138" s="217" t="s">
        <v>83</v>
      </c>
      <c r="AY138" s="216" t="s">
        <v>216</v>
      </c>
      <c r="BK138" s="218">
        <f>BK139+BK192+BK236+BK313+BK343+BK348+BK644+BK1157+BK1166</f>
        <v>0</v>
      </c>
    </row>
    <row r="139" s="12" customFormat="1" ht="22.8" customHeight="1">
      <c r="A139" s="12"/>
      <c r="B139" s="205"/>
      <c r="C139" s="206"/>
      <c r="D139" s="207" t="s">
        <v>82</v>
      </c>
      <c r="E139" s="219" t="s">
        <v>91</v>
      </c>
      <c r="F139" s="219" t="s">
        <v>217</v>
      </c>
      <c r="G139" s="206"/>
      <c r="H139" s="206"/>
      <c r="I139" s="209"/>
      <c r="J139" s="220">
        <f>BK139</f>
        <v>0</v>
      </c>
      <c r="K139" s="206"/>
      <c r="L139" s="211"/>
      <c r="M139" s="212"/>
      <c r="N139" s="213"/>
      <c r="O139" s="213"/>
      <c r="P139" s="214">
        <f>SUM(P140:P191)</f>
        <v>0</v>
      </c>
      <c r="Q139" s="213"/>
      <c r="R139" s="214">
        <f>SUM(R140:R191)</f>
        <v>44.009999999999998</v>
      </c>
      <c r="S139" s="213"/>
      <c r="T139" s="215">
        <f>SUM(T140:T191)</f>
        <v>31.346249999999998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6" t="s">
        <v>91</v>
      </c>
      <c r="AT139" s="217" t="s">
        <v>82</v>
      </c>
      <c r="AU139" s="217" t="s">
        <v>91</v>
      </c>
      <c r="AY139" s="216" t="s">
        <v>216</v>
      </c>
      <c r="BK139" s="218">
        <f>SUM(BK140:BK191)</f>
        <v>0</v>
      </c>
    </row>
    <row r="140" s="2" customFormat="1" ht="24.15" customHeight="1">
      <c r="A140" s="40"/>
      <c r="B140" s="41"/>
      <c r="C140" s="221" t="s">
        <v>91</v>
      </c>
      <c r="D140" s="221" t="s">
        <v>218</v>
      </c>
      <c r="E140" s="222" t="s">
        <v>219</v>
      </c>
      <c r="F140" s="223" t="s">
        <v>220</v>
      </c>
      <c r="G140" s="224" t="s">
        <v>221</v>
      </c>
      <c r="H140" s="225">
        <v>73.349999999999994</v>
      </c>
      <c r="I140" s="226"/>
      <c r="J140" s="227">
        <f>ROUND(I140*H140,2)</f>
        <v>0</v>
      </c>
      <c r="K140" s="223" t="s">
        <v>222</v>
      </c>
      <c r="L140" s="46"/>
      <c r="M140" s="228" t="s">
        <v>1</v>
      </c>
      <c r="N140" s="229" t="s">
        <v>48</v>
      </c>
      <c r="O140" s="93"/>
      <c r="P140" s="230">
        <f>O140*H140</f>
        <v>0</v>
      </c>
      <c r="Q140" s="230">
        <v>0</v>
      </c>
      <c r="R140" s="230">
        <f>Q140*H140</f>
        <v>0</v>
      </c>
      <c r="S140" s="230">
        <v>0.255</v>
      </c>
      <c r="T140" s="231">
        <f>S140*H140</f>
        <v>18.704249999999998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2" t="s">
        <v>223</v>
      </c>
      <c r="AT140" s="232" t="s">
        <v>218</v>
      </c>
      <c r="AU140" s="232" t="s">
        <v>93</v>
      </c>
      <c r="AY140" s="18" t="s">
        <v>216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91</v>
      </c>
      <c r="BK140" s="233">
        <f>ROUND(I140*H140,2)</f>
        <v>0</v>
      </c>
      <c r="BL140" s="18" t="s">
        <v>223</v>
      </c>
      <c r="BM140" s="232" t="s">
        <v>224</v>
      </c>
    </row>
    <row r="141" s="13" customFormat="1">
      <c r="A141" s="13"/>
      <c r="B141" s="234"/>
      <c r="C141" s="235"/>
      <c r="D141" s="236" t="s">
        <v>225</v>
      </c>
      <c r="E141" s="237" t="s">
        <v>1</v>
      </c>
      <c r="F141" s="238" t="s">
        <v>226</v>
      </c>
      <c r="G141" s="235"/>
      <c r="H141" s="239">
        <v>51.149999999999999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225</v>
      </c>
      <c r="AU141" s="245" t="s">
        <v>93</v>
      </c>
      <c r="AV141" s="13" t="s">
        <v>93</v>
      </c>
      <c r="AW141" s="13" t="s">
        <v>38</v>
      </c>
      <c r="AX141" s="13" t="s">
        <v>83</v>
      </c>
      <c r="AY141" s="245" t="s">
        <v>216</v>
      </c>
    </row>
    <row r="142" s="13" customFormat="1">
      <c r="A142" s="13"/>
      <c r="B142" s="234"/>
      <c r="C142" s="235"/>
      <c r="D142" s="236" t="s">
        <v>225</v>
      </c>
      <c r="E142" s="237" t="s">
        <v>1</v>
      </c>
      <c r="F142" s="238" t="s">
        <v>227</v>
      </c>
      <c r="G142" s="235"/>
      <c r="H142" s="239">
        <v>10.199999999999999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225</v>
      </c>
      <c r="AU142" s="245" t="s">
        <v>93</v>
      </c>
      <c r="AV142" s="13" t="s">
        <v>93</v>
      </c>
      <c r="AW142" s="13" t="s">
        <v>38</v>
      </c>
      <c r="AX142" s="13" t="s">
        <v>83</v>
      </c>
      <c r="AY142" s="245" t="s">
        <v>216</v>
      </c>
    </row>
    <row r="143" s="13" customFormat="1">
      <c r="A143" s="13"/>
      <c r="B143" s="234"/>
      <c r="C143" s="235"/>
      <c r="D143" s="236" t="s">
        <v>225</v>
      </c>
      <c r="E143" s="237" t="s">
        <v>1</v>
      </c>
      <c r="F143" s="238" t="s">
        <v>228</v>
      </c>
      <c r="G143" s="235"/>
      <c r="H143" s="239">
        <v>12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225</v>
      </c>
      <c r="AU143" s="245" t="s">
        <v>93</v>
      </c>
      <c r="AV143" s="13" t="s">
        <v>93</v>
      </c>
      <c r="AW143" s="13" t="s">
        <v>38</v>
      </c>
      <c r="AX143" s="13" t="s">
        <v>83</v>
      </c>
      <c r="AY143" s="245" t="s">
        <v>216</v>
      </c>
    </row>
    <row r="144" s="14" customFormat="1">
      <c r="A144" s="14"/>
      <c r="B144" s="246"/>
      <c r="C144" s="247"/>
      <c r="D144" s="236" t="s">
        <v>225</v>
      </c>
      <c r="E144" s="248" t="s">
        <v>1</v>
      </c>
      <c r="F144" s="249" t="s">
        <v>229</v>
      </c>
      <c r="G144" s="247"/>
      <c r="H144" s="250">
        <v>73.349999999999994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225</v>
      </c>
      <c r="AU144" s="256" t="s">
        <v>93</v>
      </c>
      <c r="AV144" s="14" t="s">
        <v>223</v>
      </c>
      <c r="AW144" s="14" t="s">
        <v>38</v>
      </c>
      <c r="AX144" s="14" t="s">
        <v>91</v>
      </c>
      <c r="AY144" s="256" t="s">
        <v>216</v>
      </c>
    </row>
    <row r="145" s="2" customFormat="1" ht="24.15" customHeight="1">
      <c r="A145" s="40"/>
      <c r="B145" s="41"/>
      <c r="C145" s="221" t="s">
        <v>93</v>
      </c>
      <c r="D145" s="221" t="s">
        <v>218</v>
      </c>
      <c r="E145" s="222" t="s">
        <v>230</v>
      </c>
      <c r="F145" s="223" t="s">
        <v>231</v>
      </c>
      <c r="G145" s="224" t="s">
        <v>221</v>
      </c>
      <c r="H145" s="225">
        <v>3.6000000000000001</v>
      </c>
      <c r="I145" s="226"/>
      <c r="J145" s="227">
        <f>ROUND(I145*H145,2)</f>
        <v>0</v>
      </c>
      <c r="K145" s="223" t="s">
        <v>222</v>
      </c>
      <c r="L145" s="46"/>
      <c r="M145" s="228" t="s">
        <v>1</v>
      </c>
      <c r="N145" s="229" t="s">
        <v>48</v>
      </c>
      <c r="O145" s="93"/>
      <c r="P145" s="230">
        <f>O145*H145</f>
        <v>0</v>
      </c>
      <c r="Q145" s="230">
        <v>0</v>
      </c>
      <c r="R145" s="230">
        <f>Q145*H145</f>
        <v>0</v>
      </c>
      <c r="S145" s="230">
        <v>0.33000000000000002</v>
      </c>
      <c r="T145" s="231">
        <f>S145*H145</f>
        <v>1.1880000000000002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2" t="s">
        <v>223</v>
      </c>
      <c r="AT145" s="232" t="s">
        <v>218</v>
      </c>
      <c r="AU145" s="232" t="s">
        <v>93</v>
      </c>
      <c r="AY145" s="18" t="s">
        <v>216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91</v>
      </c>
      <c r="BK145" s="233">
        <f>ROUND(I145*H145,2)</f>
        <v>0</v>
      </c>
      <c r="BL145" s="18" t="s">
        <v>223</v>
      </c>
      <c r="BM145" s="232" t="s">
        <v>232</v>
      </c>
    </row>
    <row r="146" s="13" customFormat="1">
      <c r="A146" s="13"/>
      <c r="B146" s="234"/>
      <c r="C146" s="235"/>
      <c r="D146" s="236" t="s">
        <v>225</v>
      </c>
      <c r="E146" s="237" t="s">
        <v>1</v>
      </c>
      <c r="F146" s="238" t="s">
        <v>233</v>
      </c>
      <c r="G146" s="235"/>
      <c r="H146" s="239">
        <v>3.6000000000000001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225</v>
      </c>
      <c r="AU146" s="245" t="s">
        <v>93</v>
      </c>
      <c r="AV146" s="13" t="s">
        <v>93</v>
      </c>
      <c r="AW146" s="13" t="s">
        <v>38</v>
      </c>
      <c r="AX146" s="13" t="s">
        <v>91</v>
      </c>
      <c r="AY146" s="245" t="s">
        <v>216</v>
      </c>
    </row>
    <row r="147" s="2" customFormat="1" ht="16.5" customHeight="1">
      <c r="A147" s="40"/>
      <c r="B147" s="41"/>
      <c r="C147" s="221" t="s">
        <v>234</v>
      </c>
      <c r="D147" s="221" t="s">
        <v>218</v>
      </c>
      <c r="E147" s="222" t="s">
        <v>235</v>
      </c>
      <c r="F147" s="223" t="s">
        <v>236</v>
      </c>
      <c r="G147" s="224" t="s">
        <v>237</v>
      </c>
      <c r="H147" s="225">
        <v>49.799999999999997</v>
      </c>
      <c r="I147" s="226"/>
      <c r="J147" s="227">
        <f>ROUND(I147*H147,2)</f>
        <v>0</v>
      </c>
      <c r="K147" s="223" t="s">
        <v>222</v>
      </c>
      <c r="L147" s="46"/>
      <c r="M147" s="228" t="s">
        <v>1</v>
      </c>
      <c r="N147" s="229" t="s">
        <v>48</v>
      </c>
      <c r="O147" s="93"/>
      <c r="P147" s="230">
        <f>O147*H147</f>
        <v>0</v>
      </c>
      <c r="Q147" s="230">
        <v>0</v>
      </c>
      <c r="R147" s="230">
        <f>Q147*H147</f>
        <v>0</v>
      </c>
      <c r="S147" s="230">
        <v>0.23000000000000001</v>
      </c>
      <c r="T147" s="231">
        <f>S147*H147</f>
        <v>11.454000000000001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2" t="s">
        <v>223</v>
      </c>
      <c r="AT147" s="232" t="s">
        <v>218</v>
      </c>
      <c r="AU147" s="232" t="s">
        <v>93</v>
      </c>
      <c r="AY147" s="18" t="s">
        <v>216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91</v>
      </c>
      <c r="BK147" s="233">
        <f>ROUND(I147*H147,2)</f>
        <v>0</v>
      </c>
      <c r="BL147" s="18" t="s">
        <v>223</v>
      </c>
      <c r="BM147" s="232" t="s">
        <v>238</v>
      </c>
    </row>
    <row r="148" s="13" customFormat="1">
      <c r="A148" s="13"/>
      <c r="B148" s="234"/>
      <c r="C148" s="235"/>
      <c r="D148" s="236" t="s">
        <v>225</v>
      </c>
      <c r="E148" s="237" t="s">
        <v>1</v>
      </c>
      <c r="F148" s="238" t="s">
        <v>239</v>
      </c>
      <c r="G148" s="235"/>
      <c r="H148" s="239">
        <v>35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225</v>
      </c>
      <c r="AU148" s="245" t="s">
        <v>93</v>
      </c>
      <c r="AV148" s="13" t="s">
        <v>93</v>
      </c>
      <c r="AW148" s="13" t="s">
        <v>38</v>
      </c>
      <c r="AX148" s="13" t="s">
        <v>83</v>
      </c>
      <c r="AY148" s="245" t="s">
        <v>216</v>
      </c>
    </row>
    <row r="149" s="13" customFormat="1">
      <c r="A149" s="13"/>
      <c r="B149" s="234"/>
      <c r="C149" s="235"/>
      <c r="D149" s="236" t="s">
        <v>225</v>
      </c>
      <c r="E149" s="237" t="s">
        <v>1</v>
      </c>
      <c r="F149" s="238" t="s">
        <v>240</v>
      </c>
      <c r="G149" s="235"/>
      <c r="H149" s="239">
        <v>6.7999999999999998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225</v>
      </c>
      <c r="AU149" s="245" t="s">
        <v>93</v>
      </c>
      <c r="AV149" s="13" t="s">
        <v>93</v>
      </c>
      <c r="AW149" s="13" t="s">
        <v>38</v>
      </c>
      <c r="AX149" s="13" t="s">
        <v>83</v>
      </c>
      <c r="AY149" s="245" t="s">
        <v>216</v>
      </c>
    </row>
    <row r="150" s="13" customFormat="1">
      <c r="A150" s="13"/>
      <c r="B150" s="234"/>
      <c r="C150" s="235"/>
      <c r="D150" s="236" t="s">
        <v>225</v>
      </c>
      <c r="E150" s="237" t="s">
        <v>1</v>
      </c>
      <c r="F150" s="238" t="s">
        <v>241</v>
      </c>
      <c r="G150" s="235"/>
      <c r="H150" s="239">
        <v>8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225</v>
      </c>
      <c r="AU150" s="245" t="s">
        <v>93</v>
      </c>
      <c r="AV150" s="13" t="s">
        <v>93</v>
      </c>
      <c r="AW150" s="13" t="s">
        <v>38</v>
      </c>
      <c r="AX150" s="13" t="s">
        <v>83</v>
      </c>
      <c r="AY150" s="245" t="s">
        <v>216</v>
      </c>
    </row>
    <row r="151" s="14" customFormat="1">
      <c r="A151" s="14"/>
      <c r="B151" s="246"/>
      <c r="C151" s="247"/>
      <c r="D151" s="236" t="s">
        <v>225</v>
      </c>
      <c r="E151" s="248" t="s">
        <v>1</v>
      </c>
      <c r="F151" s="249" t="s">
        <v>229</v>
      </c>
      <c r="G151" s="247"/>
      <c r="H151" s="250">
        <v>49.799999999999997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6" t="s">
        <v>225</v>
      </c>
      <c r="AU151" s="256" t="s">
        <v>93</v>
      </c>
      <c r="AV151" s="14" t="s">
        <v>223</v>
      </c>
      <c r="AW151" s="14" t="s">
        <v>38</v>
      </c>
      <c r="AX151" s="14" t="s">
        <v>91</v>
      </c>
      <c r="AY151" s="256" t="s">
        <v>216</v>
      </c>
    </row>
    <row r="152" s="2" customFormat="1" ht="24.15" customHeight="1">
      <c r="A152" s="40"/>
      <c r="B152" s="41"/>
      <c r="C152" s="221" t="s">
        <v>223</v>
      </c>
      <c r="D152" s="221" t="s">
        <v>218</v>
      </c>
      <c r="E152" s="222" t="s">
        <v>242</v>
      </c>
      <c r="F152" s="223" t="s">
        <v>243</v>
      </c>
      <c r="G152" s="224" t="s">
        <v>244</v>
      </c>
      <c r="H152" s="225">
        <v>68.234999999999999</v>
      </c>
      <c r="I152" s="226"/>
      <c r="J152" s="227">
        <f>ROUND(I152*H152,2)</f>
        <v>0</v>
      </c>
      <c r="K152" s="223" t="s">
        <v>222</v>
      </c>
      <c r="L152" s="46"/>
      <c r="M152" s="228" t="s">
        <v>1</v>
      </c>
      <c r="N152" s="229" t="s">
        <v>48</v>
      </c>
      <c r="O152" s="93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2" t="s">
        <v>223</v>
      </c>
      <c r="AT152" s="232" t="s">
        <v>218</v>
      </c>
      <c r="AU152" s="232" t="s">
        <v>93</v>
      </c>
      <c r="AY152" s="18" t="s">
        <v>216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91</v>
      </c>
      <c r="BK152" s="233">
        <f>ROUND(I152*H152,2)</f>
        <v>0</v>
      </c>
      <c r="BL152" s="18" t="s">
        <v>223</v>
      </c>
      <c r="BM152" s="232" t="s">
        <v>245</v>
      </c>
    </row>
    <row r="153" s="13" customFormat="1">
      <c r="A153" s="13"/>
      <c r="B153" s="234"/>
      <c r="C153" s="235"/>
      <c r="D153" s="236" t="s">
        <v>225</v>
      </c>
      <c r="E153" s="237" t="s">
        <v>1</v>
      </c>
      <c r="F153" s="238" t="s">
        <v>246</v>
      </c>
      <c r="G153" s="235"/>
      <c r="H153" s="239">
        <v>46.034999999999997</v>
      </c>
      <c r="I153" s="240"/>
      <c r="J153" s="235"/>
      <c r="K153" s="235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225</v>
      </c>
      <c r="AU153" s="245" t="s">
        <v>93</v>
      </c>
      <c r="AV153" s="13" t="s">
        <v>93</v>
      </c>
      <c r="AW153" s="13" t="s">
        <v>38</v>
      </c>
      <c r="AX153" s="13" t="s">
        <v>83</v>
      </c>
      <c r="AY153" s="245" t="s">
        <v>216</v>
      </c>
    </row>
    <row r="154" s="13" customFormat="1">
      <c r="A154" s="13"/>
      <c r="B154" s="234"/>
      <c r="C154" s="235"/>
      <c r="D154" s="236" t="s">
        <v>225</v>
      </c>
      <c r="E154" s="237" t="s">
        <v>1</v>
      </c>
      <c r="F154" s="238" t="s">
        <v>227</v>
      </c>
      <c r="G154" s="235"/>
      <c r="H154" s="239">
        <v>10.199999999999999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225</v>
      </c>
      <c r="AU154" s="245" t="s">
        <v>93</v>
      </c>
      <c r="AV154" s="13" t="s">
        <v>93</v>
      </c>
      <c r="AW154" s="13" t="s">
        <v>38</v>
      </c>
      <c r="AX154" s="13" t="s">
        <v>83</v>
      </c>
      <c r="AY154" s="245" t="s">
        <v>216</v>
      </c>
    </row>
    <row r="155" s="13" customFormat="1">
      <c r="A155" s="13"/>
      <c r="B155" s="234"/>
      <c r="C155" s="235"/>
      <c r="D155" s="236" t="s">
        <v>225</v>
      </c>
      <c r="E155" s="237" t="s">
        <v>1</v>
      </c>
      <c r="F155" s="238" t="s">
        <v>228</v>
      </c>
      <c r="G155" s="235"/>
      <c r="H155" s="239">
        <v>12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225</v>
      </c>
      <c r="AU155" s="245" t="s">
        <v>93</v>
      </c>
      <c r="AV155" s="13" t="s">
        <v>93</v>
      </c>
      <c r="AW155" s="13" t="s">
        <v>38</v>
      </c>
      <c r="AX155" s="13" t="s">
        <v>83</v>
      </c>
      <c r="AY155" s="245" t="s">
        <v>216</v>
      </c>
    </row>
    <row r="156" s="14" customFormat="1">
      <c r="A156" s="14"/>
      <c r="B156" s="246"/>
      <c r="C156" s="247"/>
      <c r="D156" s="236" t="s">
        <v>225</v>
      </c>
      <c r="E156" s="248" t="s">
        <v>125</v>
      </c>
      <c r="F156" s="249" t="s">
        <v>229</v>
      </c>
      <c r="G156" s="247"/>
      <c r="H156" s="250">
        <v>68.234999999999999</v>
      </c>
      <c r="I156" s="251"/>
      <c r="J156" s="247"/>
      <c r="K156" s="247"/>
      <c r="L156" s="252"/>
      <c r="M156" s="253"/>
      <c r="N156" s="254"/>
      <c r="O156" s="254"/>
      <c r="P156" s="254"/>
      <c r="Q156" s="254"/>
      <c r="R156" s="254"/>
      <c r="S156" s="254"/>
      <c r="T156" s="25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6" t="s">
        <v>225</v>
      </c>
      <c r="AU156" s="256" t="s">
        <v>93</v>
      </c>
      <c r="AV156" s="14" t="s">
        <v>223</v>
      </c>
      <c r="AW156" s="14" t="s">
        <v>38</v>
      </c>
      <c r="AX156" s="14" t="s">
        <v>91</v>
      </c>
      <c r="AY156" s="256" t="s">
        <v>216</v>
      </c>
    </row>
    <row r="157" s="2" customFormat="1" ht="37.8" customHeight="1">
      <c r="A157" s="40"/>
      <c r="B157" s="41"/>
      <c r="C157" s="221" t="s">
        <v>247</v>
      </c>
      <c r="D157" s="221" t="s">
        <v>218</v>
      </c>
      <c r="E157" s="222" t="s">
        <v>248</v>
      </c>
      <c r="F157" s="223" t="s">
        <v>249</v>
      </c>
      <c r="G157" s="224" t="s">
        <v>244</v>
      </c>
      <c r="H157" s="225">
        <v>68.234999999999999</v>
      </c>
      <c r="I157" s="226"/>
      <c r="J157" s="227">
        <f>ROUND(I157*H157,2)</f>
        <v>0</v>
      </c>
      <c r="K157" s="223" t="s">
        <v>222</v>
      </c>
      <c r="L157" s="46"/>
      <c r="M157" s="228" t="s">
        <v>1</v>
      </c>
      <c r="N157" s="229" t="s">
        <v>48</v>
      </c>
      <c r="O157" s="93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2" t="s">
        <v>223</v>
      </c>
      <c r="AT157" s="232" t="s">
        <v>218</v>
      </c>
      <c r="AU157" s="232" t="s">
        <v>93</v>
      </c>
      <c r="AY157" s="18" t="s">
        <v>216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91</v>
      </c>
      <c r="BK157" s="233">
        <f>ROUND(I157*H157,2)</f>
        <v>0</v>
      </c>
      <c r="BL157" s="18" t="s">
        <v>223</v>
      </c>
      <c r="BM157" s="232" t="s">
        <v>250</v>
      </c>
    </row>
    <row r="158" s="13" customFormat="1">
      <c r="A158" s="13"/>
      <c r="B158" s="234"/>
      <c r="C158" s="235"/>
      <c r="D158" s="236" t="s">
        <v>225</v>
      </c>
      <c r="E158" s="237" t="s">
        <v>1</v>
      </c>
      <c r="F158" s="238" t="s">
        <v>251</v>
      </c>
      <c r="G158" s="235"/>
      <c r="H158" s="239">
        <v>68.234999999999999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225</v>
      </c>
      <c r="AU158" s="245" t="s">
        <v>93</v>
      </c>
      <c r="AV158" s="13" t="s">
        <v>93</v>
      </c>
      <c r="AW158" s="13" t="s">
        <v>38</v>
      </c>
      <c r="AX158" s="13" t="s">
        <v>91</v>
      </c>
      <c r="AY158" s="245" t="s">
        <v>216</v>
      </c>
    </row>
    <row r="159" s="2" customFormat="1" ht="37.8" customHeight="1">
      <c r="A159" s="40"/>
      <c r="B159" s="41"/>
      <c r="C159" s="221" t="s">
        <v>252</v>
      </c>
      <c r="D159" s="221" t="s">
        <v>218</v>
      </c>
      <c r="E159" s="222" t="s">
        <v>253</v>
      </c>
      <c r="F159" s="223" t="s">
        <v>254</v>
      </c>
      <c r="G159" s="224" t="s">
        <v>244</v>
      </c>
      <c r="H159" s="225">
        <v>68.234999999999999</v>
      </c>
      <c r="I159" s="226"/>
      <c r="J159" s="227">
        <f>ROUND(I159*H159,2)</f>
        <v>0</v>
      </c>
      <c r="K159" s="223" t="s">
        <v>222</v>
      </c>
      <c r="L159" s="46"/>
      <c r="M159" s="228" t="s">
        <v>1</v>
      </c>
      <c r="N159" s="229" t="s">
        <v>48</v>
      </c>
      <c r="O159" s="93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2" t="s">
        <v>223</v>
      </c>
      <c r="AT159" s="232" t="s">
        <v>218</v>
      </c>
      <c r="AU159" s="232" t="s">
        <v>93</v>
      </c>
      <c r="AY159" s="18" t="s">
        <v>216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91</v>
      </c>
      <c r="BK159" s="233">
        <f>ROUND(I159*H159,2)</f>
        <v>0</v>
      </c>
      <c r="BL159" s="18" t="s">
        <v>223</v>
      </c>
      <c r="BM159" s="232" t="s">
        <v>255</v>
      </c>
    </row>
    <row r="160" s="13" customFormat="1">
      <c r="A160" s="13"/>
      <c r="B160" s="234"/>
      <c r="C160" s="235"/>
      <c r="D160" s="236" t="s">
        <v>225</v>
      </c>
      <c r="E160" s="237" t="s">
        <v>1</v>
      </c>
      <c r="F160" s="238" t="s">
        <v>256</v>
      </c>
      <c r="G160" s="235"/>
      <c r="H160" s="239">
        <v>68.234999999999999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225</v>
      </c>
      <c r="AU160" s="245" t="s">
        <v>93</v>
      </c>
      <c r="AV160" s="13" t="s">
        <v>93</v>
      </c>
      <c r="AW160" s="13" t="s">
        <v>38</v>
      </c>
      <c r="AX160" s="13" t="s">
        <v>91</v>
      </c>
      <c r="AY160" s="245" t="s">
        <v>216</v>
      </c>
    </row>
    <row r="161" s="2" customFormat="1" ht="33" customHeight="1">
      <c r="A161" s="40"/>
      <c r="B161" s="41"/>
      <c r="C161" s="221" t="s">
        <v>257</v>
      </c>
      <c r="D161" s="221" t="s">
        <v>218</v>
      </c>
      <c r="E161" s="222" t="s">
        <v>258</v>
      </c>
      <c r="F161" s="223" t="s">
        <v>259</v>
      </c>
      <c r="G161" s="224" t="s">
        <v>244</v>
      </c>
      <c r="H161" s="225">
        <v>46.229999999999997</v>
      </c>
      <c r="I161" s="226"/>
      <c r="J161" s="227">
        <f>ROUND(I161*H161,2)</f>
        <v>0</v>
      </c>
      <c r="K161" s="223" t="s">
        <v>222</v>
      </c>
      <c r="L161" s="46"/>
      <c r="M161" s="228" t="s">
        <v>1</v>
      </c>
      <c r="N161" s="229" t="s">
        <v>48</v>
      </c>
      <c r="O161" s="93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2" t="s">
        <v>223</v>
      </c>
      <c r="AT161" s="232" t="s">
        <v>218</v>
      </c>
      <c r="AU161" s="232" t="s">
        <v>93</v>
      </c>
      <c r="AY161" s="18" t="s">
        <v>216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91</v>
      </c>
      <c r="BK161" s="233">
        <f>ROUND(I161*H161,2)</f>
        <v>0</v>
      </c>
      <c r="BL161" s="18" t="s">
        <v>223</v>
      </c>
      <c r="BM161" s="232" t="s">
        <v>260</v>
      </c>
    </row>
    <row r="162" s="15" customFormat="1">
      <c r="A162" s="15"/>
      <c r="B162" s="257"/>
      <c r="C162" s="258"/>
      <c r="D162" s="236" t="s">
        <v>225</v>
      </c>
      <c r="E162" s="259" t="s">
        <v>1</v>
      </c>
      <c r="F162" s="260" t="s">
        <v>261</v>
      </c>
      <c r="G162" s="258"/>
      <c r="H162" s="259" t="s">
        <v>1</v>
      </c>
      <c r="I162" s="261"/>
      <c r="J162" s="258"/>
      <c r="K162" s="258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225</v>
      </c>
      <c r="AU162" s="266" t="s">
        <v>93</v>
      </c>
      <c r="AV162" s="15" t="s">
        <v>91</v>
      </c>
      <c r="AW162" s="15" t="s">
        <v>38</v>
      </c>
      <c r="AX162" s="15" t="s">
        <v>83</v>
      </c>
      <c r="AY162" s="266" t="s">
        <v>216</v>
      </c>
    </row>
    <row r="163" s="13" customFormat="1">
      <c r="A163" s="13"/>
      <c r="B163" s="234"/>
      <c r="C163" s="235"/>
      <c r="D163" s="236" t="s">
        <v>225</v>
      </c>
      <c r="E163" s="237" t="s">
        <v>1</v>
      </c>
      <c r="F163" s="238" t="s">
        <v>262</v>
      </c>
      <c r="G163" s="235"/>
      <c r="H163" s="239">
        <v>46.229999999999997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225</v>
      </c>
      <c r="AU163" s="245" t="s">
        <v>93</v>
      </c>
      <c r="AV163" s="13" t="s">
        <v>93</v>
      </c>
      <c r="AW163" s="13" t="s">
        <v>38</v>
      </c>
      <c r="AX163" s="13" t="s">
        <v>83</v>
      </c>
      <c r="AY163" s="245" t="s">
        <v>216</v>
      </c>
    </row>
    <row r="164" s="14" customFormat="1">
      <c r="A164" s="14"/>
      <c r="B164" s="246"/>
      <c r="C164" s="247"/>
      <c r="D164" s="236" t="s">
        <v>225</v>
      </c>
      <c r="E164" s="248" t="s">
        <v>166</v>
      </c>
      <c r="F164" s="249" t="s">
        <v>229</v>
      </c>
      <c r="G164" s="247"/>
      <c r="H164" s="250">
        <v>46.229999999999997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225</v>
      </c>
      <c r="AU164" s="256" t="s">
        <v>93</v>
      </c>
      <c r="AV164" s="14" t="s">
        <v>223</v>
      </c>
      <c r="AW164" s="14" t="s">
        <v>38</v>
      </c>
      <c r="AX164" s="14" t="s">
        <v>91</v>
      </c>
      <c r="AY164" s="256" t="s">
        <v>216</v>
      </c>
    </row>
    <row r="165" s="2" customFormat="1" ht="37.8" customHeight="1">
      <c r="A165" s="40"/>
      <c r="B165" s="41"/>
      <c r="C165" s="221" t="s">
        <v>263</v>
      </c>
      <c r="D165" s="221" t="s">
        <v>218</v>
      </c>
      <c r="E165" s="222" t="s">
        <v>264</v>
      </c>
      <c r="F165" s="223" t="s">
        <v>265</v>
      </c>
      <c r="G165" s="224" t="s">
        <v>244</v>
      </c>
      <c r="H165" s="225">
        <v>693.45000000000005</v>
      </c>
      <c r="I165" s="226"/>
      <c r="J165" s="227">
        <f>ROUND(I165*H165,2)</f>
        <v>0</v>
      </c>
      <c r="K165" s="223" t="s">
        <v>222</v>
      </c>
      <c r="L165" s="46"/>
      <c r="M165" s="228" t="s">
        <v>1</v>
      </c>
      <c r="N165" s="229" t="s">
        <v>48</v>
      </c>
      <c r="O165" s="93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2" t="s">
        <v>223</v>
      </c>
      <c r="AT165" s="232" t="s">
        <v>218</v>
      </c>
      <c r="AU165" s="232" t="s">
        <v>93</v>
      </c>
      <c r="AY165" s="18" t="s">
        <v>216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91</v>
      </c>
      <c r="BK165" s="233">
        <f>ROUND(I165*H165,2)</f>
        <v>0</v>
      </c>
      <c r="BL165" s="18" t="s">
        <v>223</v>
      </c>
      <c r="BM165" s="232" t="s">
        <v>266</v>
      </c>
    </row>
    <row r="166" s="13" customFormat="1">
      <c r="A166" s="13"/>
      <c r="B166" s="234"/>
      <c r="C166" s="235"/>
      <c r="D166" s="236" t="s">
        <v>225</v>
      </c>
      <c r="E166" s="237" t="s">
        <v>1</v>
      </c>
      <c r="F166" s="238" t="s">
        <v>267</v>
      </c>
      <c r="G166" s="235"/>
      <c r="H166" s="239">
        <v>693.45000000000005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225</v>
      </c>
      <c r="AU166" s="245" t="s">
        <v>93</v>
      </c>
      <c r="AV166" s="13" t="s">
        <v>93</v>
      </c>
      <c r="AW166" s="13" t="s">
        <v>38</v>
      </c>
      <c r="AX166" s="13" t="s">
        <v>91</v>
      </c>
      <c r="AY166" s="245" t="s">
        <v>216</v>
      </c>
    </row>
    <row r="167" s="2" customFormat="1" ht="24.15" customHeight="1">
      <c r="A167" s="40"/>
      <c r="B167" s="41"/>
      <c r="C167" s="221" t="s">
        <v>268</v>
      </c>
      <c r="D167" s="221" t="s">
        <v>218</v>
      </c>
      <c r="E167" s="222" t="s">
        <v>269</v>
      </c>
      <c r="F167" s="223" t="s">
        <v>270</v>
      </c>
      <c r="G167" s="224" t="s">
        <v>244</v>
      </c>
      <c r="H167" s="225">
        <v>90.239999999999995</v>
      </c>
      <c r="I167" s="226"/>
      <c r="J167" s="227">
        <f>ROUND(I167*H167,2)</f>
        <v>0</v>
      </c>
      <c r="K167" s="223" t="s">
        <v>222</v>
      </c>
      <c r="L167" s="46"/>
      <c r="M167" s="228" t="s">
        <v>1</v>
      </c>
      <c r="N167" s="229" t="s">
        <v>48</v>
      </c>
      <c r="O167" s="93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2" t="s">
        <v>223</v>
      </c>
      <c r="AT167" s="232" t="s">
        <v>218</v>
      </c>
      <c r="AU167" s="232" t="s">
        <v>93</v>
      </c>
      <c r="AY167" s="18" t="s">
        <v>216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91</v>
      </c>
      <c r="BK167" s="233">
        <f>ROUND(I167*H167,2)</f>
        <v>0</v>
      </c>
      <c r="BL167" s="18" t="s">
        <v>223</v>
      </c>
      <c r="BM167" s="232" t="s">
        <v>271</v>
      </c>
    </row>
    <row r="168" s="15" customFormat="1">
      <c r="A168" s="15"/>
      <c r="B168" s="257"/>
      <c r="C168" s="258"/>
      <c r="D168" s="236" t="s">
        <v>225</v>
      </c>
      <c r="E168" s="259" t="s">
        <v>1</v>
      </c>
      <c r="F168" s="260" t="s">
        <v>272</v>
      </c>
      <c r="G168" s="258"/>
      <c r="H168" s="259" t="s">
        <v>1</v>
      </c>
      <c r="I168" s="261"/>
      <c r="J168" s="258"/>
      <c r="K168" s="258"/>
      <c r="L168" s="262"/>
      <c r="M168" s="263"/>
      <c r="N168" s="264"/>
      <c r="O168" s="264"/>
      <c r="P168" s="264"/>
      <c r="Q168" s="264"/>
      <c r="R168" s="264"/>
      <c r="S168" s="264"/>
      <c r="T168" s="26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6" t="s">
        <v>225</v>
      </c>
      <c r="AU168" s="266" t="s">
        <v>93</v>
      </c>
      <c r="AV168" s="15" t="s">
        <v>91</v>
      </c>
      <c r="AW168" s="15" t="s">
        <v>38</v>
      </c>
      <c r="AX168" s="15" t="s">
        <v>83</v>
      </c>
      <c r="AY168" s="266" t="s">
        <v>216</v>
      </c>
    </row>
    <row r="169" s="13" customFormat="1">
      <c r="A169" s="13"/>
      <c r="B169" s="234"/>
      <c r="C169" s="235"/>
      <c r="D169" s="236" t="s">
        <v>225</v>
      </c>
      <c r="E169" s="237" t="s">
        <v>1</v>
      </c>
      <c r="F169" s="238" t="s">
        <v>273</v>
      </c>
      <c r="G169" s="235"/>
      <c r="H169" s="239">
        <v>44.009999999999998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225</v>
      </c>
      <c r="AU169" s="245" t="s">
        <v>93</v>
      </c>
      <c r="AV169" s="13" t="s">
        <v>93</v>
      </c>
      <c r="AW169" s="13" t="s">
        <v>38</v>
      </c>
      <c r="AX169" s="13" t="s">
        <v>83</v>
      </c>
      <c r="AY169" s="245" t="s">
        <v>216</v>
      </c>
    </row>
    <row r="170" s="13" customFormat="1">
      <c r="A170" s="13"/>
      <c r="B170" s="234"/>
      <c r="C170" s="235"/>
      <c r="D170" s="236" t="s">
        <v>225</v>
      </c>
      <c r="E170" s="237" t="s">
        <v>1</v>
      </c>
      <c r="F170" s="238" t="s">
        <v>274</v>
      </c>
      <c r="G170" s="235"/>
      <c r="H170" s="239">
        <v>46.229999999999997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225</v>
      </c>
      <c r="AU170" s="245" t="s">
        <v>93</v>
      </c>
      <c r="AV170" s="13" t="s">
        <v>93</v>
      </c>
      <c r="AW170" s="13" t="s">
        <v>38</v>
      </c>
      <c r="AX170" s="13" t="s">
        <v>83</v>
      </c>
      <c r="AY170" s="245" t="s">
        <v>216</v>
      </c>
    </row>
    <row r="171" s="14" customFormat="1">
      <c r="A171" s="14"/>
      <c r="B171" s="246"/>
      <c r="C171" s="247"/>
      <c r="D171" s="236" t="s">
        <v>225</v>
      </c>
      <c r="E171" s="248" t="s">
        <v>1</v>
      </c>
      <c r="F171" s="249" t="s">
        <v>229</v>
      </c>
      <c r="G171" s="247"/>
      <c r="H171" s="250">
        <v>90.239999999999995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6" t="s">
        <v>225</v>
      </c>
      <c r="AU171" s="256" t="s">
        <v>93</v>
      </c>
      <c r="AV171" s="14" t="s">
        <v>223</v>
      </c>
      <c r="AW171" s="14" t="s">
        <v>38</v>
      </c>
      <c r="AX171" s="14" t="s">
        <v>91</v>
      </c>
      <c r="AY171" s="256" t="s">
        <v>216</v>
      </c>
    </row>
    <row r="172" s="2" customFormat="1" ht="33" customHeight="1">
      <c r="A172" s="40"/>
      <c r="B172" s="41"/>
      <c r="C172" s="221" t="s">
        <v>275</v>
      </c>
      <c r="D172" s="221" t="s">
        <v>218</v>
      </c>
      <c r="E172" s="222" t="s">
        <v>276</v>
      </c>
      <c r="F172" s="223" t="s">
        <v>277</v>
      </c>
      <c r="G172" s="224" t="s">
        <v>278</v>
      </c>
      <c r="H172" s="225">
        <v>83.213999999999999</v>
      </c>
      <c r="I172" s="226"/>
      <c r="J172" s="227">
        <f>ROUND(I172*H172,2)</f>
        <v>0</v>
      </c>
      <c r="K172" s="223" t="s">
        <v>222</v>
      </c>
      <c r="L172" s="46"/>
      <c r="M172" s="228" t="s">
        <v>1</v>
      </c>
      <c r="N172" s="229" t="s">
        <v>48</v>
      </c>
      <c r="O172" s="93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2" t="s">
        <v>223</v>
      </c>
      <c r="AT172" s="232" t="s">
        <v>218</v>
      </c>
      <c r="AU172" s="232" t="s">
        <v>93</v>
      </c>
      <c r="AY172" s="18" t="s">
        <v>216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91</v>
      </c>
      <c r="BK172" s="233">
        <f>ROUND(I172*H172,2)</f>
        <v>0</v>
      </c>
      <c r="BL172" s="18" t="s">
        <v>223</v>
      </c>
      <c r="BM172" s="232" t="s">
        <v>279</v>
      </c>
    </row>
    <row r="173" s="13" customFormat="1">
      <c r="A173" s="13"/>
      <c r="B173" s="234"/>
      <c r="C173" s="235"/>
      <c r="D173" s="236" t="s">
        <v>225</v>
      </c>
      <c r="E173" s="237" t="s">
        <v>1</v>
      </c>
      <c r="F173" s="238" t="s">
        <v>280</v>
      </c>
      <c r="G173" s="235"/>
      <c r="H173" s="239">
        <v>83.213999999999999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225</v>
      </c>
      <c r="AU173" s="245" t="s">
        <v>93</v>
      </c>
      <c r="AV173" s="13" t="s">
        <v>93</v>
      </c>
      <c r="AW173" s="13" t="s">
        <v>38</v>
      </c>
      <c r="AX173" s="13" t="s">
        <v>91</v>
      </c>
      <c r="AY173" s="245" t="s">
        <v>216</v>
      </c>
    </row>
    <row r="174" s="2" customFormat="1" ht="24.15" customHeight="1">
      <c r="A174" s="40"/>
      <c r="B174" s="41"/>
      <c r="C174" s="221" t="s">
        <v>281</v>
      </c>
      <c r="D174" s="221" t="s">
        <v>218</v>
      </c>
      <c r="E174" s="222" t="s">
        <v>282</v>
      </c>
      <c r="F174" s="223" t="s">
        <v>283</v>
      </c>
      <c r="G174" s="224" t="s">
        <v>244</v>
      </c>
      <c r="H174" s="225">
        <v>22.004999999999999</v>
      </c>
      <c r="I174" s="226"/>
      <c r="J174" s="227">
        <f>ROUND(I174*H174,2)</f>
        <v>0</v>
      </c>
      <c r="K174" s="223" t="s">
        <v>222</v>
      </c>
      <c r="L174" s="46"/>
      <c r="M174" s="228" t="s">
        <v>1</v>
      </c>
      <c r="N174" s="229" t="s">
        <v>48</v>
      </c>
      <c r="O174" s="93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2" t="s">
        <v>223</v>
      </c>
      <c r="AT174" s="232" t="s">
        <v>218</v>
      </c>
      <c r="AU174" s="232" t="s">
        <v>93</v>
      </c>
      <c r="AY174" s="18" t="s">
        <v>216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91</v>
      </c>
      <c r="BK174" s="233">
        <f>ROUND(I174*H174,2)</f>
        <v>0</v>
      </c>
      <c r="BL174" s="18" t="s">
        <v>223</v>
      </c>
      <c r="BM174" s="232" t="s">
        <v>284</v>
      </c>
    </row>
    <row r="175" s="13" customFormat="1">
      <c r="A175" s="13"/>
      <c r="B175" s="234"/>
      <c r="C175" s="235"/>
      <c r="D175" s="236" t="s">
        <v>225</v>
      </c>
      <c r="E175" s="237" t="s">
        <v>1</v>
      </c>
      <c r="F175" s="238" t="s">
        <v>285</v>
      </c>
      <c r="G175" s="235"/>
      <c r="H175" s="239">
        <v>15.345000000000001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225</v>
      </c>
      <c r="AU175" s="245" t="s">
        <v>93</v>
      </c>
      <c r="AV175" s="13" t="s">
        <v>93</v>
      </c>
      <c r="AW175" s="13" t="s">
        <v>38</v>
      </c>
      <c r="AX175" s="13" t="s">
        <v>83</v>
      </c>
      <c r="AY175" s="245" t="s">
        <v>216</v>
      </c>
    </row>
    <row r="176" s="13" customFormat="1">
      <c r="A176" s="13"/>
      <c r="B176" s="234"/>
      <c r="C176" s="235"/>
      <c r="D176" s="236" t="s">
        <v>225</v>
      </c>
      <c r="E176" s="237" t="s">
        <v>1</v>
      </c>
      <c r="F176" s="238" t="s">
        <v>286</v>
      </c>
      <c r="G176" s="235"/>
      <c r="H176" s="239">
        <v>3.0600000000000001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225</v>
      </c>
      <c r="AU176" s="245" t="s">
        <v>93</v>
      </c>
      <c r="AV176" s="13" t="s">
        <v>93</v>
      </c>
      <c r="AW176" s="13" t="s">
        <v>38</v>
      </c>
      <c r="AX176" s="13" t="s">
        <v>83</v>
      </c>
      <c r="AY176" s="245" t="s">
        <v>216</v>
      </c>
    </row>
    <row r="177" s="13" customFormat="1">
      <c r="A177" s="13"/>
      <c r="B177" s="234"/>
      <c r="C177" s="235"/>
      <c r="D177" s="236" t="s">
        <v>225</v>
      </c>
      <c r="E177" s="237" t="s">
        <v>1</v>
      </c>
      <c r="F177" s="238" t="s">
        <v>287</v>
      </c>
      <c r="G177" s="235"/>
      <c r="H177" s="239">
        <v>3.6000000000000001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225</v>
      </c>
      <c r="AU177" s="245" t="s">
        <v>93</v>
      </c>
      <c r="AV177" s="13" t="s">
        <v>93</v>
      </c>
      <c r="AW177" s="13" t="s">
        <v>38</v>
      </c>
      <c r="AX177" s="13" t="s">
        <v>83</v>
      </c>
      <c r="AY177" s="245" t="s">
        <v>216</v>
      </c>
    </row>
    <row r="178" s="14" customFormat="1">
      <c r="A178" s="14"/>
      <c r="B178" s="246"/>
      <c r="C178" s="247"/>
      <c r="D178" s="236" t="s">
        <v>225</v>
      </c>
      <c r="E178" s="248" t="s">
        <v>172</v>
      </c>
      <c r="F178" s="249" t="s">
        <v>229</v>
      </c>
      <c r="G178" s="247"/>
      <c r="H178" s="250">
        <v>22.004999999999999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225</v>
      </c>
      <c r="AU178" s="256" t="s">
        <v>93</v>
      </c>
      <c r="AV178" s="14" t="s">
        <v>223</v>
      </c>
      <c r="AW178" s="14" t="s">
        <v>38</v>
      </c>
      <c r="AX178" s="14" t="s">
        <v>91</v>
      </c>
      <c r="AY178" s="256" t="s">
        <v>216</v>
      </c>
    </row>
    <row r="179" s="2" customFormat="1" ht="24.15" customHeight="1">
      <c r="A179" s="40"/>
      <c r="B179" s="41"/>
      <c r="C179" s="221" t="s">
        <v>288</v>
      </c>
      <c r="D179" s="221" t="s">
        <v>218</v>
      </c>
      <c r="E179" s="222" t="s">
        <v>289</v>
      </c>
      <c r="F179" s="223" t="s">
        <v>290</v>
      </c>
      <c r="G179" s="224" t="s">
        <v>244</v>
      </c>
      <c r="H179" s="225">
        <v>22.004999999999999</v>
      </c>
      <c r="I179" s="226"/>
      <c r="J179" s="227">
        <f>ROUND(I179*H179,2)</f>
        <v>0</v>
      </c>
      <c r="K179" s="223" t="s">
        <v>222</v>
      </c>
      <c r="L179" s="46"/>
      <c r="M179" s="228" t="s">
        <v>1</v>
      </c>
      <c r="N179" s="229" t="s">
        <v>48</v>
      </c>
      <c r="O179" s="93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2" t="s">
        <v>223</v>
      </c>
      <c r="AT179" s="232" t="s">
        <v>218</v>
      </c>
      <c r="AU179" s="232" t="s">
        <v>93</v>
      </c>
      <c r="AY179" s="18" t="s">
        <v>216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91</v>
      </c>
      <c r="BK179" s="233">
        <f>ROUND(I179*H179,2)</f>
        <v>0</v>
      </c>
      <c r="BL179" s="18" t="s">
        <v>223</v>
      </c>
      <c r="BM179" s="232" t="s">
        <v>291</v>
      </c>
    </row>
    <row r="180" s="13" customFormat="1">
      <c r="A180" s="13"/>
      <c r="B180" s="234"/>
      <c r="C180" s="235"/>
      <c r="D180" s="236" t="s">
        <v>225</v>
      </c>
      <c r="E180" s="237" t="s">
        <v>1</v>
      </c>
      <c r="F180" s="238" t="s">
        <v>292</v>
      </c>
      <c r="G180" s="235"/>
      <c r="H180" s="239">
        <v>15.345000000000001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225</v>
      </c>
      <c r="AU180" s="245" t="s">
        <v>93</v>
      </c>
      <c r="AV180" s="13" t="s">
        <v>93</v>
      </c>
      <c r="AW180" s="13" t="s">
        <v>38</v>
      </c>
      <c r="AX180" s="13" t="s">
        <v>83</v>
      </c>
      <c r="AY180" s="245" t="s">
        <v>216</v>
      </c>
    </row>
    <row r="181" s="13" customFormat="1">
      <c r="A181" s="13"/>
      <c r="B181" s="234"/>
      <c r="C181" s="235"/>
      <c r="D181" s="236" t="s">
        <v>225</v>
      </c>
      <c r="E181" s="237" t="s">
        <v>1</v>
      </c>
      <c r="F181" s="238" t="s">
        <v>286</v>
      </c>
      <c r="G181" s="235"/>
      <c r="H181" s="239">
        <v>3.0600000000000001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225</v>
      </c>
      <c r="AU181" s="245" t="s">
        <v>93</v>
      </c>
      <c r="AV181" s="13" t="s">
        <v>93</v>
      </c>
      <c r="AW181" s="13" t="s">
        <v>38</v>
      </c>
      <c r="AX181" s="13" t="s">
        <v>83</v>
      </c>
      <c r="AY181" s="245" t="s">
        <v>216</v>
      </c>
    </row>
    <row r="182" s="13" customFormat="1">
      <c r="A182" s="13"/>
      <c r="B182" s="234"/>
      <c r="C182" s="235"/>
      <c r="D182" s="236" t="s">
        <v>225</v>
      </c>
      <c r="E182" s="237" t="s">
        <v>1</v>
      </c>
      <c r="F182" s="238" t="s">
        <v>287</v>
      </c>
      <c r="G182" s="235"/>
      <c r="H182" s="239">
        <v>3.6000000000000001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225</v>
      </c>
      <c r="AU182" s="245" t="s">
        <v>93</v>
      </c>
      <c r="AV182" s="13" t="s">
        <v>93</v>
      </c>
      <c r="AW182" s="13" t="s">
        <v>38</v>
      </c>
      <c r="AX182" s="13" t="s">
        <v>83</v>
      </c>
      <c r="AY182" s="245" t="s">
        <v>216</v>
      </c>
    </row>
    <row r="183" s="14" customFormat="1">
      <c r="A183" s="14"/>
      <c r="B183" s="246"/>
      <c r="C183" s="247"/>
      <c r="D183" s="236" t="s">
        <v>225</v>
      </c>
      <c r="E183" s="248" t="s">
        <v>293</v>
      </c>
      <c r="F183" s="249" t="s">
        <v>229</v>
      </c>
      <c r="G183" s="247"/>
      <c r="H183" s="250">
        <v>22.004999999999999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225</v>
      </c>
      <c r="AU183" s="256" t="s">
        <v>93</v>
      </c>
      <c r="AV183" s="14" t="s">
        <v>223</v>
      </c>
      <c r="AW183" s="14" t="s">
        <v>38</v>
      </c>
      <c r="AX183" s="14" t="s">
        <v>91</v>
      </c>
      <c r="AY183" s="256" t="s">
        <v>216</v>
      </c>
    </row>
    <row r="184" s="2" customFormat="1" ht="16.5" customHeight="1">
      <c r="A184" s="40"/>
      <c r="B184" s="41"/>
      <c r="C184" s="267" t="s">
        <v>294</v>
      </c>
      <c r="D184" s="267" t="s">
        <v>295</v>
      </c>
      <c r="E184" s="268" t="s">
        <v>296</v>
      </c>
      <c r="F184" s="269" t="s">
        <v>297</v>
      </c>
      <c r="G184" s="270" t="s">
        <v>278</v>
      </c>
      <c r="H184" s="271">
        <v>44.009999999999998</v>
      </c>
      <c r="I184" s="272"/>
      <c r="J184" s="273">
        <f>ROUND(I184*H184,2)</f>
        <v>0</v>
      </c>
      <c r="K184" s="269" t="s">
        <v>222</v>
      </c>
      <c r="L184" s="274"/>
      <c r="M184" s="275" t="s">
        <v>1</v>
      </c>
      <c r="N184" s="276" t="s">
        <v>48</v>
      </c>
      <c r="O184" s="93"/>
      <c r="P184" s="230">
        <f>O184*H184</f>
        <v>0</v>
      </c>
      <c r="Q184" s="230">
        <v>1</v>
      </c>
      <c r="R184" s="230">
        <f>Q184*H184</f>
        <v>44.009999999999998</v>
      </c>
      <c r="S184" s="230">
        <v>0</v>
      </c>
      <c r="T184" s="231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2" t="s">
        <v>263</v>
      </c>
      <c r="AT184" s="232" t="s">
        <v>295</v>
      </c>
      <c r="AU184" s="232" t="s">
        <v>93</v>
      </c>
      <c r="AY184" s="18" t="s">
        <v>216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91</v>
      </c>
      <c r="BK184" s="233">
        <f>ROUND(I184*H184,2)</f>
        <v>0</v>
      </c>
      <c r="BL184" s="18" t="s">
        <v>223</v>
      </c>
      <c r="BM184" s="232" t="s">
        <v>298</v>
      </c>
    </row>
    <row r="185" s="13" customFormat="1">
      <c r="A185" s="13"/>
      <c r="B185" s="234"/>
      <c r="C185" s="235"/>
      <c r="D185" s="236" t="s">
        <v>225</v>
      </c>
      <c r="E185" s="235"/>
      <c r="F185" s="238" t="s">
        <v>299</v>
      </c>
      <c r="G185" s="235"/>
      <c r="H185" s="239">
        <v>44.009999999999998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225</v>
      </c>
      <c r="AU185" s="245" t="s">
        <v>93</v>
      </c>
      <c r="AV185" s="13" t="s">
        <v>93</v>
      </c>
      <c r="AW185" s="13" t="s">
        <v>4</v>
      </c>
      <c r="AX185" s="13" t="s">
        <v>91</v>
      </c>
      <c r="AY185" s="245" t="s">
        <v>216</v>
      </c>
    </row>
    <row r="186" s="2" customFormat="1" ht="24.15" customHeight="1">
      <c r="A186" s="40"/>
      <c r="B186" s="41"/>
      <c r="C186" s="221" t="s">
        <v>300</v>
      </c>
      <c r="D186" s="221" t="s">
        <v>218</v>
      </c>
      <c r="E186" s="222" t="s">
        <v>301</v>
      </c>
      <c r="F186" s="223" t="s">
        <v>302</v>
      </c>
      <c r="G186" s="224" t="s">
        <v>221</v>
      </c>
      <c r="H186" s="225">
        <v>73.349999999999994</v>
      </c>
      <c r="I186" s="226"/>
      <c r="J186" s="227">
        <f>ROUND(I186*H186,2)</f>
        <v>0</v>
      </c>
      <c r="K186" s="223" t="s">
        <v>222</v>
      </c>
      <c r="L186" s="46"/>
      <c r="M186" s="228" t="s">
        <v>1</v>
      </c>
      <c r="N186" s="229" t="s">
        <v>48</v>
      </c>
      <c r="O186" s="93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2" t="s">
        <v>223</v>
      </c>
      <c r="AT186" s="232" t="s">
        <v>218</v>
      </c>
      <c r="AU186" s="232" t="s">
        <v>93</v>
      </c>
      <c r="AY186" s="18" t="s">
        <v>216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91</v>
      </c>
      <c r="BK186" s="233">
        <f>ROUND(I186*H186,2)</f>
        <v>0</v>
      </c>
      <c r="BL186" s="18" t="s">
        <v>223</v>
      </c>
      <c r="BM186" s="232" t="s">
        <v>303</v>
      </c>
    </row>
    <row r="187" s="15" customFormat="1">
      <c r="A187" s="15"/>
      <c r="B187" s="257"/>
      <c r="C187" s="258"/>
      <c r="D187" s="236" t="s">
        <v>225</v>
      </c>
      <c r="E187" s="259" t="s">
        <v>1</v>
      </c>
      <c r="F187" s="260" t="s">
        <v>304</v>
      </c>
      <c r="G187" s="258"/>
      <c r="H187" s="259" t="s">
        <v>1</v>
      </c>
      <c r="I187" s="261"/>
      <c r="J187" s="258"/>
      <c r="K187" s="258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225</v>
      </c>
      <c r="AU187" s="266" t="s">
        <v>93</v>
      </c>
      <c r="AV187" s="15" t="s">
        <v>91</v>
      </c>
      <c r="AW187" s="15" t="s">
        <v>38</v>
      </c>
      <c r="AX187" s="15" t="s">
        <v>83</v>
      </c>
      <c r="AY187" s="266" t="s">
        <v>216</v>
      </c>
    </row>
    <row r="188" s="13" customFormat="1">
      <c r="A188" s="13"/>
      <c r="B188" s="234"/>
      <c r="C188" s="235"/>
      <c r="D188" s="236" t="s">
        <v>225</v>
      </c>
      <c r="E188" s="237" t="s">
        <v>1</v>
      </c>
      <c r="F188" s="238" t="s">
        <v>226</v>
      </c>
      <c r="G188" s="235"/>
      <c r="H188" s="239">
        <v>51.149999999999999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225</v>
      </c>
      <c r="AU188" s="245" t="s">
        <v>93</v>
      </c>
      <c r="AV188" s="13" t="s">
        <v>93</v>
      </c>
      <c r="AW188" s="13" t="s">
        <v>38</v>
      </c>
      <c r="AX188" s="13" t="s">
        <v>83</v>
      </c>
      <c r="AY188" s="245" t="s">
        <v>216</v>
      </c>
    </row>
    <row r="189" s="13" customFormat="1">
      <c r="A189" s="13"/>
      <c r="B189" s="234"/>
      <c r="C189" s="235"/>
      <c r="D189" s="236" t="s">
        <v>225</v>
      </c>
      <c r="E189" s="237" t="s">
        <v>1</v>
      </c>
      <c r="F189" s="238" t="s">
        <v>227</v>
      </c>
      <c r="G189" s="235"/>
      <c r="H189" s="239">
        <v>10.199999999999999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225</v>
      </c>
      <c r="AU189" s="245" t="s">
        <v>93</v>
      </c>
      <c r="AV189" s="13" t="s">
        <v>93</v>
      </c>
      <c r="AW189" s="13" t="s">
        <v>38</v>
      </c>
      <c r="AX189" s="13" t="s">
        <v>83</v>
      </c>
      <c r="AY189" s="245" t="s">
        <v>216</v>
      </c>
    </row>
    <row r="190" s="13" customFormat="1">
      <c r="A190" s="13"/>
      <c r="B190" s="234"/>
      <c r="C190" s="235"/>
      <c r="D190" s="236" t="s">
        <v>225</v>
      </c>
      <c r="E190" s="237" t="s">
        <v>1</v>
      </c>
      <c r="F190" s="238" t="s">
        <v>228</v>
      </c>
      <c r="G190" s="235"/>
      <c r="H190" s="239">
        <v>12</v>
      </c>
      <c r="I190" s="240"/>
      <c r="J190" s="235"/>
      <c r="K190" s="235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225</v>
      </c>
      <c r="AU190" s="245" t="s">
        <v>93</v>
      </c>
      <c r="AV190" s="13" t="s">
        <v>93</v>
      </c>
      <c r="AW190" s="13" t="s">
        <v>38</v>
      </c>
      <c r="AX190" s="13" t="s">
        <v>83</v>
      </c>
      <c r="AY190" s="245" t="s">
        <v>216</v>
      </c>
    </row>
    <row r="191" s="14" customFormat="1">
      <c r="A191" s="14"/>
      <c r="B191" s="246"/>
      <c r="C191" s="247"/>
      <c r="D191" s="236" t="s">
        <v>225</v>
      </c>
      <c r="E191" s="248" t="s">
        <v>1</v>
      </c>
      <c r="F191" s="249" t="s">
        <v>229</v>
      </c>
      <c r="G191" s="247"/>
      <c r="H191" s="250">
        <v>73.349999999999994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225</v>
      </c>
      <c r="AU191" s="256" t="s">
        <v>93</v>
      </c>
      <c r="AV191" s="14" t="s">
        <v>223</v>
      </c>
      <c r="AW191" s="14" t="s">
        <v>38</v>
      </c>
      <c r="AX191" s="14" t="s">
        <v>91</v>
      </c>
      <c r="AY191" s="256" t="s">
        <v>216</v>
      </c>
    </row>
    <row r="192" s="12" customFormat="1" ht="22.8" customHeight="1">
      <c r="A192" s="12"/>
      <c r="B192" s="205"/>
      <c r="C192" s="206"/>
      <c r="D192" s="207" t="s">
        <v>82</v>
      </c>
      <c r="E192" s="219" t="s">
        <v>93</v>
      </c>
      <c r="F192" s="219" t="s">
        <v>305</v>
      </c>
      <c r="G192" s="206"/>
      <c r="H192" s="206"/>
      <c r="I192" s="209"/>
      <c r="J192" s="220">
        <f>BK192</f>
        <v>0</v>
      </c>
      <c r="K192" s="206"/>
      <c r="L192" s="211"/>
      <c r="M192" s="212"/>
      <c r="N192" s="213"/>
      <c r="O192" s="213"/>
      <c r="P192" s="214">
        <f>SUM(P193:P235)</f>
        <v>0</v>
      </c>
      <c r="Q192" s="213"/>
      <c r="R192" s="214">
        <f>SUM(R193:R235)</f>
        <v>63.734528830000002</v>
      </c>
      <c r="S192" s="213"/>
      <c r="T192" s="215">
        <f>SUM(T193:T235)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6" t="s">
        <v>91</v>
      </c>
      <c r="AT192" s="217" t="s">
        <v>82</v>
      </c>
      <c r="AU192" s="217" t="s">
        <v>91</v>
      </c>
      <c r="AY192" s="216" t="s">
        <v>216</v>
      </c>
      <c r="BK192" s="218">
        <f>SUM(BK193:BK235)</f>
        <v>0</v>
      </c>
    </row>
    <row r="193" s="2" customFormat="1" ht="44.25" customHeight="1">
      <c r="A193" s="40"/>
      <c r="B193" s="41"/>
      <c r="C193" s="221" t="s">
        <v>8</v>
      </c>
      <c r="D193" s="221" t="s">
        <v>218</v>
      </c>
      <c r="E193" s="222" t="s">
        <v>306</v>
      </c>
      <c r="F193" s="223" t="s">
        <v>307</v>
      </c>
      <c r="G193" s="224" t="s">
        <v>237</v>
      </c>
      <c r="H193" s="225">
        <v>56.799999999999997</v>
      </c>
      <c r="I193" s="226"/>
      <c r="J193" s="227">
        <f>ROUND(I193*H193,2)</f>
        <v>0</v>
      </c>
      <c r="K193" s="223" t="s">
        <v>222</v>
      </c>
      <c r="L193" s="46"/>
      <c r="M193" s="228" t="s">
        <v>1</v>
      </c>
      <c r="N193" s="229" t="s">
        <v>48</v>
      </c>
      <c r="O193" s="93"/>
      <c r="P193" s="230">
        <f>O193*H193</f>
        <v>0</v>
      </c>
      <c r="Q193" s="230">
        <v>0.2377804</v>
      </c>
      <c r="R193" s="230">
        <f>Q193*H193</f>
        <v>13.50592672</v>
      </c>
      <c r="S193" s="230">
        <v>0</v>
      </c>
      <c r="T193" s="231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2" t="s">
        <v>223</v>
      </c>
      <c r="AT193" s="232" t="s">
        <v>218</v>
      </c>
      <c r="AU193" s="232" t="s">
        <v>93</v>
      </c>
      <c r="AY193" s="18" t="s">
        <v>216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91</v>
      </c>
      <c r="BK193" s="233">
        <f>ROUND(I193*H193,2)</f>
        <v>0</v>
      </c>
      <c r="BL193" s="18" t="s">
        <v>223</v>
      </c>
      <c r="BM193" s="232" t="s">
        <v>308</v>
      </c>
    </row>
    <row r="194" s="13" customFormat="1">
      <c r="A194" s="13"/>
      <c r="B194" s="234"/>
      <c r="C194" s="235"/>
      <c r="D194" s="236" t="s">
        <v>225</v>
      </c>
      <c r="E194" s="237" t="s">
        <v>1</v>
      </c>
      <c r="F194" s="238" t="s">
        <v>309</v>
      </c>
      <c r="G194" s="235"/>
      <c r="H194" s="239">
        <v>38</v>
      </c>
      <c r="I194" s="240"/>
      <c r="J194" s="235"/>
      <c r="K194" s="235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225</v>
      </c>
      <c r="AU194" s="245" t="s">
        <v>93</v>
      </c>
      <c r="AV194" s="13" t="s">
        <v>93</v>
      </c>
      <c r="AW194" s="13" t="s">
        <v>38</v>
      </c>
      <c r="AX194" s="13" t="s">
        <v>83</v>
      </c>
      <c r="AY194" s="245" t="s">
        <v>216</v>
      </c>
    </row>
    <row r="195" s="13" customFormat="1">
      <c r="A195" s="13"/>
      <c r="B195" s="234"/>
      <c r="C195" s="235"/>
      <c r="D195" s="236" t="s">
        <v>225</v>
      </c>
      <c r="E195" s="237" t="s">
        <v>1</v>
      </c>
      <c r="F195" s="238" t="s">
        <v>310</v>
      </c>
      <c r="G195" s="235"/>
      <c r="H195" s="239">
        <v>8.8000000000000007</v>
      </c>
      <c r="I195" s="240"/>
      <c r="J195" s="235"/>
      <c r="K195" s="235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225</v>
      </c>
      <c r="AU195" s="245" t="s">
        <v>93</v>
      </c>
      <c r="AV195" s="13" t="s">
        <v>93</v>
      </c>
      <c r="AW195" s="13" t="s">
        <v>38</v>
      </c>
      <c r="AX195" s="13" t="s">
        <v>83</v>
      </c>
      <c r="AY195" s="245" t="s">
        <v>216</v>
      </c>
    </row>
    <row r="196" s="13" customFormat="1">
      <c r="A196" s="13"/>
      <c r="B196" s="234"/>
      <c r="C196" s="235"/>
      <c r="D196" s="236" t="s">
        <v>225</v>
      </c>
      <c r="E196" s="237" t="s">
        <v>1</v>
      </c>
      <c r="F196" s="238" t="s">
        <v>311</v>
      </c>
      <c r="G196" s="235"/>
      <c r="H196" s="239">
        <v>10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225</v>
      </c>
      <c r="AU196" s="245" t="s">
        <v>93</v>
      </c>
      <c r="AV196" s="13" t="s">
        <v>93</v>
      </c>
      <c r="AW196" s="13" t="s">
        <v>38</v>
      </c>
      <c r="AX196" s="13" t="s">
        <v>83</v>
      </c>
      <c r="AY196" s="245" t="s">
        <v>216</v>
      </c>
    </row>
    <row r="197" s="14" customFormat="1">
      <c r="A197" s="14"/>
      <c r="B197" s="246"/>
      <c r="C197" s="247"/>
      <c r="D197" s="236" t="s">
        <v>225</v>
      </c>
      <c r="E197" s="248" t="s">
        <v>1</v>
      </c>
      <c r="F197" s="249" t="s">
        <v>229</v>
      </c>
      <c r="G197" s="247"/>
      <c r="H197" s="250">
        <v>56.799999999999997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6" t="s">
        <v>225</v>
      </c>
      <c r="AU197" s="256" t="s">
        <v>93</v>
      </c>
      <c r="AV197" s="14" t="s">
        <v>223</v>
      </c>
      <c r="AW197" s="14" t="s">
        <v>38</v>
      </c>
      <c r="AX197" s="14" t="s">
        <v>91</v>
      </c>
      <c r="AY197" s="256" t="s">
        <v>216</v>
      </c>
    </row>
    <row r="198" s="2" customFormat="1" ht="24.15" customHeight="1">
      <c r="A198" s="40"/>
      <c r="B198" s="41"/>
      <c r="C198" s="221" t="s">
        <v>312</v>
      </c>
      <c r="D198" s="221" t="s">
        <v>218</v>
      </c>
      <c r="E198" s="222" t="s">
        <v>313</v>
      </c>
      <c r="F198" s="223" t="s">
        <v>314</v>
      </c>
      <c r="G198" s="224" t="s">
        <v>315</v>
      </c>
      <c r="H198" s="225">
        <v>6</v>
      </c>
      <c r="I198" s="226"/>
      <c r="J198" s="227">
        <f>ROUND(I198*H198,2)</f>
        <v>0</v>
      </c>
      <c r="K198" s="223" t="s">
        <v>1</v>
      </c>
      <c r="L198" s="46"/>
      <c r="M198" s="228" t="s">
        <v>1</v>
      </c>
      <c r="N198" s="229" t="s">
        <v>48</v>
      </c>
      <c r="O198" s="93"/>
      <c r="P198" s="230">
        <f>O198*H198</f>
        <v>0</v>
      </c>
      <c r="Q198" s="230">
        <v>0.23777999999999999</v>
      </c>
      <c r="R198" s="230">
        <f>Q198*H198</f>
        <v>1.42668</v>
      </c>
      <c r="S198" s="230">
        <v>0</v>
      </c>
      <c r="T198" s="231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2" t="s">
        <v>223</v>
      </c>
      <c r="AT198" s="232" t="s">
        <v>218</v>
      </c>
      <c r="AU198" s="232" t="s">
        <v>93</v>
      </c>
      <c r="AY198" s="18" t="s">
        <v>216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91</v>
      </c>
      <c r="BK198" s="233">
        <f>ROUND(I198*H198,2)</f>
        <v>0</v>
      </c>
      <c r="BL198" s="18" t="s">
        <v>223</v>
      </c>
      <c r="BM198" s="232" t="s">
        <v>316</v>
      </c>
    </row>
    <row r="199" s="15" customFormat="1">
      <c r="A199" s="15"/>
      <c r="B199" s="257"/>
      <c r="C199" s="258"/>
      <c r="D199" s="236" t="s">
        <v>225</v>
      </c>
      <c r="E199" s="259" t="s">
        <v>1</v>
      </c>
      <c r="F199" s="260" t="s">
        <v>314</v>
      </c>
      <c r="G199" s="258"/>
      <c r="H199" s="259" t="s">
        <v>1</v>
      </c>
      <c r="I199" s="261"/>
      <c r="J199" s="258"/>
      <c r="K199" s="258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225</v>
      </c>
      <c r="AU199" s="266" t="s">
        <v>93</v>
      </c>
      <c r="AV199" s="15" t="s">
        <v>91</v>
      </c>
      <c r="AW199" s="15" t="s">
        <v>38</v>
      </c>
      <c r="AX199" s="15" t="s">
        <v>83</v>
      </c>
      <c r="AY199" s="266" t="s">
        <v>216</v>
      </c>
    </row>
    <row r="200" s="13" customFormat="1">
      <c r="A200" s="13"/>
      <c r="B200" s="234"/>
      <c r="C200" s="235"/>
      <c r="D200" s="236" t="s">
        <v>225</v>
      </c>
      <c r="E200" s="237" t="s">
        <v>1</v>
      </c>
      <c r="F200" s="238" t="s">
        <v>317</v>
      </c>
      <c r="G200" s="235"/>
      <c r="H200" s="239">
        <v>2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225</v>
      </c>
      <c r="AU200" s="245" t="s">
        <v>93</v>
      </c>
      <c r="AV200" s="13" t="s">
        <v>93</v>
      </c>
      <c r="AW200" s="13" t="s">
        <v>38</v>
      </c>
      <c r="AX200" s="13" t="s">
        <v>83</v>
      </c>
      <c r="AY200" s="245" t="s">
        <v>216</v>
      </c>
    </row>
    <row r="201" s="13" customFormat="1">
      <c r="A201" s="13"/>
      <c r="B201" s="234"/>
      <c r="C201" s="235"/>
      <c r="D201" s="236" t="s">
        <v>225</v>
      </c>
      <c r="E201" s="237" t="s">
        <v>1</v>
      </c>
      <c r="F201" s="238" t="s">
        <v>318</v>
      </c>
      <c r="G201" s="235"/>
      <c r="H201" s="239">
        <v>2</v>
      </c>
      <c r="I201" s="240"/>
      <c r="J201" s="235"/>
      <c r="K201" s="235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225</v>
      </c>
      <c r="AU201" s="245" t="s">
        <v>93</v>
      </c>
      <c r="AV201" s="13" t="s">
        <v>93</v>
      </c>
      <c r="AW201" s="13" t="s">
        <v>38</v>
      </c>
      <c r="AX201" s="13" t="s">
        <v>83</v>
      </c>
      <c r="AY201" s="245" t="s">
        <v>216</v>
      </c>
    </row>
    <row r="202" s="13" customFormat="1">
      <c r="A202" s="13"/>
      <c r="B202" s="234"/>
      <c r="C202" s="235"/>
      <c r="D202" s="236" t="s">
        <v>225</v>
      </c>
      <c r="E202" s="237" t="s">
        <v>1</v>
      </c>
      <c r="F202" s="238" t="s">
        <v>319</v>
      </c>
      <c r="G202" s="235"/>
      <c r="H202" s="239">
        <v>2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225</v>
      </c>
      <c r="AU202" s="245" t="s">
        <v>93</v>
      </c>
      <c r="AV202" s="13" t="s">
        <v>93</v>
      </c>
      <c r="AW202" s="13" t="s">
        <v>38</v>
      </c>
      <c r="AX202" s="13" t="s">
        <v>83</v>
      </c>
      <c r="AY202" s="245" t="s">
        <v>216</v>
      </c>
    </row>
    <row r="203" s="14" customFormat="1">
      <c r="A203" s="14"/>
      <c r="B203" s="246"/>
      <c r="C203" s="247"/>
      <c r="D203" s="236" t="s">
        <v>225</v>
      </c>
      <c r="E203" s="248" t="s">
        <v>1</v>
      </c>
      <c r="F203" s="249" t="s">
        <v>229</v>
      </c>
      <c r="G203" s="247"/>
      <c r="H203" s="250">
        <v>6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225</v>
      </c>
      <c r="AU203" s="256" t="s">
        <v>93</v>
      </c>
      <c r="AV203" s="14" t="s">
        <v>223</v>
      </c>
      <c r="AW203" s="14" t="s">
        <v>38</v>
      </c>
      <c r="AX203" s="14" t="s">
        <v>91</v>
      </c>
      <c r="AY203" s="256" t="s">
        <v>216</v>
      </c>
    </row>
    <row r="204" s="2" customFormat="1" ht="37.8" customHeight="1">
      <c r="A204" s="40"/>
      <c r="B204" s="41"/>
      <c r="C204" s="221" t="s">
        <v>320</v>
      </c>
      <c r="D204" s="221" t="s">
        <v>218</v>
      </c>
      <c r="E204" s="222" t="s">
        <v>321</v>
      </c>
      <c r="F204" s="223" t="s">
        <v>322</v>
      </c>
      <c r="G204" s="224" t="s">
        <v>323</v>
      </c>
      <c r="H204" s="225">
        <v>4</v>
      </c>
      <c r="I204" s="226"/>
      <c r="J204" s="227">
        <f>ROUND(I204*H204,2)</f>
        <v>0</v>
      </c>
      <c r="K204" s="223" t="s">
        <v>1</v>
      </c>
      <c r="L204" s="46"/>
      <c r="M204" s="228" t="s">
        <v>1</v>
      </c>
      <c r="N204" s="229" t="s">
        <v>48</v>
      </c>
      <c r="O204" s="93"/>
      <c r="P204" s="230">
        <f>O204*H204</f>
        <v>0</v>
      </c>
      <c r="Q204" s="230">
        <v>0.23777999999999999</v>
      </c>
      <c r="R204" s="230">
        <f>Q204*H204</f>
        <v>0.95111999999999997</v>
      </c>
      <c r="S204" s="230">
        <v>0</v>
      </c>
      <c r="T204" s="231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2" t="s">
        <v>223</v>
      </c>
      <c r="AT204" s="232" t="s">
        <v>218</v>
      </c>
      <c r="AU204" s="232" t="s">
        <v>93</v>
      </c>
      <c r="AY204" s="18" t="s">
        <v>216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91</v>
      </c>
      <c r="BK204" s="233">
        <f>ROUND(I204*H204,2)</f>
        <v>0</v>
      </c>
      <c r="BL204" s="18" t="s">
        <v>223</v>
      </c>
      <c r="BM204" s="232" t="s">
        <v>324</v>
      </c>
    </row>
    <row r="205" s="15" customFormat="1">
      <c r="A205" s="15"/>
      <c r="B205" s="257"/>
      <c r="C205" s="258"/>
      <c r="D205" s="236" t="s">
        <v>225</v>
      </c>
      <c r="E205" s="259" t="s">
        <v>1</v>
      </c>
      <c r="F205" s="260" t="s">
        <v>314</v>
      </c>
      <c r="G205" s="258"/>
      <c r="H205" s="259" t="s">
        <v>1</v>
      </c>
      <c r="I205" s="261"/>
      <c r="J205" s="258"/>
      <c r="K205" s="258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225</v>
      </c>
      <c r="AU205" s="266" t="s">
        <v>93</v>
      </c>
      <c r="AV205" s="15" t="s">
        <v>91</v>
      </c>
      <c r="AW205" s="15" t="s">
        <v>38</v>
      </c>
      <c r="AX205" s="15" t="s">
        <v>83</v>
      </c>
      <c r="AY205" s="266" t="s">
        <v>216</v>
      </c>
    </row>
    <row r="206" s="13" customFormat="1">
      <c r="A206" s="13"/>
      <c r="B206" s="234"/>
      <c r="C206" s="235"/>
      <c r="D206" s="236" t="s">
        <v>225</v>
      </c>
      <c r="E206" s="237" t="s">
        <v>1</v>
      </c>
      <c r="F206" s="238" t="s">
        <v>317</v>
      </c>
      <c r="G206" s="235"/>
      <c r="H206" s="239">
        <v>2</v>
      </c>
      <c r="I206" s="240"/>
      <c r="J206" s="235"/>
      <c r="K206" s="235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225</v>
      </c>
      <c r="AU206" s="245" t="s">
        <v>93</v>
      </c>
      <c r="AV206" s="13" t="s">
        <v>93</v>
      </c>
      <c r="AW206" s="13" t="s">
        <v>38</v>
      </c>
      <c r="AX206" s="13" t="s">
        <v>83</v>
      </c>
      <c r="AY206" s="245" t="s">
        <v>216</v>
      </c>
    </row>
    <row r="207" s="13" customFormat="1">
      <c r="A207" s="13"/>
      <c r="B207" s="234"/>
      <c r="C207" s="235"/>
      <c r="D207" s="236" t="s">
        <v>225</v>
      </c>
      <c r="E207" s="237" t="s">
        <v>1</v>
      </c>
      <c r="F207" s="238" t="s">
        <v>325</v>
      </c>
      <c r="G207" s="235"/>
      <c r="H207" s="239">
        <v>1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225</v>
      </c>
      <c r="AU207" s="245" t="s">
        <v>93</v>
      </c>
      <c r="AV207" s="13" t="s">
        <v>93</v>
      </c>
      <c r="AW207" s="13" t="s">
        <v>38</v>
      </c>
      <c r="AX207" s="13" t="s">
        <v>83</v>
      </c>
      <c r="AY207" s="245" t="s">
        <v>216</v>
      </c>
    </row>
    <row r="208" s="13" customFormat="1">
      <c r="A208" s="13"/>
      <c r="B208" s="234"/>
      <c r="C208" s="235"/>
      <c r="D208" s="236" t="s">
        <v>225</v>
      </c>
      <c r="E208" s="237" t="s">
        <v>1</v>
      </c>
      <c r="F208" s="238" t="s">
        <v>326</v>
      </c>
      <c r="G208" s="235"/>
      <c r="H208" s="239">
        <v>1</v>
      </c>
      <c r="I208" s="240"/>
      <c r="J208" s="235"/>
      <c r="K208" s="235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225</v>
      </c>
      <c r="AU208" s="245" t="s">
        <v>93</v>
      </c>
      <c r="AV208" s="13" t="s">
        <v>93</v>
      </c>
      <c r="AW208" s="13" t="s">
        <v>38</v>
      </c>
      <c r="AX208" s="13" t="s">
        <v>83</v>
      </c>
      <c r="AY208" s="245" t="s">
        <v>216</v>
      </c>
    </row>
    <row r="209" s="14" customFormat="1">
      <c r="A209" s="14"/>
      <c r="B209" s="246"/>
      <c r="C209" s="247"/>
      <c r="D209" s="236" t="s">
        <v>225</v>
      </c>
      <c r="E209" s="248" t="s">
        <v>1</v>
      </c>
      <c r="F209" s="249" t="s">
        <v>229</v>
      </c>
      <c r="G209" s="247"/>
      <c r="H209" s="250">
        <v>4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225</v>
      </c>
      <c r="AU209" s="256" t="s">
        <v>93</v>
      </c>
      <c r="AV209" s="14" t="s">
        <v>223</v>
      </c>
      <c r="AW209" s="14" t="s">
        <v>38</v>
      </c>
      <c r="AX209" s="14" t="s">
        <v>91</v>
      </c>
      <c r="AY209" s="256" t="s">
        <v>216</v>
      </c>
    </row>
    <row r="210" s="2" customFormat="1" ht="24.15" customHeight="1">
      <c r="A210" s="40"/>
      <c r="B210" s="41"/>
      <c r="C210" s="221" t="s">
        <v>327</v>
      </c>
      <c r="D210" s="221" t="s">
        <v>218</v>
      </c>
      <c r="E210" s="222" t="s">
        <v>328</v>
      </c>
      <c r="F210" s="223" t="s">
        <v>329</v>
      </c>
      <c r="G210" s="224" t="s">
        <v>221</v>
      </c>
      <c r="H210" s="225">
        <v>185.59</v>
      </c>
      <c r="I210" s="226"/>
      <c r="J210" s="227">
        <f>ROUND(I210*H210,2)</f>
        <v>0</v>
      </c>
      <c r="K210" s="223" t="s">
        <v>222</v>
      </c>
      <c r="L210" s="46"/>
      <c r="M210" s="228" t="s">
        <v>1</v>
      </c>
      <c r="N210" s="229" t="s">
        <v>48</v>
      </c>
      <c r="O210" s="93"/>
      <c r="P210" s="230">
        <f>O210*H210</f>
        <v>0</v>
      </c>
      <c r="Q210" s="230">
        <v>9.8999999999999994E-05</v>
      </c>
      <c r="R210" s="230">
        <f>Q210*H210</f>
        <v>0.01837341</v>
      </c>
      <c r="S210" s="230">
        <v>0</v>
      </c>
      <c r="T210" s="231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2" t="s">
        <v>223</v>
      </c>
      <c r="AT210" s="232" t="s">
        <v>218</v>
      </c>
      <c r="AU210" s="232" t="s">
        <v>93</v>
      </c>
      <c r="AY210" s="18" t="s">
        <v>216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91</v>
      </c>
      <c r="BK210" s="233">
        <f>ROUND(I210*H210,2)</f>
        <v>0</v>
      </c>
      <c r="BL210" s="18" t="s">
        <v>223</v>
      </c>
      <c r="BM210" s="232" t="s">
        <v>330</v>
      </c>
    </row>
    <row r="211" s="13" customFormat="1">
      <c r="A211" s="13"/>
      <c r="B211" s="234"/>
      <c r="C211" s="235"/>
      <c r="D211" s="236" t="s">
        <v>225</v>
      </c>
      <c r="E211" s="237" t="s">
        <v>1</v>
      </c>
      <c r="F211" s="238" t="s">
        <v>331</v>
      </c>
      <c r="G211" s="235"/>
      <c r="H211" s="239">
        <v>132.99000000000001</v>
      </c>
      <c r="I211" s="240"/>
      <c r="J211" s="235"/>
      <c r="K211" s="235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225</v>
      </c>
      <c r="AU211" s="245" t="s">
        <v>93</v>
      </c>
      <c r="AV211" s="13" t="s">
        <v>93</v>
      </c>
      <c r="AW211" s="13" t="s">
        <v>38</v>
      </c>
      <c r="AX211" s="13" t="s">
        <v>83</v>
      </c>
      <c r="AY211" s="245" t="s">
        <v>216</v>
      </c>
    </row>
    <row r="212" s="13" customFormat="1">
      <c r="A212" s="13"/>
      <c r="B212" s="234"/>
      <c r="C212" s="235"/>
      <c r="D212" s="236" t="s">
        <v>225</v>
      </c>
      <c r="E212" s="237" t="s">
        <v>1</v>
      </c>
      <c r="F212" s="238" t="s">
        <v>332</v>
      </c>
      <c r="G212" s="235"/>
      <c r="H212" s="239">
        <v>24.199999999999999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225</v>
      </c>
      <c r="AU212" s="245" t="s">
        <v>93</v>
      </c>
      <c r="AV212" s="13" t="s">
        <v>93</v>
      </c>
      <c r="AW212" s="13" t="s">
        <v>38</v>
      </c>
      <c r="AX212" s="13" t="s">
        <v>83</v>
      </c>
      <c r="AY212" s="245" t="s">
        <v>216</v>
      </c>
    </row>
    <row r="213" s="13" customFormat="1">
      <c r="A213" s="13"/>
      <c r="B213" s="234"/>
      <c r="C213" s="235"/>
      <c r="D213" s="236" t="s">
        <v>225</v>
      </c>
      <c r="E213" s="237" t="s">
        <v>1</v>
      </c>
      <c r="F213" s="238" t="s">
        <v>333</v>
      </c>
      <c r="G213" s="235"/>
      <c r="H213" s="239">
        <v>28.399999999999999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225</v>
      </c>
      <c r="AU213" s="245" t="s">
        <v>93</v>
      </c>
      <c r="AV213" s="13" t="s">
        <v>93</v>
      </c>
      <c r="AW213" s="13" t="s">
        <v>38</v>
      </c>
      <c r="AX213" s="13" t="s">
        <v>83</v>
      </c>
      <c r="AY213" s="245" t="s">
        <v>216</v>
      </c>
    </row>
    <row r="214" s="14" customFormat="1">
      <c r="A214" s="14"/>
      <c r="B214" s="246"/>
      <c r="C214" s="247"/>
      <c r="D214" s="236" t="s">
        <v>225</v>
      </c>
      <c r="E214" s="248" t="s">
        <v>1</v>
      </c>
      <c r="F214" s="249" t="s">
        <v>229</v>
      </c>
      <c r="G214" s="247"/>
      <c r="H214" s="250">
        <v>185.59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225</v>
      </c>
      <c r="AU214" s="256" t="s">
        <v>93</v>
      </c>
      <c r="AV214" s="14" t="s">
        <v>223</v>
      </c>
      <c r="AW214" s="14" t="s">
        <v>38</v>
      </c>
      <c r="AX214" s="14" t="s">
        <v>91</v>
      </c>
      <c r="AY214" s="256" t="s">
        <v>216</v>
      </c>
    </row>
    <row r="215" s="2" customFormat="1" ht="24.15" customHeight="1">
      <c r="A215" s="40"/>
      <c r="B215" s="41"/>
      <c r="C215" s="267" t="s">
        <v>334</v>
      </c>
      <c r="D215" s="267" t="s">
        <v>295</v>
      </c>
      <c r="E215" s="268" t="s">
        <v>335</v>
      </c>
      <c r="F215" s="269" t="s">
        <v>336</v>
      </c>
      <c r="G215" s="270" t="s">
        <v>221</v>
      </c>
      <c r="H215" s="271">
        <v>213.429</v>
      </c>
      <c r="I215" s="272"/>
      <c r="J215" s="273">
        <f>ROUND(I215*H215,2)</f>
        <v>0</v>
      </c>
      <c r="K215" s="269" t="s">
        <v>222</v>
      </c>
      <c r="L215" s="274"/>
      <c r="M215" s="275" t="s">
        <v>1</v>
      </c>
      <c r="N215" s="276" t="s">
        <v>48</v>
      </c>
      <c r="O215" s="93"/>
      <c r="P215" s="230">
        <f>O215*H215</f>
        <v>0</v>
      </c>
      <c r="Q215" s="230">
        <v>0.00029999999999999997</v>
      </c>
      <c r="R215" s="230">
        <f>Q215*H215</f>
        <v>0.064028699999999994</v>
      </c>
      <c r="S215" s="230">
        <v>0</v>
      </c>
      <c r="T215" s="231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2" t="s">
        <v>263</v>
      </c>
      <c r="AT215" s="232" t="s">
        <v>295</v>
      </c>
      <c r="AU215" s="232" t="s">
        <v>93</v>
      </c>
      <c r="AY215" s="18" t="s">
        <v>216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91</v>
      </c>
      <c r="BK215" s="233">
        <f>ROUND(I215*H215,2)</f>
        <v>0</v>
      </c>
      <c r="BL215" s="18" t="s">
        <v>223</v>
      </c>
      <c r="BM215" s="232" t="s">
        <v>337</v>
      </c>
    </row>
    <row r="216" s="13" customFormat="1">
      <c r="A216" s="13"/>
      <c r="B216" s="234"/>
      <c r="C216" s="235"/>
      <c r="D216" s="236" t="s">
        <v>225</v>
      </c>
      <c r="E216" s="235"/>
      <c r="F216" s="238" t="s">
        <v>338</v>
      </c>
      <c r="G216" s="235"/>
      <c r="H216" s="239">
        <v>213.429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225</v>
      </c>
      <c r="AU216" s="245" t="s">
        <v>93</v>
      </c>
      <c r="AV216" s="13" t="s">
        <v>93</v>
      </c>
      <c r="AW216" s="13" t="s">
        <v>4</v>
      </c>
      <c r="AX216" s="13" t="s">
        <v>91</v>
      </c>
      <c r="AY216" s="245" t="s">
        <v>216</v>
      </c>
    </row>
    <row r="217" s="2" customFormat="1" ht="24.15" customHeight="1">
      <c r="A217" s="40"/>
      <c r="B217" s="41"/>
      <c r="C217" s="221" t="s">
        <v>339</v>
      </c>
      <c r="D217" s="221" t="s">
        <v>218</v>
      </c>
      <c r="E217" s="222" t="s">
        <v>340</v>
      </c>
      <c r="F217" s="223" t="s">
        <v>341</v>
      </c>
      <c r="G217" s="224" t="s">
        <v>244</v>
      </c>
      <c r="H217" s="225">
        <v>7.335</v>
      </c>
      <c r="I217" s="226"/>
      <c r="J217" s="227">
        <f>ROUND(I217*H217,2)</f>
        <v>0</v>
      </c>
      <c r="K217" s="223" t="s">
        <v>222</v>
      </c>
      <c r="L217" s="46"/>
      <c r="M217" s="228" t="s">
        <v>1</v>
      </c>
      <c r="N217" s="229" t="s">
        <v>48</v>
      </c>
      <c r="O217" s="93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2" t="s">
        <v>223</v>
      </c>
      <c r="AT217" s="232" t="s">
        <v>218</v>
      </c>
      <c r="AU217" s="232" t="s">
        <v>93</v>
      </c>
      <c r="AY217" s="18" t="s">
        <v>216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91</v>
      </c>
      <c r="BK217" s="233">
        <f>ROUND(I217*H217,2)</f>
        <v>0</v>
      </c>
      <c r="BL217" s="18" t="s">
        <v>223</v>
      </c>
      <c r="BM217" s="232" t="s">
        <v>342</v>
      </c>
    </row>
    <row r="218" s="15" customFormat="1">
      <c r="A218" s="15"/>
      <c r="B218" s="257"/>
      <c r="C218" s="258"/>
      <c r="D218" s="236" t="s">
        <v>225</v>
      </c>
      <c r="E218" s="259" t="s">
        <v>1</v>
      </c>
      <c r="F218" s="260" t="s">
        <v>343</v>
      </c>
      <c r="G218" s="258"/>
      <c r="H218" s="259" t="s">
        <v>1</v>
      </c>
      <c r="I218" s="261"/>
      <c r="J218" s="258"/>
      <c r="K218" s="258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225</v>
      </c>
      <c r="AU218" s="266" t="s">
        <v>93</v>
      </c>
      <c r="AV218" s="15" t="s">
        <v>91</v>
      </c>
      <c r="AW218" s="15" t="s">
        <v>38</v>
      </c>
      <c r="AX218" s="15" t="s">
        <v>83</v>
      </c>
      <c r="AY218" s="266" t="s">
        <v>216</v>
      </c>
    </row>
    <row r="219" s="13" customFormat="1">
      <c r="A219" s="13"/>
      <c r="B219" s="234"/>
      <c r="C219" s="235"/>
      <c r="D219" s="236" t="s">
        <v>225</v>
      </c>
      <c r="E219" s="237" t="s">
        <v>1</v>
      </c>
      <c r="F219" s="238" t="s">
        <v>344</v>
      </c>
      <c r="G219" s="235"/>
      <c r="H219" s="239">
        <v>5.1150000000000002</v>
      </c>
      <c r="I219" s="240"/>
      <c r="J219" s="235"/>
      <c r="K219" s="235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225</v>
      </c>
      <c r="AU219" s="245" t="s">
        <v>93</v>
      </c>
      <c r="AV219" s="13" t="s">
        <v>93</v>
      </c>
      <c r="AW219" s="13" t="s">
        <v>38</v>
      </c>
      <c r="AX219" s="13" t="s">
        <v>83</v>
      </c>
      <c r="AY219" s="245" t="s">
        <v>216</v>
      </c>
    </row>
    <row r="220" s="13" customFormat="1">
      <c r="A220" s="13"/>
      <c r="B220" s="234"/>
      <c r="C220" s="235"/>
      <c r="D220" s="236" t="s">
        <v>225</v>
      </c>
      <c r="E220" s="237" t="s">
        <v>1</v>
      </c>
      <c r="F220" s="238" t="s">
        <v>345</v>
      </c>
      <c r="G220" s="235"/>
      <c r="H220" s="239">
        <v>1.02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225</v>
      </c>
      <c r="AU220" s="245" t="s">
        <v>93</v>
      </c>
      <c r="AV220" s="13" t="s">
        <v>93</v>
      </c>
      <c r="AW220" s="13" t="s">
        <v>38</v>
      </c>
      <c r="AX220" s="13" t="s">
        <v>83</v>
      </c>
      <c r="AY220" s="245" t="s">
        <v>216</v>
      </c>
    </row>
    <row r="221" s="13" customFormat="1">
      <c r="A221" s="13"/>
      <c r="B221" s="234"/>
      <c r="C221" s="235"/>
      <c r="D221" s="236" t="s">
        <v>225</v>
      </c>
      <c r="E221" s="237" t="s">
        <v>1</v>
      </c>
      <c r="F221" s="238" t="s">
        <v>346</v>
      </c>
      <c r="G221" s="235"/>
      <c r="H221" s="239">
        <v>1.2</v>
      </c>
      <c r="I221" s="240"/>
      <c r="J221" s="235"/>
      <c r="K221" s="235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225</v>
      </c>
      <c r="AU221" s="245" t="s">
        <v>93</v>
      </c>
      <c r="AV221" s="13" t="s">
        <v>93</v>
      </c>
      <c r="AW221" s="13" t="s">
        <v>38</v>
      </c>
      <c r="AX221" s="13" t="s">
        <v>83</v>
      </c>
      <c r="AY221" s="245" t="s">
        <v>216</v>
      </c>
    </row>
    <row r="222" s="14" customFormat="1">
      <c r="A222" s="14"/>
      <c r="B222" s="246"/>
      <c r="C222" s="247"/>
      <c r="D222" s="236" t="s">
        <v>225</v>
      </c>
      <c r="E222" s="248" t="s">
        <v>1</v>
      </c>
      <c r="F222" s="249" t="s">
        <v>229</v>
      </c>
      <c r="G222" s="247"/>
      <c r="H222" s="250">
        <v>7.335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225</v>
      </c>
      <c r="AU222" s="256" t="s">
        <v>93</v>
      </c>
      <c r="AV222" s="14" t="s">
        <v>223</v>
      </c>
      <c r="AW222" s="14" t="s">
        <v>38</v>
      </c>
      <c r="AX222" s="14" t="s">
        <v>91</v>
      </c>
      <c r="AY222" s="256" t="s">
        <v>216</v>
      </c>
    </row>
    <row r="223" s="2" customFormat="1" ht="24.15" customHeight="1">
      <c r="A223" s="40"/>
      <c r="B223" s="41"/>
      <c r="C223" s="221" t="s">
        <v>7</v>
      </c>
      <c r="D223" s="221" t="s">
        <v>218</v>
      </c>
      <c r="E223" s="222" t="s">
        <v>347</v>
      </c>
      <c r="F223" s="223" t="s">
        <v>348</v>
      </c>
      <c r="G223" s="224" t="s">
        <v>244</v>
      </c>
      <c r="H223" s="225">
        <v>17.114999999999998</v>
      </c>
      <c r="I223" s="226"/>
      <c r="J223" s="227">
        <f>ROUND(I223*H223,2)</f>
        <v>0</v>
      </c>
      <c r="K223" s="223" t="s">
        <v>222</v>
      </c>
      <c r="L223" s="46"/>
      <c r="M223" s="228" t="s">
        <v>1</v>
      </c>
      <c r="N223" s="229" t="s">
        <v>48</v>
      </c>
      <c r="O223" s="93"/>
      <c r="P223" s="230">
        <f>O223*H223</f>
        <v>0</v>
      </c>
      <c r="Q223" s="230">
        <v>2.1600000000000001</v>
      </c>
      <c r="R223" s="230">
        <f>Q223*H223</f>
        <v>36.968400000000003</v>
      </c>
      <c r="S223" s="230">
        <v>0</v>
      </c>
      <c r="T223" s="231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2" t="s">
        <v>223</v>
      </c>
      <c r="AT223" s="232" t="s">
        <v>218</v>
      </c>
      <c r="AU223" s="232" t="s">
        <v>93</v>
      </c>
      <c r="AY223" s="18" t="s">
        <v>216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91</v>
      </c>
      <c r="BK223" s="233">
        <f>ROUND(I223*H223,2)</f>
        <v>0</v>
      </c>
      <c r="BL223" s="18" t="s">
        <v>223</v>
      </c>
      <c r="BM223" s="232" t="s">
        <v>349</v>
      </c>
    </row>
    <row r="224" s="15" customFormat="1">
      <c r="A224" s="15"/>
      <c r="B224" s="257"/>
      <c r="C224" s="258"/>
      <c r="D224" s="236" t="s">
        <v>225</v>
      </c>
      <c r="E224" s="259" t="s">
        <v>1</v>
      </c>
      <c r="F224" s="260" t="s">
        <v>350</v>
      </c>
      <c r="G224" s="258"/>
      <c r="H224" s="259" t="s">
        <v>1</v>
      </c>
      <c r="I224" s="261"/>
      <c r="J224" s="258"/>
      <c r="K224" s="258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225</v>
      </c>
      <c r="AU224" s="266" t="s">
        <v>93</v>
      </c>
      <c r="AV224" s="15" t="s">
        <v>91</v>
      </c>
      <c r="AW224" s="15" t="s">
        <v>38</v>
      </c>
      <c r="AX224" s="15" t="s">
        <v>83</v>
      </c>
      <c r="AY224" s="266" t="s">
        <v>216</v>
      </c>
    </row>
    <row r="225" s="13" customFormat="1">
      <c r="A225" s="13"/>
      <c r="B225" s="234"/>
      <c r="C225" s="235"/>
      <c r="D225" s="236" t="s">
        <v>225</v>
      </c>
      <c r="E225" s="237" t="s">
        <v>1</v>
      </c>
      <c r="F225" s="238" t="s">
        <v>351</v>
      </c>
      <c r="G225" s="235"/>
      <c r="H225" s="239">
        <v>11.935000000000001</v>
      </c>
      <c r="I225" s="240"/>
      <c r="J225" s="235"/>
      <c r="K225" s="235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225</v>
      </c>
      <c r="AU225" s="245" t="s">
        <v>93</v>
      </c>
      <c r="AV225" s="13" t="s">
        <v>93</v>
      </c>
      <c r="AW225" s="13" t="s">
        <v>38</v>
      </c>
      <c r="AX225" s="13" t="s">
        <v>83</v>
      </c>
      <c r="AY225" s="245" t="s">
        <v>216</v>
      </c>
    </row>
    <row r="226" s="13" customFormat="1">
      <c r="A226" s="13"/>
      <c r="B226" s="234"/>
      <c r="C226" s="235"/>
      <c r="D226" s="236" t="s">
        <v>225</v>
      </c>
      <c r="E226" s="237" t="s">
        <v>1</v>
      </c>
      <c r="F226" s="238" t="s">
        <v>352</v>
      </c>
      <c r="G226" s="235"/>
      <c r="H226" s="239">
        <v>2.3799999999999999</v>
      </c>
      <c r="I226" s="240"/>
      <c r="J226" s="235"/>
      <c r="K226" s="235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225</v>
      </c>
      <c r="AU226" s="245" t="s">
        <v>93</v>
      </c>
      <c r="AV226" s="13" t="s">
        <v>93</v>
      </c>
      <c r="AW226" s="13" t="s">
        <v>38</v>
      </c>
      <c r="AX226" s="13" t="s">
        <v>83</v>
      </c>
      <c r="AY226" s="245" t="s">
        <v>216</v>
      </c>
    </row>
    <row r="227" s="13" customFormat="1">
      <c r="A227" s="13"/>
      <c r="B227" s="234"/>
      <c r="C227" s="235"/>
      <c r="D227" s="236" t="s">
        <v>225</v>
      </c>
      <c r="E227" s="237" t="s">
        <v>1</v>
      </c>
      <c r="F227" s="238" t="s">
        <v>353</v>
      </c>
      <c r="G227" s="235"/>
      <c r="H227" s="239">
        <v>2.7999999999999998</v>
      </c>
      <c r="I227" s="240"/>
      <c r="J227" s="235"/>
      <c r="K227" s="235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225</v>
      </c>
      <c r="AU227" s="245" t="s">
        <v>93</v>
      </c>
      <c r="AV227" s="13" t="s">
        <v>93</v>
      </c>
      <c r="AW227" s="13" t="s">
        <v>38</v>
      </c>
      <c r="AX227" s="13" t="s">
        <v>83</v>
      </c>
      <c r="AY227" s="245" t="s">
        <v>216</v>
      </c>
    </row>
    <row r="228" s="14" customFormat="1">
      <c r="A228" s="14"/>
      <c r="B228" s="246"/>
      <c r="C228" s="247"/>
      <c r="D228" s="236" t="s">
        <v>225</v>
      </c>
      <c r="E228" s="248" t="s">
        <v>1</v>
      </c>
      <c r="F228" s="249" t="s">
        <v>229</v>
      </c>
      <c r="G228" s="247"/>
      <c r="H228" s="250">
        <v>17.114999999999998</v>
      </c>
      <c r="I228" s="251"/>
      <c r="J228" s="247"/>
      <c r="K228" s="247"/>
      <c r="L228" s="252"/>
      <c r="M228" s="253"/>
      <c r="N228" s="254"/>
      <c r="O228" s="254"/>
      <c r="P228" s="254"/>
      <c r="Q228" s="254"/>
      <c r="R228" s="254"/>
      <c r="S228" s="254"/>
      <c r="T228" s="25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6" t="s">
        <v>225</v>
      </c>
      <c r="AU228" s="256" t="s">
        <v>93</v>
      </c>
      <c r="AV228" s="14" t="s">
        <v>223</v>
      </c>
      <c r="AW228" s="14" t="s">
        <v>38</v>
      </c>
      <c r="AX228" s="14" t="s">
        <v>91</v>
      </c>
      <c r="AY228" s="256" t="s">
        <v>216</v>
      </c>
    </row>
    <row r="229" s="2" customFormat="1" ht="66.75" customHeight="1">
      <c r="A229" s="40"/>
      <c r="B229" s="41"/>
      <c r="C229" s="221" t="s">
        <v>354</v>
      </c>
      <c r="D229" s="221" t="s">
        <v>218</v>
      </c>
      <c r="E229" s="222" t="s">
        <v>355</v>
      </c>
      <c r="F229" s="223" t="s">
        <v>356</v>
      </c>
      <c r="G229" s="224" t="s">
        <v>323</v>
      </c>
      <c r="H229" s="225">
        <v>2</v>
      </c>
      <c r="I229" s="226"/>
      <c r="J229" s="227">
        <f>ROUND(I229*H229,2)</f>
        <v>0</v>
      </c>
      <c r="K229" s="223" t="s">
        <v>1</v>
      </c>
      <c r="L229" s="46"/>
      <c r="M229" s="228" t="s">
        <v>1</v>
      </c>
      <c r="N229" s="229" t="s">
        <v>48</v>
      </c>
      <c r="O229" s="93"/>
      <c r="P229" s="230">
        <f>O229*H229</f>
        <v>0</v>
      </c>
      <c r="Q229" s="230">
        <v>2.1600000000000001</v>
      </c>
      <c r="R229" s="230">
        <f>Q229*H229</f>
        <v>4.3200000000000003</v>
      </c>
      <c r="S229" s="230">
        <v>0</v>
      </c>
      <c r="T229" s="231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2" t="s">
        <v>223</v>
      </c>
      <c r="AT229" s="232" t="s">
        <v>218</v>
      </c>
      <c r="AU229" s="232" t="s">
        <v>93</v>
      </c>
      <c r="AY229" s="18" t="s">
        <v>216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91</v>
      </c>
      <c r="BK229" s="233">
        <f>ROUND(I229*H229,2)</f>
        <v>0</v>
      </c>
      <c r="BL229" s="18" t="s">
        <v>223</v>
      </c>
      <c r="BM229" s="232" t="s">
        <v>357</v>
      </c>
    </row>
    <row r="230" s="13" customFormat="1">
      <c r="A230" s="13"/>
      <c r="B230" s="234"/>
      <c r="C230" s="235"/>
      <c r="D230" s="236" t="s">
        <v>225</v>
      </c>
      <c r="E230" s="237" t="s">
        <v>1</v>
      </c>
      <c r="F230" s="238" t="s">
        <v>317</v>
      </c>
      <c r="G230" s="235"/>
      <c r="H230" s="239">
        <v>2</v>
      </c>
      <c r="I230" s="240"/>
      <c r="J230" s="235"/>
      <c r="K230" s="235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225</v>
      </c>
      <c r="AU230" s="245" t="s">
        <v>93</v>
      </c>
      <c r="AV230" s="13" t="s">
        <v>93</v>
      </c>
      <c r="AW230" s="13" t="s">
        <v>38</v>
      </c>
      <c r="AX230" s="13" t="s">
        <v>83</v>
      </c>
      <c r="AY230" s="245" t="s">
        <v>216</v>
      </c>
    </row>
    <row r="231" s="14" customFormat="1">
      <c r="A231" s="14"/>
      <c r="B231" s="246"/>
      <c r="C231" s="247"/>
      <c r="D231" s="236" t="s">
        <v>225</v>
      </c>
      <c r="E231" s="248" t="s">
        <v>1</v>
      </c>
      <c r="F231" s="249" t="s">
        <v>229</v>
      </c>
      <c r="G231" s="247"/>
      <c r="H231" s="250">
        <v>2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6" t="s">
        <v>225</v>
      </c>
      <c r="AU231" s="256" t="s">
        <v>93</v>
      </c>
      <c r="AV231" s="14" t="s">
        <v>223</v>
      </c>
      <c r="AW231" s="14" t="s">
        <v>38</v>
      </c>
      <c r="AX231" s="14" t="s">
        <v>91</v>
      </c>
      <c r="AY231" s="256" t="s">
        <v>216</v>
      </c>
    </row>
    <row r="232" s="2" customFormat="1" ht="55.5" customHeight="1">
      <c r="A232" s="40"/>
      <c r="B232" s="41"/>
      <c r="C232" s="221" t="s">
        <v>358</v>
      </c>
      <c r="D232" s="221" t="s">
        <v>218</v>
      </c>
      <c r="E232" s="222" t="s">
        <v>359</v>
      </c>
      <c r="F232" s="223" t="s">
        <v>360</v>
      </c>
      <c r="G232" s="224" t="s">
        <v>323</v>
      </c>
      <c r="H232" s="225">
        <v>2</v>
      </c>
      <c r="I232" s="226"/>
      <c r="J232" s="227">
        <f>ROUND(I232*H232,2)</f>
        <v>0</v>
      </c>
      <c r="K232" s="223" t="s">
        <v>1</v>
      </c>
      <c r="L232" s="46"/>
      <c r="M232" s="228" t="s">
        <v>1</v>
      </c>
      <c r="N232" s="229" t="s">
        <v>48</v>
      </c>
      <c r="O232" s="93"/>
      <c r="P232" s="230">
        <f>O232*H232</f>
        <v>0</v>
      </c>
      <c r="Q232" s="230">
        <v>2.1600000000000001</v>
      </c>
      <c r="R232" s="230">
        <f>Q232*H232</f>
        <v>4.3200000000000003</v>
      </c>
      <c r="S232" s="230">
        <v>0</v>
      </c>
      <c r="T232" s="231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32" t="s">
        <v>223</v>
      </c>
      <c r="AT232" s="232" t="s">
        <v>218</v>
      </c>
      <c r="AU232" s="232" t="s">
        <v>93</v>
      </c>
      <c r="AY232" s="18" t="s">
        <v>216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91</v>
      </c>
      <c r="BK232" s="233">
        <f>ROUND(I232*H232,2)</f>
        <v>0</v>
      </c>
      <c r="BL232" s="18" t="s">
        <v>223</v>
      </c>
      <c r="BM232" s="232" t="s">
        <v>361</v>
      </c>
    </row>
    <row r="233" s="13" customFormat="1">
      <c r="A233" s="13"/>
      <c r="B233" s="234"/>
      <c r="C233" s="235"/>
      <c r="D233" s="236" t="s">
        <v>225</v>
      </c>
      <c r="E233" s="237" t="s">
        <v>1</v>
      </c>
      <c r="F233" s="238" t="s">
        <v>317</v>
      </c>
      <c r="G233" s="235"/>
      <c r="H233" s="239">
        <v>2</v>
      </c>
      <c r="I233" s="240"/>
      <c r="J233" s="235"/>
      <c r="K233" s="235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225</v>
      </c>
      <c r="AU233" s="245" t="s">
        <v>93</v>
      </c>
      <c r="AV233" s="13" t="s">
        <v>93</v>
      </c>
      <c r="AW233" s="13" t="s">
        <v>38</v>
      </c>
      <c r="AX233" s="13" t="s">
        <v>83</v>
      </c>
      <c r="AY233" s="245" t="s">
        <v>216</v>
      </c>
    </row>
    <row r="234" s="14" customFormat="1">
      <c r="A234" s="14"/>
      <c r="B234" s="246"/>
      <c r="C234" s="247"/>
      <c r="D234" s="236" t="s">
        <v>225</v>
      </c>
      <c r="E234" s="248" t="s">
        <v>1</v>
      </c>
      <c r="F234" s="249" t="s">
        <v>229</v>
      </c>
      <c r="G234" s="247"/>
      <c r="H234" s="250">
        <v>2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6" t="s">
        <v>225</v>
      </c>
      <c r="AU234" s="256" t="s">
        <v>93</v>
      </c>
      <c r="AV234" s="14" t="s">
        <v>223</v>
      </c>
      <c r="AW234" s="14" t="s">
        <v>38</v>
      </c>
      <c r="AX234" s="14" t="s">
        <v>91</v>
      </c>
      <c r="AY234" s="256" t="s">
        <v>216</v>
      </c>
    </row>
    <row r="235" s="2" customFormat="1" ht="49.05" customHeight="1">
      <c r="A235" s="40"/>
      <c r="B235" s="41"/>
      <c r="C235" s="221" t="s">
        <v>362</v>
      </c>
      <c r="D235" s="221" t="s">
        <v>218</v>
      </c>
      <c r="E235" s="222" t="s">
        <v>363</v>
      </c>
      <c r="F235" s="223" t="s">
        <v>364</v>
      </c>
      <c r="G235" s="224" t="s">
        <v>323</v>
      </c>
      <c r="H235" s="225">
        <v>1</v>
      </c>
      <c r="I235" s="226"/>
      <c r="J235" s="227">
        <f>ROUND(I235*H235,2)</f>
        <v>0</v>
      </c>
      <c r="K235" s="223" t="s">
        <v>1</v>
      </c>
      <c r="L235" s="46"/>
      <c r="M235" s="228" t="s">
        <v>1</v>
      </c>
      <c r="N235" s="229" t="s">
        <v>48</v>
      </c>
      <c r="O235" s="93"/>
      <c r="P235" s="230">
        <f>O235*H235</f>
        <v>0</v>
      </c>
      <c r="Q235" s="230">
        <v>2.1600000000000001</v>
      </c>
      <c r="R235" s="230">
        <f>Q235*H235</f>
        <v>2.1600000000000001</v>
      </c>
      <c r="S235" s="230">
        <v>0</v>
      </c>
      <c r="T235" s="231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2" t="s">
        <v>223</v>
      </c>
      <c r="AT235" s="232" t="s">
        <v>218</v>
      </c>
      <c r="AU235" s="232" t="s">
        <v>93</v>
      </c>
      <c r="AY235" s="18" t="s">
        <v>216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91</v>
      </c>
      <c r="BK235" s="233">
        <f>ROUND(I235*H235,2)</f>
        <v>0</v>
      </c>
      <c r="BL235" s="18" t="s">
        <v>223</v>
      </c>
      <c r="BM235" s="232" t="s">
        <v>365</v>
      </c>
    </row>
    <row r="236" s="12" customFormat="1" ht="22.8" customHeight="1">
      <c r="A236" s="12"/>
      <c r="B236" s="205"/>
      <c r="C236" s="206"/>
      <c r="D236" s="207" t="s">
        <v>82</v>
      </c>
      <c r="E236" s="219" t="s">
        <v>234</v>
      </c>
      <c r="F236" s="219" t="s">
        <v>366</v>
      </c>
      <c r="G236" s="206"/>
      <c r="H236" s="206"/>
      <c r="I236" s="209"/>
      <c r="J236" s="220">
        <f>BK236</f>
        <v>0</v>
      </c>
      <c r="K236" s="206"/>
      <c r="L236" s="211"/>
      <c r="M236" s="212"/>
      <c r="N236" s="213"/>
      <c r="O236" s="213"/>
      <c r="P236" s="214">
        <f>SUM(P237:P312)</f>
        <v>0</v>
      </c>
      <c r="Q236" s="213"/>
      <c r="R236" s="214">
        <f>SUM(R237:R312)</f>
        <v>9.2897606639999992</v>
      </c>
      <c r="S236" s="213"/>
      <c r="T236" s="215">
        <f>SUM(T237:T312)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6" t="s">
        <v>91</v>
      </c>
      <c r="AT236" s="217" t="s">
        <v>82</v>
      </c>
      <c r="AU236" s="217" t="s">
        <v>91</v>
      </c>
      <c r="AY236" s="216" t="s">
        <v>216</v>
      </c>
      <c r="BK236" s="218">
        <f>SUM(BK237:BK312)</f>
        <v>0</v>
      </c>
    </row>
    <row r="237" s="2" customFormat="1" ht="21.75" customHeight="1">
      <c r="A237" s="40"/>
      <c r="B237" s="41"/>
      <c r="C237" s="221" t="s">
        <v>367</v>
      </c>
      <c r="D237" s="221" t="s">
        <v>218</v>
      </c>
      <c r="E237" s="222" t="s">
        <v>368</v>
      </c>
      <c r="F237" s="223" t="s">
        <v>369</v>
      </c>
      <c r="G237" s="224" t="s">
        <v>323</v>
      </c>
      <c r="H237" s="225">
        <v>12</v>
      </c>
      <c r="I237" s="226"/>
      <c r="J237" s="227">
        <f>ROUND(I237*H237,2)</f>
        <v>0</v>
      </c>
      <c r="K237" s="223" t="s">
        <v>222</v>
      </c>
      <c r="L237" s="46"/>
      <c r="M237" s="228" t="s">
        <v>1</v>
      </c>
      <c r="N237" s="229" t="s">
        <v>48</v>
      </c>
      <c r="O237" s="93"/>
      <c r="P237" s="230">
        <f>O237*H237</f>
        <v>0</v>
      </c>
      <c r="Q237" s="230">
        <v>0.091048000000000004</v>
      </c>
      <c r="R237" s="230">
        <f>Q237*H237</f>
        <v>1.092576</v>
      </c>
      <c r="S237" s="230">
        <v>0</v>
      </c>
      <c r="T237" s="231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2" t="s">
        <v>223</v>
      </c>
      <c r="AT237" s="232" t="s">
        <v>218</v>
      </c>
      <c r="AU237" s="232" t="s">
        <v>93</v>
      </c>
      <c r="AY237" s="18" t="s">
        <v>216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91</v>
      </c>
      <c r="BK237" s="233">
        <f>ROUND(I237*H237,2)</f>
        <v>0</v>
      </c>
      <c r="BL237" s="18" t="s">
        <v>223</v>
      </c>
      <c r="BM237" s="232" t="s">
        <v>370</v>
      </c>
    </row>
    <row r="238" s="13" customFormat="1">
      <c r="A238" s="13"/>
      <c r="B238" s="234"/>
      <c r="C238" s="235"/>
      <c r="D238" s="236" t="s">
        <v>225</v>
      </c>
      <c r="E238" s="237" t="s">
        <v>1</v>
      </c>
      <c r="F238" s="238" t="s">
        <v>371</v>
      </c>
      <c r="G238" s="235"/>
      <c r="H238" s="239">
        <v>2</v>
      </c>
      <c r="I238" s="240"/>
      <c r="J238" s="235"/>
      <c r="K238" s="235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225</v>
      </c>
      <c r="AU238" s="245" t="s">
        <v>93</v>
      </c>
      <c r="AV238" s="13" t="s">
        <v>93</v>
      </c>
      <c r="AW238" s="13" t="s">
        <v>38</v>
      </c>
      <c r="AX238" s="13" t="s">
        <v>83</v>
      </c>
      <c r="AY238" s="245" t="s">
        <v>216</v>
      </c>
    </row>
    <row r="239" s="13" customFormat="1">
      <c r="A239" s="13"/>
      <c r="B239" s="234"/>
      <c r="C239" s="235"/>
      <c r="D239" s="236" t="s">
        <v>225</v>
      </c>
      <c r="E239" s="237" t="s">
        <v>1</v>
      </c>
      <c r="F239" s="238" t="s">
        <v>372</v>
      </c>
      <c r="G239" s="235"/>
      <c r="H239" s="239">
        <v>2</v>
      </c>
      <c r="I239" s="240"/>
      <c r="J239" s="235"/>
      <c r="K239" s="235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225</v>
      </c>
      <c r="AU239" s="245" t="s">
        <v>93</v>
      </c>
      <c r="AV239" s="13" t="s">
        <v>93</v>
      </c>
      <c r="AW239" s="13" t="s">
        <v>38</v>
      </c>
      <c r="AX239" s="13" t="s">
        <v>83</v>
      </c>
      <c r="AY239" s="245" t="s">
        <v>216</v>
      </c>
    </row>
    <row r="240" s="13" customFormat="1">
      <c r="A240" s="13"/>
      <c r="B240" s="234"/>
      <c r="C240" s="235"/>
      <c r="D240" s="236" t="s">
        <v>225</v>
      </c>
      <c r="E240" s="237" t="s">
        <v>1</v>
      </c>
      <c r="F240" s="238" t="s">
        <v>373</v>
      </c>
      <c r="G240" s="235"/>
      <c r="H240" s="239">
        <v>2</v>
      </c>
      <c r="I240" s="240"/>
      <c r="J240" s="235"/>
      <c r="K240" s="235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225</v>
      </c>
      <c r="AU240" s="245" t="s">
        <v>93</v>
      </c>
      <c r="AV240" s="13" t="s">
        <v>93</v>
      </c>
      <c r="AW240" s="13" t="s">
        <v>38</v>
      </c>
      <c r="AX240" s="13" t="s">
        <v>83</v>
      </c>
      <c r="AY240" s="245" t="s">
        <v>216</v>
      </c>
    </row>
    <row r="241" s="13" customFormat="1">
      <c r="A241" s="13"/>
      <c r="B241" s="234"/>
      <c r="C241" s="235"/>
      <c r="D241" s="236" t="s">
        <v>225</v>
      </c>
      <c r="E241" s="237" t="s">
        <v>1</v>
      </c>
      <c r="F241" s="238" t="s">
        <v>374</v>
      </c>
      <c r="G241" s="235"/>
      <c r="H241" s="239">
        <v>2</v>
      </c>
      <c r="I241" s="240"/>
      <c r="J241" s="235"/>
      <c r="K241" s="235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225</v>
      </c>
      <c r="AU241" s="245" t="s">
        <v>93</v>
      </c>
      <c r="AV241" s="13" t="s">
        <v>93</v>
      </c>
      <c r="AW241" s="13" t="s">
        <v>38</v>
      </c>
      <c r="AX241" s="13" t="s">
        <v>83</v>
      </c>
      <c r="AY241" s="245" t="s">
        <v>216</v>
      </c>
    </row>
    <row r="242" s="13" customFormat="1">
      <c r="A242" s="13"/>
      <c r="B242" s="234"/>
      <c r="C242" s="235"/>
      <c r="D242" s="236" t="s">
        <v>225</v>
      </c>
      <c r="E242" s="237" t="s">
        <v>1</v>
      </c>
      <c r="F242" s="238" t="s">
        <v>375</v>
      </c>
      <c r="G242" s="235"/>
      <c r="H242" s="239">
        <v>2</v>
      </c>
      <c r="I242" s="240"/>
      <c r="J242" s="235"/>
      <c r="K242" s="235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225</v>
      </c>
      <c r="AU242" s="245" t="s">
        <v>93</v>
      </c>
      <c r="AV242" s="13" t="s">
        <v>93</v>
      </c>
      <c r="AW242" s="13" t="s">
        <v>38</v>
      </c>
      <c r="AX242" s="13" t="s">
        <v>83</v>
      </c>
      <c r="AY242" s="245" t="s">
        <v>216</v>
      </c>
    </row>
    <row r="243" s="13" customFormat="1">
      <c r="A243" s="13"/>
      <c r="B243" s="234"/>
      <c r="C243" s="235"/>
      <c r="D243" s="236" t="s">
        <v>225</v>
      </c>
      <c r="E243" s="237" t="s">
        <v>1</v>
      </c>
      <c r="F243" s="238" t="s">
        <v>376</v>
      </c>
      <c r="G243" s="235"/>
      <c r="H243" s="239">
        <v>2</v>
      </c>
      <c r="I243" s="240"/>
      <c r="J243" s="235"/>
      <c r="K243" s="235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225</v>
      </c>
      <c r="AU243" s="245" t="s">
        <v>93</v>
      </c>
      <c r="AV243" s="13" t="s">
        <v>93</v>
      </c>
      <c r="AW243" s="13" t="s">
        <v>38</v>
      </c>
      <c r="AX243" s="13" t="s">
        <v>83</v>
      </c>
      <c r="AY243" s="245" t="s">
        <v>216</v>
      </c>
    </row>
    <row r="244" s="14" customFormat="1">
      <c r="A244" s="14"/>
      <c r="B244" s="246"/>
      <c r="C244" s="247"/>
      <c r="D244" s="236" t="s">
        <v>225</v>
      </c>
      <c r="E244" s="248" t="s">
        <v>1</v>
      </c>
      <c r="F244" s="249" t="s">
        <v>229</v>
      </c>
      <c r="G244" s="247"/>
      <c r="H244" s="250">
        <v>12</v>
      </c>
      <c r="I244" s="251"/>
      <c r="J244" s="247"/>
      <c r="K244" s="247"/>
      <c r="L244" s="252"/>
      <c r="M244" s="253"/>
      <c r="N244" s="254"/>
      <c r="O244" s="254"/>
      <c r="P244" s="254"/>
      <c r="Q244" s="254"/>
      <c r="R244" s="254"/>
      <c r="S244" s="254"/>
      <c r="T244" s="25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6" t="s">
        <v>225</v>
      </c>
      <c r="AU244" s="256" t="s">
        <v>93</v>
      </c>
      <c r="AV244" s="14" t="s">
        <v>223</v>
      </c>
      <c r="AW244" s="14" t="s">
        <v>38</v>
      </c>
      <c r="AX244" s="14" t="s">
        <v>91</v>
      </c>
      <c r="AY244" s="256" t="s">
        <v>216</v>
      </c>
    </row>
    <row r="245" s="2" customFormat="1" ht="24.15" customHeight="1">
      <c r="A245" s="40"/>
      <c r="B245" s="41"/>
      <c r="C245" s="221" t="s">
        <v>377</v>
      </c>
      <c r="D245" s="221" t="s">
        <v>218</v>
      </c>
      <c r="E245" s="222" t="s">
        <v>378</v>
      </c>
      <c r="F245" s="223" t="s">
        <v>379</v>
      </c>
      <c r="G245" s="224" t="s">
        <v>278</v>
      </c>
      <c r="H245" s="225">
        <v>0.84899999999999998</v>
      </c>
      <c r="I245" s="226"/>
      <c r="J245" s="227">
        <f>ROUND(I245*H245,2)</f>
        <v>0</v>
      </c>
      <c r="K245" s="223" t="s">
        <v>222</v>
      </c>
      <c r="L245" s="46"/>
      <c r="M245" s="228" t="s">
        <v>1</v>
      </c>
      <c r="N245" s="229" t="s">
        <v>48</v>
      </c>
      <c r="O245" s="93"/>
      <c r="P245" s="230">
        <f>O245*H245</f>
        <v>0</v>
      </c>
      <c r="Q245" s="230">
        <v>0.019536000000000001</v>
      </c>
      <c r="R245" s="230">
        <f>Q245*H245</f>
        <v>0.016586064000000001</v>
      </c>
      <c r="S245" s="230">
        <v>0</v>
      </c>
      <c r="T245" s="231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2" t="s">
        <v>223</v>
      </c>
      <c r="AT245" s="232" t="s">
        <v>218</v>
      </c>
      <c r="AU245" s="232" t="s">
        <v>93</v>
      </c>
      <c r="AY245" s="18" t="s">
        <v>216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91</v>
      </c>
      <c r="BK245" s="233">
        <f>ROUND(I245*H245,2)</f>
        <v>0</v>
      </c>
      <c r="BL245" s="18" t="s">
        <v>223</v>
      </c>
      <c r="BM245" s="232" t="s">
        <v>380</v>
      </c>
    </row>
    <row r="246" s="15" customFormat="1">
      <c r="A246" s="15"/>
      <c r="B246" s="257"/>
      <c r="C246" s="258"/>
      <c r="D246" s="236" t="s">
        <v>225</v>
      </c>
      <c r="E246" s="259" t="s">
        <v>1</v>
      </c>
      <c r="F246" s="260" t="s">
        <v>381</v>
      </c>
      <c r="G246" s="258"/>
      <c r="H246" s="259" t="s">
        <v>1</v>
      </c>
      <c r="I246" s="261"/>
      <c r="J246" s="258"/>
      <c r="K246" s="258"/>
      <c r="L246" s="262"/>
      <c r="M246" s="263"/>
      <c r="N246" s="264"/>
      <c r="O246" s="264"/>
      <c r="P246" s="264"/>
      <c r="Q246" s="264"/>
      <c r="R246" s="264"/>
      <c r="S246" s="264"/>
      <c r="T246" s="26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6" t="s">
        <v>225</v>
      </c>
      <c r="AU246" s="266" t="s">
        <v>93</v>
      </c>
      <c r="AV246" s="15" t="s">
        <v>91</v>
      </c>
      <c r="AW246" s="15" t="s">
        <v>38</v>
      </c>
      <c r="AX246" s="15" t="s">
        <v>83</v>
      </c>
      <c r="AY246" s="266" t="s">
        <v>216</v>
      </c>
    </row>
    <row r="247" s="13" customFormat="1">
      <c r="A247" s="13"/>
      <c r="B247" s="234"/>
      <c r="C247" s="235"/>
      <c r="D247" s="236" t="s">
        <v>225</v>
      </c>
      <c r="E247" s="237" t="s">
        <v>1</v>
      </c>
      <c r="F247" s="238" t="s">
        <v>382</v>
      </c>
      <c r="G247" s="235"/>
      <c r="H247" s="239">
        <v>0.067000000000000004</v>
      </c>
      <c r="I247" s="240"/>
      <c r="J247" s="235"/>
      <c r="K247" s="235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225</v>
      </c>
      <c r="AU247" s="245" t="s">
        <v>93</v>
      </c>
      <c r="AV247" s="13" t="s">
        <v>93</v>
      </c>
      <c r="AW247" s="13" t="s">
        <v>38</v>
      </c>
      <c r="AX247" s="13" t="s">
        <v>83</v>
      </c>
      <c r="AY247" s="245" t="s">
        <v>216</v>
      </c>
    </row>
    <row r="248" s="13" customFormat="1">
      <c r="A248" s="13"/>
      <c r="B248" s="234"/>
      <c r="C248" s="235"/>
      <c r="D248" s="236" t="s">
        <v>225</v>
      </c>
      <c r="E248" s="237" t="s">
        <v>1</v>
      </c>
      <c r="F248" s="238" t="s">
        <v>383</v>
      </c>
      <c r="G248" s="235"/>
      <c r="H248" s="239">
        <v>0.067000000000000004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225</v>
      </c>
      <c r="AU248" s="245" t="s">
        <v>93</v>
      </c>
      <c r="AV248" s="13" t="s">
        <v>93</v>
      </c>
      <c r="AW248" s="13" t="s">
        <v>38</v>
      </c>
      <c r="AX248" s="13" t="s">
        <v>83</v>
      </c>
      <c r="AY248" s="245" t="s">
        <v>216</v>
      </c>
    </row>
    <row r="249" s="13" customFormat="1">
      <c r="A249" s="13"/>
      <c r="B249" s="234"/>
      <c r="C249" s="235"/>
      <c r="D249" s="236" t="s">
        <v>225</v>
      </c>
      <c r="E249" s="237" t="s">
        <v>1</v>
      </c>
      <c r="F249" s="238" t="s">
        <v>384</v>
      </c>
      <c r="G249" s="235"/>
      <c r="H249" s="239">
        <v>0.067000000000000004</v>
      </c>
      <c r="I249" s="240"/>
      <c r="J249" s="235"/>
      <c r="K249" s="235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225</v>
      </c>
      <c r="AU249" s="245" t="s">
        <v>93</v>
      </c>
      <c r="AV249" s="13" t="s">
        <v>93</v>
      </c>
      <c r="AW249" s="13" t="s">
        <v>38</v>
      </c>
      <c r="AX249" s="13" t="s">
        <v>83</v>
      </c>
      <c r="AY249" s="245" t="s">
        <v>216</v>
      </c>
    </row>
    <row r="250" s="13" customFormat="1">
      <c r="A250" s="13"/>
      <c r="B250" s="234"/>
      <c r="C250" s="235"/>
      <c r="D250" s="236" t="s">
        <v>225</v>
      </c>
      <c r="E250" s="237" t="s">
        <v>1</v>
      </c>
      <c r="F250" s="238" t="s">
        <v>385</v>
      </c>
      <c r="G250" s="235"/>
      <c r="H250" s="239">
        <v>0.067000000000000004</v>
      </c>
      <c r="I250" s="240"/>
      <c r="J250" s="235"/>
      <c r="K250" s="235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225</v>
      </c>
      <c r="AU250" s="245" t="s">
        <v>93</v>
      </c>
      <c r="AV250" s="13" t="s">
        <v>93</v>
      </c>
      <c r="AW250" s="13" t="s">
        <v>38</v>
      </c>
      <c r="AX250" s="13" t="s">
        <v>83</v>
      </c>
      <c r="AY250" s="245" t="s">
        <v>216</v>
      </c>
    </row>
    <row r="251" s="13" customFormat="1">
      <c r="A251" s="13"/>
      <c r="B251" s="234"/>
      <c r="C251" s="235"/>
      <c r="D251" s="236" t="s">
        <v>225</v>
      </c>
      <c r="E251" s="237" t="s">
        <v>1</v>
      </c>
      <c r="F251" s="238" t="s">
        <v>386</v>
      </c>
      <c r="G251" s="235"/>
      <c r="H251" s="239">
        <v>0.067000000000000004</v>
      </c>
      <c r="I251" s="240"/>
      <c r="J251" s="235"/>
      <c r="K251" s="235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225</v>
      </c>
      <c r="AU251" s="245" t="s">
        <v>93</v>
      </c>
      <c r="AV251" s="13" t="s">
        <v>93</v>
      </c>
      <c r="AW251" s="13" t="s">
        <v>38</v>
      </c>
      <c r="AX251" s="13" t="s">
        <v>83</v>
      </c>
      <c r="AY251" s="245" t="s">
        <v>216</v>
      </c>
    </row>
    <row r="252" s="13" customFormat="1">
      <c r="A252" s="13"/>
      <c r="B252" s="234"/>
      <c r="C252" s="235"/>
      <c r="D252" s="236" t="s">
        <v>225</v>
      </c>
      <c r="E252" s="237" t="s">
        <v>1</v>
      </c>
      <c r="F252" s="238" t="s">
        <v>387</v>
      </c>
      <c r="G252" s="235"/>
      <c r="H252" s="239">
        <v>0.067000000000000004</v>
      </c>
      <c r="I252" s="240"/>
      <c r="J252" s="235"/>
      <c r="K252" s="235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225</v>
      </c>
      <c r="AU252" s="245" t="s">
        <v>93</v>
      </c>
      <c r="AV252" s="13" t="s">
        <v>93</v>
      </c>
      <c r="AW252" s="13" t="s">
        <v>38</v>
      </c>
      <c r="AX252" s="13" t="s">
        <v>83</v>
      </c>
      <c r="AY252" s="245" t="s">
        <v>216</v>
      </c>
    </row>
    <row r="253" s="13" customFormat="1">
      <c r="A253" s="13"/>
      <c r="B253" s="234"/>
      <c r="C253" s="235"/>
      <c r="D253" s="236" t="s">
        <v>225</v>
      </c>
      <c r="E253" s="237" t="s">
        <v>1</v>
      </c>
      <c r="F253" s="238" t="s">
        <v>388</v>
      </c>
      <c r="G253" s="235"/>
      <c r="H253" s="239">
        <v>0.067000000000000004</v>
      </c>
      <c r="I253" s="240"/>
      <c r="J253" s="235"/>
      <c r="K253" s="235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225</v>
      </c>
      <c r="AU253" s="245" t="s">
        <v>93</v>
      </c>
      <c r="AV253" s="13" t="s">
        <v>93</v>
      </c>
      <c r="AW253" s="13" t="s">
        <v>38</v>
      </c>
      <c r="AX253" s="13" t="s">
        <v>83</v>
      </c>
      <c r="AY253" s="245" t="s">
        <v>216</v>
      </c>
    </row>
    <row r="254" s="13" customFormat="1">
      <c r="A254" s="13"/>
      <c r="B254" s="234"/>
      <c r="C254" s="235"/>
      <c r="D254" s="236" t="s">
        <v>225</v>
      </c>
      <c r="E254" s="237" t="s">
        <v>1</v>
      </c>
      <c r="F254" s="238" t="s">
        <v>389</v>
      </c>
      <c r="G254" s="235"/>
      <c r="H254" s="239">
        <v>0.019</v>
      </c>
      <c r="I254" s="240"/>
      <c r="J254" s="235"/>
      <c r="K254" s="235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225</v>
      </c>
      <c r="AU254" s="245" t="s">
        <v>93</v>
      </c>
      <c r="AV254" s="13" t="s">
        <v>93</v>
      </c>
      <c r="AW254" s="13" t="s">
        <v>38</v>
      </c>
      <c r="AX254" s="13" t="s">
        <v>83</v>
      </c>
      <c r="AY254" s="245" t="s">
        <v>216</v>
      </c>
    </row>
    <row r="255" s="13" customFormat="1">
      <c r="A255" s="13"/>
      <c r="B255" s="234"/>
      <c r="C255" s="235"/>
      <c r="D255" s="236" t="s">
        <v>225</v>
      </c>
      <c r="E255" s="237" t="s">
        <v>1</v>
      </c>
      <c r="F255" s="238" t="s">
        <v>390</v>
      </c>
      <c r="G255" s="235"/>
      <c r="H255" s="239">
        <v>0.019</v>
      </c>
      <c r="I255" s="240"/>
      <c r="J255" s="235"/>
      <c r="K255" s="235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225</v>
      </c>
      <c r="AU255" s="245" t="s">
        <v>93</v>
      </c>
      <c r="AV255" s="13" t="s">
        <v>93</v>
      </c>
      <c r="AW255" s="13" t="s">
        <v>38</v>
      </c>
      <c r="AX255" s="13" t="s">
        <v>83</v>
      </c>
      <c r="AY255" s="245" t="s">
        <v>216</v>
      </c>
    </row>
    <row r="256" s="13" customFormat="1">
      <c r="A256" s="13"/>
      <c r="B256" s="234"/>
      <c r="C256" s="235"/>
      <c r="D256" s="236" t="s">
        <v>225</v>
      </c>
      <c r="E256" s="237" t="s">
        <v>1</v>
      </c>
      <c r="F256" s="238" t="s">
        <v>391</v>
      </c>
      <c r="G256" s="235"/>
      <c r="H256" s="239">
        <v>0.019</v>
      </c>
      <c r="I256" s="240"/>
      <c r="J256" s="235"/>
      <c r="K256" s="235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225</v>
      </c>
      <c r="AU256" s="245" t="s">
        <v>93</v>
      </c>
      <c r="AV256" s="13" t="s">
        <v>93</v>
      </c>
      <c r="AW256" s="13" t="s">
        <v>38</v>
      </c>
      <c r="AX256" s="13" t="s">
        <v>83</v>
      </c>
      <c r="AY256" s="245" t="s">
        <v>216</v>
      </c>
    </row>
    <row r="257" s="13" customFormat="1">
      <c r="A257" s="13"/>
      <c r="B257" s="234"/>
      <c r="C257" s="235"/>
      <c r="D257" s="236" t="s">
        <v>225</v>
      </c>
      <c r="E257" s="237" t="s">
        <v>1</v>
      </c>
      <c r="F257" s="238" t="s">
        <v>392</v>
      </c>
      <c r="G257" s="235"/>
      <c r="H257" s="239">
        <v>0.019</v>
      </c>
      <c r="I257" s="240"/>
      <c r="J257" s="235"/>
      <c r="K257" s="235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225</v>
      </c>
      <c r="AU257" s="245" t="s">
        <v>93</v>
      </c>
      <c r="AV257" s="13" t="s">
        <v>93</v>
      </c>
      <c r="AW257" s="13" t="s">
        <v>38</v>
      </c>
      <c r="AX257" s="13" t="s">
        <v>83</v>
      </c>
      <c r="AY257" s="245" t="s">
        <v>216</v>
      </c>
    </row>
    <row r="258" s="13" customFormat="1">
      <c r="A258" s="13"/>
      <c r="B258" s="234"/>
      <c r="C258" s="235"/>
      <c r="D258" s="236" t="s">
        <v>225</v>
      </c>
      <c r="E258" s="237" t="s">
        <v>1</v>
      </c>
      <c r="F258" s="238" t="s">
        <v>393</v>
      </c>
      <c r="G258" s="235"/>
      <c r="H258" s="239">
        <v>0.019</v>
      </c>
      <c r="I258" s="240"/>
      <c r="J258" s="235"/>
      <c r="K258" s="235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225</v>
      </c>
      <c r="AU258" s="245" t="s">
        <v>93</v>
      </c>
      <c r="AV258" s="13" t="s">
        <v>93</v>
      </c>
      <c r="AW258" s="13" t="s">
        <v>38</v>
      </c>
      <c r="AX258" s="13" t="s">
        <v>83</v>
      </c>
      <c r="AY258" s="245" t="s">
        <v>216</v>
      </c>
    </row>
    <row r="259" s="13" customFormat="1">
      <c r="A259" s="13"/>
      <c r="B259" s="234"/>
      <c r="C259" s="235"/>
      <c r="D259" s="236" t="s">
        <v>225</v>
      </c>
      <c r="E259" s="237" t="s">
        <v>1</v>
      </c>
      <c r="F259" s="238" t="s">
        <v>394</v>
      </c>
      <c r="G259" s="235"/>
      <c r="H259" s="239">
        <v>0.019</v>
      </c>
      <c r="I259" s="240"/>
      <c r="J259" s="235"/>
      <c r="K259" s="235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225</v>
      </c>
      <c r="AU259" s="245" t="s">
        <v>93</v>
      </c>
      <c r="AV259" s="13" t="s">
        <v>93</v>
      </c>
      <c r="AW259" s="13" t="s">
        <v>38</v>
      </c>
      <c r="AX259" s="13" t="s">
        <v>83</v>
      </c>
      <c r="AY259" s="245" t="s">
        <v>216</v>
      </c>
    </row>
    <row r="260" s="13" customFormat="1">
      <c r="A260" s="13"/>
      <c r="B260" s="234"/>
      <c r="C260" s="235"/>
      <c r="D260" s="236" t="s">
        <v>225</v>
      </c>
      <c r="E260" s="237" t="s">
        <v>1</v>
      </c>
      <c r="F260" s="238" t="s">
        <v>395</v>
      </c>
      <c r="G260" s="235"/>
      <c r="H260" s="239">
        <v>0.019</v>
      </c>
      <c r="I260" s="240"/>
      <c r="J260" s="235"/>
      <c r="K260" s="235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225</v>
      </c>
      <c r="AU260" s="245" t="s">
        <v>93</v>
      </c>
      <c r="AV260" s="13" t="s">
        <v>93</v>
      </c>
      <c r="AW260" s="13" t="s">
        <v>38</v>
      </c>
      <c r="AX260" s="13" t="s">
        <v>83</v>
      </c>
      <c r="AY260" s="245" t="s">
        <v>216</v>
      </c>
    </row>
    <row r="261" s="13" customFormat="1">
      <c r="A261" s="13"/>
      <c r="B261" s="234"/>
      <c r="C261" s="235"/>
      <c r="D261" s="236" t="s">
        <v>225</v>
      </c>
      <c r="E261" s="237" t="s">
        <v>1</v>
      </c>
      <c r="F261" s="238" t="s">
        <v>396</v>
      </c>
      <c r="G261" s="235"/>
      <c r="H261" s="239">
        <v>0.019</v>
      </c>
      <c r="I261" s="240"/>
      <c r="J261" s="235"/>
      <c r="K261" s="235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225</v>
      </c>
      <c r="AU261" s="245" t="s">
        <v>93</v>
      </c>
      <c r="AV261" s="13" t="s">
        <v>93</v>
      </c>
      <c r="AW261" s="13" t="s">
        <v>38</v>
      </c>
      <c r="AX261" s="13" t="s">
        <v>83</v>
      </c>
      <c r="AY261" s="245" t="s">
        <v>216</v>
      </c>
    </row>
    <row r="262" s="13" customFormat="1">
      <c r="A262" s="13"/>
      <c r="B262" s="234"/>
      <c r="C262" s="235"/>
      <c r="D262" s="236" t="s">
        <v>225</v>
      </c>
      <c r="E262" s="237" t="s">
        <v>1</v>
      </c>
      <c r="F262" s="238" t="s">
        <v>397</v>
      </c>
      <c r="G262" s="235"/>
      <c r="H262" s="239">
        <v>0.019</v>
      </c>
      <c r="I262" s="240"/>
      <c r="J262" s="235"/>
      <c r="K262" s="235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225</v>
      </c>
      <c r="AU262" s="245" t="s">
        <v>93</v>
      </c>
      <c r="AV262" s="13" t="s">
        <v>93</v>
      </c>
      <c r="AW262" s="13" t="s">
        <v>38</v>
      </c>
      <c r="AX262" s="13" t="s">
        <v>83</v>
      </c>
      <c r="AY262" s="245" t="s">
        <v>216</v>
      </c>
    </row>
    <row r="263" s="13" customFormat="1">
      <c r="A263" s="13"/>
      <c r="B263" s="234"/>
      <c r="C263" s="235"/>
      <c r="D263" s="236" t="s">
        <v>225</v>
      </c>
      <c r="E263" s="237" t="s">
        <v>1</v>
      </c>
      <c r="F263" s="238" t="s">
        <v>398</v>
      </c>
      <c r="G263" s="235"/>
      <c r="H263" s="239">
        <v>0.019</v>
      </c>
      <c r="I263" s="240"/>
      <c r="J263" s="235"/>
      <c r="K263" s="235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225</v>
      </c>
      <c r="AU263" s="245" t="s">
        <v>93</v>
      </c>
      <c r="AV263" s="13" t="s">
        <v>93</v>
      </c>
      <c r="AW263" s="13" t="s">
        <v>38</v>
      </c>
      <c r="AX263" s="13" t="s">
        <v>83</v>
      </c>
      <c r="AY263" s="245" t="s">
        <v>216</v>
      </c>
    </row>
    <row r="264" s="13" customFormat="1">
      <c r="A264" s="13"/>
      <c r="B264" s="234"/>
      <c r="C264" s="235"/>
      <c r="D264" s="236" t="s">
        <v>225</v>
      </c>
      <c r="E264" s="237" t="s">
        <v>1</v>
      </c>
      <c r="F264" s="238" t="s">
        <v>399</v>
      </c>
      <c r="G264" s="235"/>
      <c r="H264" s="239">
        <v>0.019</v>
      </c>
      <c r="I264" s="240"/>
      <c r="J264" s="235"/>
      <c r="K264" s="235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225</v>
      </c>
      <c r="AU264" s="245" t="s">
        <v>93</v>
      </c>
      <c r="AV264" s="13" t="s">
        <v>93</v>
      </c>
      <c r="AW264" s="13" t="s">
        <v>38</v>
      </c>
      <c r="AX264" s="13" t="s">
        <v>83</v>
      </c>
      <c r="AY264" s="245" t="s">
        <v>216</v>
      </c>
    </row>
    <row r="265" s="13" customFormat="1">
      <c r="A265" s="13"/>
      <c r="B265" s="234"/>
      <c r="C265" s="235"/>
      <c r="D265" s="236" t="s">
        <v>225</v>
      </c>
      <c r="E265" s="237" t="s">
        <v>1</v>
      </c>
      <c r="F265" s="238" t="s">
        <v>400</v>
      </c>
      <c r="G265" s="235"/>
      <c r="H265" s="239">
        <v>0.019</v>
      </c>
      <c r="I265" s="240"/>
      <c r="J265" s="235"/>
      <c r="K265" s="235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225</v>
      </c>
      <c r="AU265" s="245" t="s">
        <v>93</v>
      </c>
      <c r="AV265" s="13" t="s">
        <v>93</v>
      </c>
      <c r="AW265" s="13" t="s">
        <v>38</v>
      </c>
      <c r="AX265" s="13" t="s">
        <v>83</v>
      </c>
      <c r="AY265" s="245" t="s">
        <v>216</v>
      </c>
    </row>
    <row r="266" s="13" customFormat="1">
      <c r="A266" s="13"/>
      <c r="B266" s="234"/>
      <c r="C266" s="235"/>
      <c r="D266" s="236" t="s">
        <v>225</v>
      </c>
      <c r="E266" s="237" t="s">
        <v>1</v>
      </c>
      <c r="F266" s="238" t="s">
        <v>401</v>
      </c>
      <c r="G266" s="235"/>
      <c r="H266" s="239">
        <v>0.019</v>
      </c>
      <c r="I266" s="240"/>
      <c r="J266" s="235"/>
      <c r="K266" s="235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225</v>
      </c>
      <c r="AU266" s="245" t="s">
        <v>93</v>
      </c>
      <c r="AV266" s="13" t="s">
        <v>93</v>
      </c>
      <c r="AW266" s="13" t="s">
        <v>38</v>
      </c>
      <c r="AX266" s="13" t="s">
        <v>83</v>
      </c>
      <c r="AY266" s="245" t="s">
        <v>216</v>
      </c>
    </row>
    <row r="267" s="13" customFormat="1">
      <c r="A267" s="13"/>
      <c r="B267" s="234"/>
      <c r="C267" s="235"/>
      <c r="D267" s="236" t="s">
        <v>225</v>
      </c>
      <c r="E267" s="237" t="s">
        <v>1</v>
      </c>
      <c r="F267" s="238" t="s">
        <v>402</v>
      </c>
      <c r="G267" s="235"/>
      <c r="H267" s="239">
        <v>0.019</v>
      </c>
      <c r="I267" s="240"/>
      <c r="J267" s="235"/>
      <c r="K267" s="235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225</v>
      </c>
      <c r="AU267" s="245" t="s">
        <v>93</v>
      </c>
      <c r="AV267" s="13" t="s">
        <v>93</v>
      </c>
      <c r="AW267" s="13" t="s">
        <v>38</v>
      </c>
      <c r="AX267" s="13" t="s">
        <v>83</v>
      </c>
      <c r="AY267" s="245" t="s">
        <v>216</v>
      </c>
    </row>
    <row r="268" s="13" customFormat="1">
      <c r="A268" s="13"/>
      <c r="B268" s="234"/>
      <c r="C268" s="235"/>
      <c r="D268" s="236" t="s">
        <v>225</v>
      </c>
      <c r="E268" s="237" t="s">
        <v>1</v>
      </c>
      <c r="F268" s="238" t="s">
        <v>403</v>
      </c>
      <c r="G268" s="235"/>
      <c r="H268" s="239">
        <v>0.019</v>
      </c>
      <c r="I268" s="240"/>
      <c r="J268" s="235"/>
      <c r="K268" s="235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225</v>
      </c>
      <c r="AU268" s="245" t="s">
        <v>93</v>
      </c>
      <c r="AV268" s="13" t="s">
        <v>93</v>
      </c>
      <c r="AW268" s="13" t="s">
        <v>38</v>
      </c>
      <c r="AX268" s="13" t="s">
        <v>83</v>
      </c>
      <c r="AY268" s="245" t="s">
        <v>216</v>
      </c>
    </row>
    <row r="269" s="13" customFormat="1">
      <c r="A269" s="13"/>
      <c r="B269" s="234"/>
      <c r="C269" s="235"/>
      <c r="D269" s="236" t="s">
        <v>225</v>
      </c>
      <c r="E269" s="237" t="s">
        <v>1</v>
      </c>
      <c r="F269" s="238" t="s">
        <v>404</v>
      </c>
      <c r="G269" s="235"/>
      <c r="H269" s="239">
        <v>0.037999999999999999</v>
      </c>
      <c r="I269" s="240"/>
      <c r="J269" s="235"/>
      <c r="K269" s="235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225</v>
      </c>
      <c r="AU269" s="245" t="s">
        <v>93</v>
      </c>
      <c r="AV269" s="13" t="s">
        <v>93</v>
      </c>
      <c r="AW269" s="13" t="s">
        <v>38</v>
      </c>
      <c r="AX269" s="13" t="s">
        <v>83</v>
      </c>
      <c r="AY269" s="245" t="s">
        <v>216</v>
      </c>
    </row>
    <row r="270" s="13" customFormat="1">
      <c r="A270" s="13"/>
      <c r="B270" s="234"/>
      <c r="C270" s="235"/>
      <c r="D270" s="236" t="s">
        <v>225</v>
      </c>
      <c r="E270" s="237" t="s">
        <v>1</v>
      </c>
      <c r="F270" s="238" t="s">
        <v>405</v>
      </c>
      <c r="G270" s="235"/>
      <c r="H270" s="239">
        <v>0.019</v>
      </c>
      <c r="I270" s="240"/>
      <c r="J270" s="235"/>
      <c r="K270" s="235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225</v>
      </c>
      <c r="AU270" s="245" t="s">
        <v>93</v>
      </c>
      <c r="AV270" s="13" t="s">
        <v>93</v>
      </c>
      <c r="AW270" s="13" t="s">
        <v>38</v>
      </c>
      <c r="AX270" s="13" t="s">
        <v>83</v>
      </c>
      <c r="AY270" s="245" t="s">
        <v>216</v>
      </c>
    </row>
    <row r="271" s="13" customFormat="1">
      <c r="A271" s="13"/>
      <c r="B271" s="234"/>
      <c r="C271" s="235"/>
      <c r="D271" s="236" t="s">
        <v>225</v>
      </c>
      <c r="E271" s="237" t="s">
        <v>1</v>
      </c>
      <c r="F271" s="238" t="s">
        <v>406</v>
      </c>
      <c r="G271" s="235"/>
      <c r="H271" s="239">
        <v>0.019</v>
      </c>
      <c r="I271" s="240"/>
      <c r="J271" s="235"/>
      <c r="K271" s="235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225</v>
      </c>
      <c r="AU271" s="245" t="s">
        <v>93</v>
      </c>
      <c r="AV271" s="13" t="s">
        <v>93</v>
      </c>
      <c r="AW271" s="13" t="s">
        <v>38</v>
      </c>
      <c r="AX271" s="13" t="s">
        <v>83</v>
      </c>
      <c r="AY271" s="245" t="s">
        <v>216</v>
      </c>
    </row>
    <row r="272" s="13" customFormat="1">
      <c r="A272" s="13"/>
      <c r="B272" s="234"/>
      <c r="C272" s="235"/>
      <c r="D272" s="236" t="s">
        <v>225</v>
      </c>
      <c r="E272" s="237" t="s">
        <v>1</v>
      </c>
      <c r="F272" s="238" t="s">
        <v>407</v>
      </c>
      <c r="G272" s="235"/>
      <c r="H272" s="239">
        <v>0.019</v>
      </c>
      <c r="I272" s="240"/>
      <c r="J272" s="235"/>
      <c r="K272" s="235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225</v>
      </c>
      <c r="AU272" s="245" t="s">
        <v>93</v>
      </c>
      <c r="AV272" s="13" t="s">
        <v>93</v>
      </c>
      <c r="AW272" s="13" t="s">
        <v>38</v>
      </c>
      <c r="AX272" s="13" t="s">
        <v>83</v>
      </c>
      <c r="AY272" s="245" t="s">
        <v>216</v>
      </c>
    </row>
    <row r="273" s="14" customFormat="1">
      <c r="A273" s="14"/>
      <c r="B273" s="246"/>
      <c r="C273" s="247"/>
      <c r="D273" s="236" t="s">
        <v>225</v>
      </c>
      <c r="E273" s="248" t="s">
        <v>1</v>
      </c>
      <c r="F273" s="249" t="s">
        <v>229</v>
      </c>
      <c r="G273" s="247"/>
      <c r="H273" s="250">
        <v>0.84899999999999998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225</v>
      </c>
      <c r="AU273" s="256" t="s">
        <v>93</v>
      </c>
      <c r="AV273" s="14" t="s">
        <v>223</v>
      </c>
      <c r="AW273" s="14" t="s">
        <v>38</v>
      </c>
      <c r="AX273" s="14" t="s">
        <v>91</v>
      </c>
      <c r="AY273" s="256" t="s">
        <v>216</v>
      </c>
    </row>
    <row r="274" s="2" customFormat="1" ht="24.15" customHeight="1">
      <c r="A274" s="40"/>
      <c r="B274" s="41"/>
      <c r="C274" s="267" t="s">
        <v>408</v>
      </c>
      <c r="D274" s="267" t="s">
        <v>295</v>
      </c>
      <c r="E274" s="268" t="s">
        <v>409</v>
      </c>
      <c r="F274" s="269" t="s">
        <v>410</v>
      </c>
      <c r="G274" s="270" t="s">
        <v>278</v>
      </c>
      <c r="H274" s="271">
        <v>0.97599999999999998</v>
      </c>
      <c r="I274" s="272"/>
      <c r="J274" s="273">
        <f>ROUND(I274*H274,2)</f>
        <v>0</v>
      </c>
      <c r="K274" s="269" t="s">
        <v>222</v>
      </c>
      <c r="L274" s="274"/>
      <c r="M274" s="275" t="s">
        <v>1</v>
      </c>
      <c r="N274" s="276" t="s">
        <v>48</v>
      </c>
      <c r="O274" s="93"/>
      <c r="P274" s="230">
        <f>O274*H274</f>
        <v>0</v>
      </c>
      <c r="Q274" s="230">
        <v>1</v>
      </c>
      <c r="R274" s="230">
        <f>Q274*H274</f>
        <v>0.97599999999999998</v>
      </c>
      <c r="S274" s="230">
        <v>0</v>
      </c>
      <c r="T274" s="231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2" t="s">
        <v>263</v>
      </c>
      <c r="AT274" s="232" t="s">
        <v>295</v>
      </c>
      <c r="AU274" s="232" t="s">
        <v>93</v>
      </c>
      <c r="AY274" s="18" t="s">
        <v>216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8" t="s">
        <v>91</v>
      </c>
      <c r="BK274" s="233">
        <f>ROUND(I274*H274,2)</f>
        <v>0</v>
      </c>
      <c r="BL274" s="18" t="s">
        <v>223</v>
      </c>
      <c r="BM274" s="232" t="s">
        <v>411</v>
      </c>
    </row>
    <row r="275" s="2" customFormat="1">
      <c r="A275" s="40"/>
      <c r="B275" s="41"/>
      <c r="C275" s="42"/>
      <c r="D275" s="236" t="s">
        <v>412</v>
      </c>
      <c r="E275" s="42"/>
      <c r="F275" s="277" t="s">
        <v>413</v>
      </c>
      <c r="G275" s="42"/>
      <c r="H275" s="42"/>
      <c r="I275" s="278"/>
      <c r="J275" s="42"/>
      <c r="K275" s="42"/>
      <c r="L275" s="46"/>
      <c r="M275" s="279"/>
      <c r="N275" s="280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8" t="s">
        <v>412</v>
      </c>
      <c r="AU275" s="18" t="s">
        <v>93</v>
      </c>
    </row>
    <row r="276" s="13" customFormat="1">
      <c r="A276" s="13"/>
      <c r="B276" s="234"/>
      <c r="C276" s="235"/>
      <c r="D276" s="236" t="s">
        <v>225</v>
      </c>
      <c r="E276" s="235"/>
      <c r="F276" s="238" t="s">
        <v>414</v>
      </c>
      <c r="G276" s="235"/>
      <c r="H276" s="239">
        <v>0.97599999999999998</v>
      </c>
      <c r="I276" s="240"/>
      <c r="J276" s="235"/>
      <c r="K276" s="235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225</v>
      </c>
      <c r="AU276" s="245" t="s">
        <v>93</v>
      </c>
      <c r="AV276" s="13" t="s">
        <v>93</v>
      </c>
      <c r="AW276" s="13" t="s">
        <v>4</v>
      </c>
      <c r="AX276" s="13" t="s">
        <v>91</v>
      </c>
      <c r="AY276" s="245" t="s">
        <v>216</v>
      </c>
    </row>
    <row r="277" s="2" customFormat="1" ht="24.15" customHeight="1">
      <c r="A277" s="40"/>
      <c r="B277" s="41"/>
      <c r="C277" s="221" t="s">
        <v>415</v>
      </c>
      <c r="D277" s="221" t="s">
        <v>218</v>
      </c>
      <c r="E277" s="222" t="s">
        <v>416</v>
      </c>
      <c r="F277" s="223" t="s">
        <v>417</v>
      </c>
      <c r="G277" s="224" t="s">
        <v>221</v>
      </c>
      <c r="H277" s="225">
        <v>7</v>
      </c>
      <c r="I277" s="226"/>
      <c r="J277" s="227">
        <f>ROUND(I277*H277,2)</f>
        <v>0</v>
      </c>
      <c r="K277" s="223" t="s">
        <v>222</v>
      </c>
      <c r="L277" s="46"/>
      <c r="M277" s="228" t="s">
        <v>1</v>
      </c>
      <c r="N277" s="229" t="s">
        <v>48</v>
      </c>
      <c r="O277" s="93"/>
      <c r="P277" s="230">
        <f>O277*H277</f>
        <v>0</v>
      </c>
      <c r="Q277" s="230">
        <v>0.079371800000000006</v>
      </c>
      <c r="R277" s="230">
        <f>Q277*H277</f>
        <v>0.55560260000000006</v>
      </c>
      <c r="S277" s="230">
        <v>0</v>
      </c>
      <c r="T277" s="231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2" t="s">
        <v>223</v>
      </c>
      <c r="AT277" s="232" t="s">
        <v>218</v>
      </c>
      <c r="AU277" s="232" t="s">
        <v>93</v>
      </c>
      <c r="AY277" s="18" t="s">
        <v>216</v>
      </c>
      <c r="BE277" s="233">
        <f>IF(N277="základní",J277,0)</f>
        <v>0</v>
      </c>
      <c r="BF277" s="233">
        <f>IF(N277="snížená",J277,0)</f>
        <v>0</v>
      </c>
      <c r="BG277" s="233">
        <f>IF(N277="zákl. přenesená",J277,0)</f>
        <v>0</v>
      </c>
      <c r="BH277" s="233">
        <f>IF(N277="sníž. přenesená",J277,0)</f>
        <v>0</v>
      </c>
      <c r="BI277" s="233">
        <f>IF(N277="nulová",J277,0)</f>
        <v>0</v>
      </c>
      <c r="BJ277" s="18" t="s">
        <v>91</v>
      </c>
      <c r="BK277" s="233">
        <f>ROUND(I277*H277,2)</f>
        <v>0</v>
      </c>
      <c r="BL277" s="18" t="s">
        <v>223</v>
      </c>
      <c r="BM277" s="232" t="s">
        <v>418</v>
      </c>
    </row>
    <row r="278" s="13" customFormat="1">
      <c r="A278" s="13"/>
      <c r="B278" s="234"/>
      <c r="C278" s="235"/>
      <c r="D278" s="236" t="s">
        <v>225</v>
      </c>
      <c r="E278" s="237" t="s">
        <v>1</v>
      </c>
      <c r="F278" s="238" t="s">
        <v>419</v>
      </c>
      <c r="G278" s="235"/>
      <c r="H278" s="239">
        <v>7</v>
      </c>
      <c r="I278" s="240"/>
      <c r="J278" s="235"/>
      <c r="K278" s="235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225</v>
      </c>
      <c r="AU278" s="245" t="s">
        <v>93</v>
      </c>
      <c r="AV278" s="13" t="s">
        <v>93</v>
      </c>
      <c r="AW278" s="13" t="s">
        <v>38</v>
      </c>
      <c r="AX278" s="13" t="s">
        <v>91</v>
      </c>
      <c r="AY278" s="245" t="s">
        <v>216</v>
      </c>
    </row>
    <row r="279" s="2" customFormat="1" ht="24.15" customHeight="1">
      <c r="A279" s="40"/>
      <c r="B279" s="41"/>
      <c r="C279" s="221" t="s">
        <v>420</v>
      </c>
      <c r="D279" s="221" t="s">
        <v>218</v>
      </c>
      <c r="E279" s="222" t="s">
        <v>421</v>
      </c>
      <c r="F279" s="223" t="s">
        <v>422</v>
      </c>
      <c r="G279" s="224" t="s">
        <v>221</v>
      </c>
      <c r="H279" s="225">
        <v>15.565</v>
      </c>
      <c r="I279" s="226"/>
      <c r="J279" s="227">
        <f>ROUND(I279*H279,2)</f>
        <v>0</v>
      </c>
      <c r="K279" s="223" t="s">
        <v>222</v>
      </c>
      <c r="L279" s="46"/>
      <c r="M279" s="228" t="s">
        <v>1</v>
      </c>
      <c r="N279" s="229" t="s">
        <v>48</v>
      </c>
      <c r="O279" s="93"/>
      <c r="P279" s="230">
        <f>O279*H279</f>
        <v>0</v>
      </c>
      <c r="Q279" s="230">
        <v>0.14030000000000001</v>
      </c>
      <c r="R279" s="230">
        <f>Q279*H279</f>
        <v>2.1837694999999999</v>
      </c>
      <c r="S279" s="230">
        <v>0</v>
      </c>
      <c r="T279" s="231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2" t="s">
        <v>223</v>
      </c>
      <c r="AT279" s="232" t="s">
        <v>218</v>
      </c>
      <c r="AU279" s="232" t="s">
        <v>93</v>
      </c>
      <c r="AY279" s="18" t="s">
        <v>216</v>
      </c>
      <c r="BE279" s="233">
        <f>IF(N279="základní",J279,0)</f>
        <v>0</v>
      </c>
      <c r="BF279" s="233">
        <f>IF(N279="snížená",J279,0)</f>
        <v>0</v>
      </c>
      <c r="BG279" s="233">
        <f>IF(N279="zákl. přenesená",J279,0)</f>
        <v>0</v>
      </c>
      <c r="BH279" s="233">
        <f>IF(N279="sníž. přenesená",J279,0)</f>
        <v>0</v>
      </c>
      <c r="BI279" s="233">
        <f>IF(N279="nulová",J279,0)</f>
        <v>0</v>
      </c>
      <c r="BJ279" s="18" t="s">
        <v>91</v>
      </c>
      <c r="BK279" s="233">
        <f>ROUND(I279*H279,2)</f>
        <v>0</v>
      </c>
      <c r="BL279" s="18" t="s">
        <v>223</v>
      </c>
      <c r="BM279" s="232" t="s">
        <v>423</v>
      </c>
    </row>
    <row r="280" s="13" customFormat="1">
      <c r="A280" s="13"/>
      <c r="B280" s="234"/>
      <c r="C280" s="235"/>
      <c r="D280" s="236" t="s">
        <v>225</v>
      </c>
      <c r="E280" s="237" t="s">
        <v>1</v>
      </c>
      <c r="F280" s="238" t="s">
        <v>424</v>
      </c>
      <c r="G280" s="235"/>
      <c r="H280" s="239">
        <v>6.7199999999999998</v>
      </c>
      <c r="I280" s="240"/>
      <c r="J280" s="235"/>
      <c r="K280" s="235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225</v>
      </c>
      <c r="AU280" s="245" t="s">
        <v>93</v>
      </c>
      <c r="AV280" s="13" t="s">
        <v>93</v>
      </c>
      <c r="AW280" s="13" t="s">
        <v>38</v>
      </c>
      <c r="AX280" s="13" t="s">
        <v>83</v>
      </c>
      <c r="AY280" s="245" t="s">
        <v>216</v>
      </c>
    </row>
    <row r="281" s="13" customFormat="1">
      <c r="A281" s="13"/>
      <c r="B281" s="234"/>
      <c r="C281" s="235"/>
      <c r="D281" s="236" t="s">
        <v>225</v>
      </c>
      <c r="E281" s="237" t="s">
        <v>1</v>
      </c>
      <c r="F281" s="238" t="s">
        <v>425</v>
      </c>
      <c r="G281" s="235"/>
      <c r="H281" s="239">
        <v>3.1000000000000001</v>
      </c>
      <c r="I281" s="240"/>
      <c r="J281" s="235"/>
      <c r="K281" s="235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225</v>
      </c>
      <c r="AU281" s="245" t="s">
        <v>93</v>
      </c>
      <c r="AV281" s="13" t="s">
        <v>93</v>
      </c>
      <c r="AW281" s="13" t="s">
        <v>38</v>
      </c>
      <c r="AX281" s="13" t="s">
        <v>83</v>
      </c>
      <c r="AY281" s="245" t="s">
        <v>216</v>
      </c>
    </row>
    <row r="282" s="13" customFormat="1">
      <c r="A282" s="13"/>
      <c r="B282" s="234"/>
      <c r="C282" s="235"/>
      <c r="D282" s="236" t="s">
        <v>225</v>
      </c>
      <c r="E282" s="237" t="s">
        <v>1</v>
      </c>
      <c r="F282" s="238" t="s">
        <v>426</v>
      </c>
      <c r="G282" s="235"/>
      <c r="H282" s="239">
        <v>2.0499999999999998</v>
      </c>
      <c r="I282" s="240"/>
      <c r="J282" s="235"/>
      <c r="K282" s="235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225</v>
      </c>
      <c r="AU282" s="245" t="s">
        <v>93</v>
      </c>
      <c r="AV282" s="13" t="s">
        <v>93</v>
      </c>
      <c r="AW282" s="13" t="s">
        <v>38</v>
      </c>
      <c r="AX282" s="13" t="s">
        <v>83</v>
      </c>
      <c r="AY282" s="245" t="s">
        <v>216</v>
      </c>
    </row>
    <row r="283" s="13" customFormat="1">
      <c r="A283" s="13"/>
      <c r="B283" s="234"/>
      <c r="C283" s="235"/>
      <c r="D283" s="236" t="s">
        <v>225</v>
      </c>
      <c r="E283" s="237" t="s">
        <v>1</v>
      </c>
      <c r="F283" s="238" t="s">
        <v>427</v>
      </c>
      <c r="G283" s="235"/>
      <c r="H283" s="239">
        <v>3.6949999999999998</v>
      </c>
      <c r="I283" s="240"/>
      <c r="J283" s="235"/>
      <c r="K283" s="235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225</v>
      </c>
      <c r="AU283" s="245" t="s">
        <v>93</v>
      </c>
      <c r="AV283" s="13" t="s">
        <v>93</v>
      </c>
      <c r="AW283" s="13" t="s">
        <v>38</v>
      </c>
      <c r="AX283" s="13" t="s">
        <v>83</v>
      </c>
      <c r="AY283" s="245" t="s">
        <v>216</v>
      </c>
    </row>
    <row r="284" s="14" customFormat="1">
      <c r="A284" s="14"/>
      <c r="B284" s="246"/>
      <c r="C284" s="247"/>
      <c r="D284" s="236" t="s">
        <v>225</v>
      </c>
      <c r="E284" s="248" t="s">
        <v>1</v>
      </c>
      <c r="F284" s="249" t="s">
        <v>229</v>
      </c>
      <c r="G284" s="247"/>
      <c r="H284" s="250">
        <v>15.565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225</v>
      </c>
      <c r="AU284" s="256" t="s">
        <v>93</v>
      </c>
      <c r="AV284" s="14" t="s">
        <v>223</v>
      </c>
      <c r="AW284" s="14" t="s">
        <v>38</v>
      </c>
      <c r="AX284" s="14" t="s">
        <v>91</v>
      </c>
      <c r="AY284" s="256" t="s">
        <v>216</v>
      </c>
    </row>
    <row r="285" s="2" customFormat="1" ht="33" customHeight="1">
      <c r="A285" s="40"/>
      <c r="B285" s="41"/>
      <c r="C285" s="221" t="s">
        <v>428</v>
      </c>
      <c r="D285" s="221" t="s">
        <v>218</v>
      </c>
      <c r="E285" s="222" t="s">
        <v>429</v>
      </c>
      <c r="F285" s="223" t="s">
        <v>430</v>
      </c>
      <c r="G285" s="224" t="s">
        <v>237</v>
      </c>
      <c r="H285" s="225">
        <v>8.8000000000000007</v>
      </c>
      <c r="I285" s="226"/>
      <c r="J285" s="227">
        <f>ROUND(I285*H285,2)</f>
        <v>0</v>
      </c>
      <c r="K285" s="223" t="s">
        <v>1</v>
      </c>
      <c r="L285" s="46"/>
      <c r="M285" s="228" t="s">
        <v>1</v>
      </c>
      <c r="N285" s="229" t="s">
        <v>48</v>
      </c>
      <c r="O285" s="93"/>
      <c r="P285" s="230">
        <f>O285*H285</f>
        <v>0</v>
      </c>
      <c r="Q285" s="230">
        <v>0.14030000000000001</v>
      </c>
      <c r="R285" s="230">
        <f>Q285*H285</f>
        <v>1.2346400000000002</v>
      </c>
      <c r="S285" s="230">
        <v>0</v>
      </c>
      <c r="T285" s="231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2" t="s">
        <v>223</v>
      </c>
      <c r="AT285" s="232" t="s">
        <v>218</v>
      </c>
      <c r="AU285" s="232" t="s">
        <v>93</v>
      </c>
      <c r="AY285" s="18" t="s">
        <v>216</v>
      </c>
      <c r="BE285" s="233">
        <f>IF(N285="základní",J285,0)</f>
        <v>0</v>
      </c>
      <c r="BF285" s="233">
        <f>IF(N285="snížená",J285,0)</f>
        <v>0</v>
      </c>
      <c r="BG285" s="233">
        <f>IF(N285="zákl. přenesená",J285,0)</f>
        <v>0</v>
      </c>
      <c r="BH285" s="233">
        <f>IF(N285="sníž. přenesená",J285,0)</f>
        <v>0</v>
      </c>
      <c r="BI285" s="233">
        <f>IF(N285="nulová",J285,0)</f>
        <v>0</v>
      </c>
      <c r="BJ285" s="18" t="s">
        <v>91</v>
      </c>
      <c r="BK285" s="233">
        <f>ROUND(I285*H285,2)</f>
        <v>0</v>
      </c>
      <c r="BL285" s="18" t="s">
        <v>223</v>
      </c>
      <c r="BM285" s="232" t="s">
        <v>431</v>
      </c>
    </row>
    <row r="286" s="13" customFormat="1">
      <c r="A286" s="13"/>
      <c r="B286" s="234"/>
      <c r="C286" s="235"/>
      <c r="D286" s="236" t="s">
        <v>225</v>
      </c>
      <c r="E286" s="237" t="s">
        <v>1</v>
      </c>
      <c r="F286" s="238" t="s">
        <v>432</v>
      </c>
      <c r="G286" s="235"/>
      <c r="H286" s="239">
        <v>8.8000000000000007</v>
      </c>
      <c r="I286" s="240"/>
      <c r="J286" s="235"/>
      <c r="K286" s="235"/>
      <c r="L286" s="241"/>
      <c r="M286" s="242"/>
      <c r="N286" s="243"/>
      <c r="O286" s="243"/>
      <c r="P286" s="243"/>
      <c r="Q286" s="243"/>
      <c r="R286" s="243"/>
      <c r="S286" s="243"/>
      <c r="T286" s="24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5" t="s">
        <v>225</v>
      </c>
      <c r="AU286" s="245" t="s">
        <v>93</v>
      </c>
      <c r="AV286" s="13" t="s">
        <v>93</v>
      </c>
      <c r="AW286" s="13" t="s">
        <v>38</v>
      </c>
      <c r="AX286" s="13" t="s">
        <v>83</v>
      </c>
      <c r="AY286" s="245" t="s">
        <v>216</v>
      </c>
    </row>
    <row r="287" s="14" customFormat="1">
      <c r="A287" s="14"/>
      <c r="B287" s="246"/>
      <c r="C287" s="247"/>
      <c r="D287" s="236" t="s">
        <v>225</v>
      </c>
      <c r="E287" s="248" t="s">
        <v>1</v>
      </c>
      <c r="F287" s="249" t="s">
        <v>229</v>
      </c>
      <c r="G287" s="247"/>
      <c r="H287" s="250">
        <v>8.8000000000000007</v>
      </c>
      <c r="I287" s="251"/>
      <c r="J287" s="247"/>
      <c r="K287" s="247"/>
      <c r="L287" s="252"/>
      <c r="M287" s="253"/>
      <c r="N287" s="254"/>
      <c r="O287" s="254"/>
      <c r="P287" s="254"/>
      <c r="Q287" s="254"/>
      <c r="R287" s="254"/>
      <c r="S287" s="254"/>
      <c r="T287" s="25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6" t="s">
        <v>225</v>
      </c>
      <c r="AU287" s="256" t="s">
        <v>93</v>
      </c>
      <c r="AV287" s="14" t="s">
        <v>223</v>
      </c>
      <c r="AW287" s="14" t="s">
        <v>38</v>
      </c>
      <c r="AX287" s="14" t="s">
        <v>91</v>
      </c>
      <c r="AY287" s="256" t="s">
        <v>216</v>
      </c>
    </row>
    <row r="288" s="2" customFormat="1" ht="24.15" customHeight="1">
      <c r="A288" s="40"/>
      <c r="B288" s="41"/>
      <c r="C288" s="221" t="s">
        <v>433</v>
      </c>
      <c r="D288" s="221" t="s">
        <v>218</v>
      </c>
      <c r="E288" s="222" t="s">
        <v>434</v>
      </c>
      <c r="F288" s="223" t="s">
        <v>435</v>
      </c>
      <c r="G288" s="224" t="s">
        <v>221</v>
      </c>
      <c r="H288" s="225">
        <v>48.909999999999997</v>
      </c>
      <c r="I288" s="226"/>
      <c r="J288" s="227">
        <f>ROUND(I288*H288,2)</f>
        <v>0</v>
      </c>
      <c r="K288" s="223" t="s">
        <v>222</v>
      </c>
      <c r="L288" s="46"/>
      <c r="M288" s="228" t="s">
        <v>1</v>
      </c>
      <c r="N288" s="229" t="s">
        <v>48</v>
      </c>
      <c r="O288" s="93"/>
      <c r="P288" s="230">
        <f>O288*H288</f>
        <v>0</v>
      </c>
      <c r="Q288" s="230">
        <v>0.058970000000000002</v>
      </c>
      <c r="R288" s="230">
        <f>Q288*H288</f>
        <v>2.8842227</v>
      </c>
      <c r="S288" s="230">
        <v>0</v>
      </c>
      <c r="T288" s="231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2" t="s">
        <v>223</v>
      </c>
      <c r="AT288" s="232" t="s">
        <v>218</v>
      </c>
      <c r="AU288" s="232" t="s">
        <v>93</v>
      </c>
      <c r="AY288" s="18" t="s">
        <v>216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18" t="s">
        <v>91</v>
      </c>
      <c r="BK288" s="233">
        <f>ROUND(I288*H288,2)</f>
        <v>0</v>
      </c>
      <c r="BL288" s="18" t="s">
        <v>223</v>
      </c>
      <c r="BM288" s="232" t="s">
        <v>436</v>
      </c>
    </row>
    <row r="289" s="13" customFormat="1">
      <c r="A289" s="13"/>
      <c r="B289" s="234"/>
      <c r="C289" s="235"/>
      <c r="D289" s="236" t="s">
        <v>225</v>
      </c>
      <c r="E289" s="237" t="s">
        <v>1</v>
      </c>
      <c r="F289" s="238" t="s">
        <v>437</v>
      </c>
      <c r="G289" s="235"/>
      <c r="H289" s="239">
        <v>41.799999999999997</v>
      </c>
      <c r="I289" s="240"/>
      <c r="J289" s="235"/>
      <c r="K289" s="235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225</v>
      </c>
      <c r="AU289" s="245" t="s">
        <v>93</v>
      </c>
      <c r="AV289" s="13" t="s">
        <v>93</v>
      </c>
      <c r="AW289" s="13" t="s">
        <v>38</v>
      </c>
      <c r="AX289" s="13" t="s">
        <v>83</v>
      </c>
      <c r="AY289" s="245" t="s">
        <v>216</v>
      </c>
    </row>
    <row r="290" s="13" customFormat="1">
      <c r="A290" s="13"/>
      <c r="B290" s="234"/>
      <c r="C290" s="235"/>
      <c r="D290" s="236" t="s">
        <v>225</v>
      </c>
      <c r="E290" s="237" t="s">
        <v>1</v>
      </c>
      <c r="F290" s="238" t="s">
        <v>438</v>
      </c>
      <c r="G290" s="235"/>
      <c r="H290" s="239">
        <v>4.3449999999999998</v>
      </c>
      <c r="I290" s="240"/>
      <c r="J290" s="235"/>
      <c r="K290" s="235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225</v>
      </c>
      <c r="AU290" s="245" t="s">
        <v>93</v>
      </c>
      <c r="AV290" s="13" t="s">
        <v>93</v>
      </c>
      <c r="AW290" s="13" t="s">
        <v>38</v>
      </c>
      <c r="AX290" s="13" t="s">
        <v>83</v>
      </c>
      <c r="AY290" s="245" t="s">
        <v>216</v>
      </c>
    </row>
    <row r="291" s="13" customFormat="1">
      <c r="A291" s="13"/>
      <c r="B291" s="234"/>
      <c r="C291" s="235"/>
      <c r="D291" s="236" t="s">
        <v>225</v>
      </c>
      <c r="E291" s="237" t="s">
        <v>1</v>
      </c>
      <c r="F291" s="238" t="s">
        <v>439</v>
      </c>
      <c r="G291" s="235"/>
      <c r="H291" s="239">
        <v>2.7650000000000001</v>
      </c>
      <c r="I291" s="240"/>
      <c r="J291" s="235"/>
      <c r="K291" s="235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225</v>
      </c>
      <c r="AU291" s="245" t="s">
        <v>93</v>
      </c>
      <c r="AV291" s="13" t="s">
        <v>93</v>
      </c>
      <c r="AW291" s="13" t="s">
        <v>38</v>
      </c>
      <c r="AX291" s="13" t="s">
        <v>83</v>
      </c>
      <c r="AY291" s="245" t="s">
        <v>216</v>
      </c>
    </row>
    <row r="292" s="14" customFormat="1">
      <c r="A292" s="14"/>
      <c r="B292" s="246"/>
      <c r="C292" s="247"/>
      <c r="D292" s="236" t="s">
        <v>225</v>
      </c>
      <c r="E292" s="248" t="s">
        <v>1</v>
      </c>
      <c r="F292" s="249" t="s">
        <v>229</v>
      </c>
      <c r="G292" s="247"/>
      <c r="H292" s="250">
        <v>48.909999999999997</v>
      </c>
      <c r="I292" s="251"/>
      <c r="J292" s="247"/>
      <c r="K292" s="247"/>
      <c r="L292" s="252"/>
      <c r="M292" s="253"/>
      <c r="N292" s="254"/>
      <c r="O292" s="254"/>
      <c r="P292" s="254"/>
      <c r="Q292" s="254"/>
      <c r="R292" s="254"/>
      <c r="S292" s="254"/>
      <c r="T292" s="25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6" t="s">
        <v>225</v>
      </c>
      <c r="AU292" s="256" t="s">
        <v>93</v>
      </c>
      <c r="AV292" s="14" t="s">
        <v>223</v>
      </c>
      <c r="AW292" s="14" t="s">
        <v>38</v>
      </c>
      <c r="AX292" s="14" t="s">
        <v>91</v>
      </c>
      <c r="AY292" s="256" t="s">
        <v>216</v>
      </c>
    </row>
    <row r="293" s="2" customFormat="1" ht="21.75" customHeight="1">
      <c r="A293" s="40"/>
      <c r="B293" s="41"/>
      <c r="C293" s="221" t="s">
        <v>440</v>
      </c>
      <c r="D293" s="221" t="s">
        <v>218</v>
      </c>
      <c r="E293" s="222" t="s">
        <v>441</v>
      </c>
      <c r="F293" s="223" t="s">
        <v>442</v>
      </c>
      <c r="G293" s="224" t="s">
        <v>237</v>
      </c>
      <c r="H293" s="225">
        <v>164.62000000000001</v>
      </c>
      <c r="I293" s="226"/>
      <c r="J293" s="227">
        <f>ROUND(I293*H293,2)</f>
        <v>0</v>
      </c>
      <c r="K293" s="223" t="s">
        <v>222</v>
      </c>
      <c r="L293" s="46"/>
      <c r="M293" s="228" t="s">
        <v>1</v>
      </c>
      <c r="N293" s="229" t="s">
        <v>48</v>
      </c>
      <c r="O293" s="93"/>
      <c r="P293" s="230">
        <f>O293*H293</f>
        <v>0</v>
      </c>
      <c r="Q293" s="230">
        <v>0.00044999999999999999</v>
      </c>
      <c r="R293" s="230">
        <f>Q293*H293</f>
        <v>0.074079000000000006</v>
      </c>
      <c r="S293" s="230">
        <v>0</v>
      </c>
      <c r="T293" s="231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32" t="s">
        <v>223</v>
      </c>
      <c r="AT293" s="232" t="s">
        <v>218</v>
      </c>
      <c r="AU293" s="232" t="s">
        <v>93</v>
      </c>
      <c r="AY293" s="18" t="s">
        <v>216</v>
      </c>
      <c r="BE293" s="233">
        <f>IF(N293="základní",J293,0)</f>
        <v>0</v>
      </c>
      <c r="BF293" s="233">
        <f>IF(N293="snížená",J293,0)</f>
        <v>0</v>
      </c>
      <c r="BG293" s="233">
        <f>IF(N293="zákl. přenesená",J293,0)</f>
        <v>0</v>
      </c>
      <c r="BH293" s="233">
        <f>IF(N293="sníž. přenesená",J293,0)</f>
        <v>0</v>
      </c>
      <c r="BI293" s="233">
        <f>IF(N293="nulová",J293,0)</f>
        <v>0</v>
      </c>
      <c r="BJ293" s="18" t="s">
        <v>91</v>
      </c>
      <c r="BK293" s="233">
        <f>ROUND(I293*H293,2)</f>
        <v>0</v>
      </c>
      <c r="BL293" s="18" t="s">
        <v>223</v>
      </c>
      <c r="BM293" s="232" t="s">
        <v>443</v>
      </c>
    </row>
    <row r="294" s="13" customFormat="1">
      <c r="A294" s="13"/>
      <c r="B294" s="234"/>
      <c r="C294" s="235"/>
      <c r="D294" s="236" t="s">
        <v>225</v>
      </c>
      <c r="E294" s="237" t="s">
        <v>1</v>
      </c>
      <c r="F294" s="238" t="s">
        <v>444</v>
      </c>
      <c r="G294" s="235"/>
      <c r="H294" s="239">
        <v>10</v>
      </c>
      <c r="I294" s="240"/>
      <c r="J294" s="235"/>
      <c r="K294" s="235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225</v>
      </c>
      <c r="AU294" s="245" t="s">
        <v>93</v>
      </c>
      <c r="AV294" s="13" t="s">
        <v>93</v>
      </c>
      <c r="AW294" s="13" t="s">
        <v>38</v>
      </c>
      <c r="AX294" s="13" t="s">
        <v>83</v>
      </c>
      <c r="AY294" s="245" t="s">
        <v>216</v>
      </c>
    </row>
    <row r="295" s="13" customFormat="1">
      <c r="A295" s="13"/>
      <c r="B295" s="234"/>
      <c r="C295" s="235"/>
      <c r="D295" s="236" t="s">
        <v>225</v>
      </c>
      <c r="E295" s="237" t="s">
        <v>1</v>
      </c>
      <c r="F295" s="238" t="s">
        <v>445</v>
      </c>
      <c r="G295" s="235"/>
      <c r="H295" s="239">
        <v>10.6</v>
      </c>
      <c r="I295" s="240"/>
      <c r="J295" s="235"/>
      <c r="K295" s="235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225</v>
      </c>
      <c r="AU295" s="245" t="s">
        <v>93</v>
      </c>
      <c r="AV295" s="13" t="s">
        <v>93</v>
      </c>
      <c r="AW295" s="13" t="s">
        <v>38</v>
      </c>
      <c r="AX295" s="13" t="s">
        <v>83</v>
      </c>
      <c r="AY295" s="245" t="s">
        <v>216</v>
      </c>
    </row>
    <row r="296" s="13" customFormat="1">
      <c r="A296" s="13"/>
      <c r="B296" s="234"/>
      <c r="C296" s="235"/>
      <c r="D296" s="236" t="s">
        <v>225</v>
      </c>
      <c r="E296" s="237" t="s">
        <v>1</v>
      </c>
      <c r="F296" s="238" t="s">
        <v>446</v>
      </c>
      <c r="G296" s="235"/>
      <c r="H296" s="239">
        <v>10.9</v>
      </c>
      <c r="I296" s="240"/>
      <c r="J296" s="235"/>
      <c r="K296" s="235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225</v>
      </c>
      <c r="AU296" s="245" t="s">
        <v>93</v>
      </c>
      <c r="AV296" s="13" t="s">
        <v>93</v>
      </c>
      <c r="AW296" s="13" t="s">
        <v>38</v>
      </c>
      <c r="AX296" s="13" t="s">
        <v>83</v>
      </c>
      <c r="AY296" s="245" t="s">
        <v>216</v>
      </c>
    </row>
    <row r="297" s="13" customFormat="1">
      <c r="A297" s="13"/>
      <c r="B297" s="234"/>
      <c r="C297" s="235"/>
      <c r="D297" s="236" t="s">
        <v>225</v>
      </c>
      <c r="E297" s="237" t="s">
        <v>1</v>
      </c>
      <c r="F297" s="238" t="s">
        <v>447</v>
      </c>
      <c r="G297" s="235"/>
      <c r="H297" s="239">
        <v>10.9</v>
      </c>
      <c r="I297" s="240"/>
      <c r="J297" s="235"/>
      <c r="K297" s="235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225</v>
      </c>
      <c r="AU297" s="245" t="s">
        <v>93</v>
      </c>
      <c r="AV297" s="13" t="s">
        <v>93</v>
      </c>
      <c r="AW297" s="13" t="s">
        <v>38</v>
      </c>
      <c r="AX297" s="13" t="s">
        <v>83</v>
      </c>
      <c r="AY297" s="245" t="s">
        <v>216</v>
      </c>
    </row>
    <row r="298" s="13" customFormat="1">
      <c r="A298" s="13"/>
      <c r="B298" s="234"/>
      <c r="C298" s="235"/>
      <c r="D298" s="236" t="s">
        <v>225</v>
      </c>
      <c r="E298" s="237" t="s">
        <v>1</v>
      </c>
      <c r="F298" s="238" t="s">
        <v>448</v>
      </c>
      <c r="G298" s="235"/>
      <c r="H298" s="239">
        <v>10.9</v>
      </c>
      <c r="I298" s="240"/>
      <c r="J298" s="235"/>
      <c r="K298" s="235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225</v>
      </c>
      <c r="AU298" s="245" t="s">
        <v>93</v>
      </c>
      <c r="AV298" s="13" t="s">
        <v>93</v>
      </c>
      <c r="AW298" s="13" t="s">
        <v>38</v>
      </c>
      <c r="AX298" s="13" t="s">
        <v>83</v>
      </c>
      <c r="AY298" s="245" t="s">
        <v>216</v>
      </c>
    </row>
    <row r="299" s="13" customFormat="1">
      <c r="A299" s="13"/>
      <c r="B299" s="234"/>
      <c r="C299" s="235"/>
      <c r="D299" s="236" t="s">
        <v>225</v>
      </c>
      <c r="E299" s="237" t="s">
        <v>1</v>
      </c>
      <c r="F299" s="238" t="s">
        <v>449</v>
      </c>
      <c r="G299" s="235"/>
      <c r="H299" s="239">
        <v>97.099999999999994</v>
      </c>
      <c r="I299" s="240"/>
      <c r="J299" s="235"/>
      <c r="K299" s="235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225</v>
      </c>
      <c r="AU299" s="245" t="s">
        <v>93</v>
      </c>
      <c r="AV299" s="13" t="s">
        <v>93</v>
      </c>
      <c r="AW299" s="13" t="s">
        <v>38</v>
      </c>
      <c r="AX299" s="13" t="s">
        <v>83</v>
      </c>
      <c r="AY299" s="245" t="s">
        <v>216</v>
      </c>
    </row>
    <row r="300" s="13" customFormat="1">
      <c r="A300" s="13"/>
      <c r="B300" s="234"/>
      <c r="C300" s="235"/>
      <c r="D300" s="236" t="s">
        <v>225</v>
      </c>
      <c r="E300" s="237" t="s">
        <v>1</v>
      </c>
      <c r="F300" s="238" t="s">
        <v>450</v>
      </c>
      <c r="G300" s="235"/>
      <c r="H300" s="239">
        <v>8.6899999999999995</v>
      </c>
      <c r="I300" s="240"/>
      <c r="J300" s="235"/>
      <c r="K300" s="235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225</v>
      </c>
      <c r="AU300" s="245" t="s">
        <v>93</v>
      </c>
      <c r="AV300" s="13" t="s">
        <v>93</v>
      </c>
      <c r="AW300" s="13" t="s">
        <v>38</v>
      </c>
      <c r="AX300" s="13" t="s">
        <v>83</v>
      </c>
      <c r="AY300" s="245" t="s">
        <v>216</v>
      </c>
    </row>
    <row r="301" s="13" customFormat="1">
      <c r="A301" s="13"/>
      <c r="B301" s="234"/>
      <c r="C301" s="235"/>
      <c r="D301" s="236" t="s">
        <v>225</v>
      </c>
      <c r="E301" s="237" t="s">
        <v>1</v>
      </c>
      <c r="F301" s="238" t="s">
        <v>451</v>
      </c>
      <c r="G301" s="235"/>
      <c r="H301" s="239">
        <v>5.5300000000000002</v>
      </c>
      <c r="I301" s="240"/>
      <c r="J301" s="235"/>
      <c r="K301" s="235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225</v>
      </c>
      <c r="AU301" s="245" t="s">
        <v>93</v>
      </c>
      <c r="AV301" s="13" t="s">
        <v>93</v>
      </c>
      <c r="AW301" s="13" t="s">
        <v>38</v>
      </c>
      <c r="AX301" s="13" t="s">
        <v>83</v>
      </c>
      <c r="AY301" s="245" t="s">
        <v>216</v>
      </c>
    </row>
    <row r="302" s="14" customFormat="1">
      <c r="A302" s="14"/>
      <c r="B302" s="246"/>
      <c r="C302" s="247"/>
      <c r="D302" s="236" t="s">
        <v>225</v>
      </c>
      <c r="E302" s="248" t="s">
        <v>1</v>
      </c>
      <c r="F302" s="249" t="s">
        <v>229</v>
      </c>
      <c r="G302" s="247"/>
      <c r="H302" s="250">
        <v>164.62000000000001</v>
      </c>
      <c r="I302" s="251"/>
      <c r="J302" s="247"/>
      <c r="K302" s="247"/>
      <c r="L302" s="252"/>
      <c r="M302" s="253"/>
      <c r="N302" s="254"/>
      <c r="O302" s="254"/>
      <c r="P302" s="254"/>
      <c r="Q302" s="254"/>
      <c r="R302" s="254"/>
      <c r="S302" s="254"/>
      <c r="T302" s="25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6" t="s">
        <v>225</v>
      </c>
      <c r="AU302" s="256" t="s">
        <v>93</v>
      </c>
      <c r="AV302" s="14" t="s">
        <v>223</v>
      </c>
      <c r="AW302" s="14" t="s">
        <v>38</v>
      </c>
      <c r="AX302" s="14" t="s">
        <v>91</v>
      </c>
      <c r="AY302" s="256" t="s">
        <v>216</v>
      </c>
    </row>
    <row r="303" s="2" customFormat="1" ht="24.15" customHeight="1">
      <c r="A303" s="40"/>
      <c r="B303" s="41"/>
      <c r="C303" s="221" t="s">
        <v>452</v>
      </c>
      <c r="D303" s="221" t="s">
        <v>218</v>
      </c>
      <c r="E303" s="222" t="s">
        <v>453</v>
      </c>
      <c r="F303" s="223" t="s">
        <v>454</v>
      </c>
      <c r="G303" s="224" t="s">
        <v>237</v>
      </c>
      <c r="H303" s="225">
        <v>33.899999999999999</v>
      </c>
      <c r="I303" s="226"/>
      <c r="J303" s="227">
        <f>ROUND(I303*H303,2)</f>
        <v>0</v>
      </c>
      <c r="K303" s="223" t="s">
        <v>222</v>
      </c>
      <c r="L303" s="46"/>
      <c r="M303" s="228" t="s">
        <v>1</v>
      </c>
      <c r="N303" s="229" t="s">
        <v>48</v>
      </c>
      <c r="O303" s="93"/>
      <c r="P303" s="230">
        <f>O303*H303</f>
        <v>0</v>
      </c>
      <c r="Q303" s="230">
        <v>0.0080319999999999992</v>
      </c>
      <c r="R303" s="230">
        <f>Q303*H303</f>
        <v>0.27228479999999994</v>
      </c>
      <c r="S303" s="230">
        <v>0</v>
      </c>
      <c r="T303" s="231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32" t="s">
        <v>223</v>
      </c>
      <c r="AT303" s="232" t="s">
        <v>218</v>
      </c>
      <c r="AU303" s="232" t="s">
        <v>93</v>
      </c>
      <c r="AY303" s="18" t="s">
        <v>216</v>
      </c>
      <c r="BE303" s="233">
        <f>IF(N303="základní",J303,0)</f>
        <v>0</v>
      </c>
      <c r="BF303" s="233">
        <f>IF(N303="snížená",J303,0)</f>
        <v>0</v>
      </c>
      <c r="BG303" s="233">
        <f>IF(N303="zákl. přenesená",J303,0)</f>
        <v>0</v>
      </c>
      <c r="BH303" s="233">
        <f>IF(N303="sníž. přenesená",J303,0)</f>
        <v>0</v>
      </c>
      <c r="BI303" s="233">
        <f>IF(N303="nulová",J303,0)</f>
        <v>0</v>
      </c>
      <c r="BJ303" s="18" t="s">
        <v>91</v>
      </c>
      <c r="BK303" s="233">
        <f>ROUND(I303*H303,2)</f>
        <v>0</v>
      </c>
      <c r="BL303" s="18" t="s">
        <v>223</v>
      </c>
      <c r="BM303" s="232" t="s">
        <v>455</v>
      </c>
    </row>
    <row r="304" s="13" customFormat="1">
      <c r="A304" s="13"/>
      <c r="B304" s="234"/>
      <c r="C304" s="235"/>
      <c r="D304" s="236" t="s">
        <v>225</v>
      </c>
      <c r="E304" s="237" t="s">
        <v>1</v>
      </c>
      <c r="F304" s="238" t="s">
        <v>456</v>
      </c>
      <c r="G304" s="235"/>
      <c r="H304" s="239">
        <v>3</v>
      </c>
      <c r="I304" s="240"/>
      <c r="J304" s="235"/>
      <c r="K304" s="235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225</v>
      </c>
      <c r="AU304" s="245" t="s">
        <v>93</v>
      </c>
      <c r="AV304" s="13" t="s">
        <v>93</v>
      </c>
      <c r="AW304" s="13" t="s">
        <v>38</v>
      </c>
      <c r="AX304" s="13" t="s">
        <v>83</v>
      </c>
      <c r="AY304" s="245" t="s">
        <v>216</v>
      </c>
    </row>
    <row r="305" s="13" customFormat="1">
      <c r="A305" s="13"/>
      <c r="B305" s="234"/>
      <c r="C305" s="235"/>
      <c r="D305" s="236" t="s">
        <v>225</v>
      </c>
      <c r="E305" s="237" t="s">
        <v>1</v>
      </c>
      <c r="F305" s="238" t="s">
        <v>457</v>
      </c>
      <c r="G305" s="235"/>
      <c r="H305" s="239">
        <v>3</v>
      </c>
      <c r="I305" s="240"/>
      <c r="J305" s="235"/>
      <c r="K305" s="235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225</v>
      </c>
      <c r="AU305" s="245" t="s">
        <v>93</v>
      </c>
      <c r="AV305" s="13" t="s">
        <v>93</v>
      </c>
      <c r="AW305" s="13" t="s">
        <v>38</v>
      </c>
      <c r="AX305" s="13" t="s">
        <v>83</v>
      </c>
      <c r="AY305" s="245" t="s">
        <v>216</v>
      </c>
    </row>
    <row r="306" s="13" customFormat="1">
      <c r="A306" s="13"/>
      <c r="B306" s="234"/>
      <c r="C306" s="235"/>
      <c r="D306" s="236" t="s">
        <v>225</v>
      </c>
      <c r="E306" s="237" t="s">
        <v>1</v>
      </c>
      <c r="F306" s="238" t="s">
        <v>458</v>
      </c>
      <c r="G306" s="235"/>
      <c r="H306" s="239">
        <v>3</v>
      </c>
      <c r="I306" s="240"/>
      <c r="J306" s="235"/>
      <c r="K306" s="235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225</v>
      </c>
      <c r="AU306" s="245" t="s">
        <v>93</v>
      </c>
      <c r="AV306" s="13" t="s">
        <v>93</v>
      </c>
      <c r="AW306" s="13" t="s">
        <v>38</v>
      </c>
      <c r="AX306" s="13" t="s">
        <v>83</v>
      </c>
      <c r="AY306" s="245" t="s">
        <v>216</v>
      </c>
    </row>
    <row r="307" s="13" customFormat="1">
      <c r="A307" s="13"/>
      <c r="B307" s="234"/>
      <c r="C307" s="235"/>
      <c r="D307" s="236" t="s">
        <v>225</v>
      </c>
      <c r="E307" s="237" t="s">
        <v>1</v>
      </c>
      <c r="F307" s="238" t="s">
        <v>459</v>
      </c>
      <c r="G307" s="235"/>
      <c r="H307" s="239">
        <v>3</v>
      </c>
      <c r="I307" s="240"/>
      <c r="J307" s="235"/>
      <c r="K307" s="235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225</v>
      </c>
      <c r="AU307" s="245" t="s">
        <v>93</v>
      </c>
      <c r="AV307" s="13" t="s">
        <v>93</v>
      </c>
      <c r="AW307" s="13" t="s">
        <v>38</v>
      </c>
      <c r="AX307" s="13" t="s">
        <v>83</v>
      </c>
      <c r="AY307" s="245" t="s">
        <v>216</v>
      </c>
    </row>
    <row r="308" s="13" customFormat="1">
      <c r="A308" s="13"/>
      <c r="B308" s="234"/>
      <c r="C308" s="235"/>
      <c r="D308" s="236" t="s">
        <v>225</v>
      </c>
      <c r="E308" s="237" t="s">
        <v>1</v>
      </c>
      <c r="F308" s="238" t="s">
        <v>460</v>
      </c>
      <c r="G308" s="235"/>
      <c r="H308" s="239">
        <v>3</v>
      </c>
      <c r="I308" s="240"/>
      <c r="J308" s="235"/>
      <c r="K308" s="235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225</v>
      </c>
      <c r="AU308" s="245" t="s">
        <v>93</v>
      </c>
      <c r="AV308" s="13" t="s">
        <v>93</v>
      </c>
      <c r="AW308" s="13" t="s">
        <v>38</v>
      </c>
      <c r="AX308" s="13" t="s">
        <v>83</v>
      </c>
      <c r="AY308" s="245" t="s">
        <v>216</v>
      </c>
    </row>
    <row r="309" s="13" customFormat="1">
      <c r="A309" s="13"/>
      <c r="B309" s="234"/>
      <c r="C309" s="235"/>
      <c r="D309" s="236" t="s">
        <v>225</v>
      </c>
      <c r="E309" s="237" t="s">
        <v>1</v>
      </c>
      <c r="F309" s="238" t="s">
        <v>461</v>
      </c>
      <c r="G309" s="235"/>
      <c r="H309" s="239">
        <v>13.5</v>
      </c>
      <c r="I309" s="240"/>
      <c r="J309" s="235"/>
      <c r="K309" s="235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225</v>
      </c>
      <c r="AU309" s="245" t="s">
        <v>93</v>
      </c>
      <c r="AV309" s="13" t="s">
        <v>93</v>
      </c>
      <c r="AW309" s="13" t="s">
        <v>38</v>
      </c>
      <c r="AX309" s="13" t="s">
        <v>83</v>
      </c>
      <c r="AY309" s="245" t="s">
        <v>216</v>
      </c>
    </row>
    <row r="310" s="13" customFormat="1">
      <c r="A310" s="13"/>
      <c r="B310" s="234"/>
      <c r="C310" s="235"/>
      <c r="D310" s="236" t="s">
        <v>225</v>
      </c>
      <c r="E310" s="237" t="s">
        <v>1</v>
      </c>
      <c r="F310" s="238" t="s">
        <v>462</v>
      </c>
      <c r="G310" s="235"/>
      <c r="H310" s="239">
        <v>2.7000000000000002</v>
      </c>
      <c r="I310" s="240"/>
      <c r="J310" s="235"/>
      <c r="K310" s="235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225</v>
      </c>
      <c r="AU310" s="245" t="s">
        <v>93</v>
      </c>
      <c r="AV310" s="13" t="s">
        <v>93</v>
      </c>
      <c r="AW310" s="13" t="s">
        <v>38</v>
      </c>
      <c r="AX310" s="13" t="s">
        <v>83</v>
      </c>
      <c r="AY310" s="245" t="s">
        <v>216</v>
      </c>
    </row>
    <row r="311" s="13" customFormat="1">
      <c r="A311" s="13"/>
      <c r="B311" s="234"/>
      <c r="C311" s="235"/>
      <c r="D311" s="236" t="s">
        <v>225</v>
      </c>
      <c r="E311" s="237" t="s">
        <v>1</v>
      </c>
      <c r="F311" s="238" t="s">
        <v>463</v>
      </c>
      <c r="G311" s="235"/>
      <c r="H311" s="239">
        <v>2.7000000000000002</v>
      </c>
      <c r="I311" s="240"/>
      <c r="J311" s="235"/>
      <c r="K311" s="235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225</v>
      </c>
      <c r="AU311" s="245" t="s">
        <v>93</v>
      </c>
      <c r="AV311" s="13" t="s">
        <v>93</v>
      </c>
      <c r="AW311" s="13" t="s">
        <v>38</v>
      </c>
      <c r="AX311" s="13" t="s">
        <v>83</v>
      </c>
      <c r="AY311" s="245" t="s">
        <v>216</v>
      </c>
    </row>
    <row r="312" s="14" customFormat="1">
      <c r="A312" s="14"/>
      <c r="B312" s="246"/>
      <c r="C312" s="247"/>
      <c r="D312" s="236" t="s">
        <v>225</v>
      </c>
      <c r="E312" s="248" t="s">
        <v>1</v>
      </c>
      <c r="F312" s="249" t="s">
        <v>229</v>
      </c>
      <c r="G312" s="247"/>
      <c r="H312" s="250">
        <v>33.899999999999999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6" t="s">
        <v>225</v>
      </c>
      <c r="AU312" s="256" t="s">
        <v>93</v>
      </c>
      <c r="AV312" s="14" t="s">
        <v>223</v>
      </c>
      <c r="AW312" s="14" t="s">
        <v>38</v>
      </c>
      <c r="AX312" s="14" t="s">
        <v>91</v>
      </c>
      <c r="AY312" s="256" t="s">
        <v>216</v>
      </c>
    </row>
    <row r="313" s="12" customFormat="1" ht="22.8" customHeight="1">
      <c r="A313" s="12"/>
      <c r="B313" s="205"/>
      <c r="C313" s="206"/>
      <c r="D313" s="207" t="s">
        <v>82</v>
      </c>
      <c r="E313" s="219" t="s">
        <v>223</v>
      </c>
      <c r="F313" s="219" t="s">
        <v>464</v>
      </c>
      <c r="G313" s="206"/>
      <c r="H313" s="206"/>
      <c r="I313" s="209"/>
      <c r="J313" s="220">
        <f>BK313</f>
        <v>0</v>
      </c>
      <c r="K313" s="206"/>
      <c r="L313" s="211"/>
      <c r="M313" s="212"/>
      <c r="N313" s="213"/>
      <c r="O313" s="213"/>
      <c r="P313" s="214">
        <f>SUM(P314:P342)</f>
        <v>0</v>
      </c>
      <c r="Q313" s="213"/>
      <c r="R313" s="214">
        <f>SUM(R314:R342)</f>
        <v>7.0471999999999992</v>
      </c>
      <c r="S313" s="213"/>
      <c r="T313" s="215">
        <f>SUM(T314:T342)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6" t="s">
        <v>91</v>
      </c>
      <c r="AT313" s="217" t="s">
        <v>82</v>
      </c>
      <c r="AU313" s="217" t="s">
        <v>91</v>
      </c>
      <c r="AY313" s="216" t="s">
        <v>216</v>
      </c>
      <c r="BK313" s="218">
        <f>SUM(BK314:BK342)</f>
        <v>0</v>
      </c>
    </row>
    <row r="314" s="2" customFormat="1" ht="21.75" customHeight="1">
      <c r="A314" s="40"/>
      <c r="B314" s="41"/>
      <c r="C314" s="221" t="s">
        <v>465</v>
      </c>
      <c r="D314" s="221" t="s">
        <v>218</v>
      </c>
      <c r="E314" s="222" t="s">
        <v>466</v>
      </c>
      <c r="F314" s="223" t="s">
        <v>467</v>
      </c>
      <c r="G314" s="224" t="s">
        <v>323</v>
      </c>
      <c r="H314" s="225">
        <v>40</v>
      </c>
      <c r="I314" s="226"/>
      <c r="J314" s="227">
        <f>ROUND(I314*H314,2)</f>
        <v>0</v>
      </c>
      <c r="K314" s="223" t="s">
        <v>222</v>
      </c>
      <c r="L314" s="46"/>
      <c r="M314" s="228" t="s">
        <v>1</v>
      </c>
      <c r="N314" s="229" t="s">
        <v>48</v>
      </c>
      <c r="O314" s="93"/>
      <c r="P314" s="230">
        <f>O314*H314</f>
        <v>0</v>
      </c>
      <c r="Q314" s="230">
        <v>0.022780000000000002</v>
      </c>
      <c r="R314" s="230">
        <f>Q314*H314</f>
        <v>0.91120000000000001</v>
      </c>
      <c r="S314" s="230">
        <v>0</v>
      </c>
      <c r="T314" s="231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32" t="s">
        <v>223</v>
      </c>
      <c r="AT314" s="232" t="s">
        <v>218</v>
      </c>
      <c r="AU314" s="232" t="s">
        <v>93</v>
      </c>
      <c r="AY314" s="18" t="s">
        <v>216</v>
      </c>
      <c r="BE314" s="233">
        <f>IF(N314="základní",J314,0)</f>
        <v>0</v>
      </c>
      <c r="BF314" s="233">
        <f>IF(N314="snížená",J314,0)</f>
        <v>0</v>
      </c>
      <c r="BG314" s="233">
        <f>IF(N314="zákl. přenesená",J314,0)</f>
        <v>0</v>
      </c>
      <c r="BH314" s="233">
        <f>IF(N314="sníž. přenesená",J314,0)</f>
        <v>0</v>
      </c>
      <c r="BI314" s="233">
        <f>IF(N314="nulová",J314,0)</f>
        <v>0</v>
      </c>
      <c r="BJ314" s="18" t="s">
        <v>91</v>
      </c>
      <c r="BK314" s="233">
        <f>ROUND(I314*H314,2)</f>
        <v>0</v>
      </c>
      <c r="BL314" s="18" t="s">
        <v>223</v>
      </c>
      <c r="BM314" s="232" t="s">
        <v>468</v>
      </c>
    </row>
    <row r="315" s="13" customFormat="1">
      <c r="A315" s="13"/>
      <c r="B315" s="234"/>
      <c r="C315" s="235"/>
      <c r="D315" s="236" t="s">
        <v>225</v>
      </c>
      <c r="E315" s="237" t="s">
        <v>1</v>
      </c>
      <c r="F315" s="238" t="s">
        <v>469</v>
      </c>
      <c r="G315" s="235"/>
      <c r="H315" s="239">
        <v>2</v>
      </c>
      <c r="I315" s="240"/>
      <c r="J315" s="235"/>
      <c r="K315" s="235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225</v>
      </c>
      <c r="AU315" s="245" t="s">
        <v>93</v>
      </c>
      <c r="AV315" s="13" t="s">
        <v>93</v>
      </c>
      <c r="AW315" s="13" t="s">
        <v>38</v>
      </c>
      <c r="AX315" s="13" t="s">
        <v>83</v>
      </c>
      <c r="AY315" s="245" t="s">
        <v>216</v>
      </c>
    </row>
    <row r="316" s="13" customFormat="1">
      <c r="A316" s="13"/>
      <c r="B316" s="234"/>
      <c r="C316" s="235"/>
      <c r="D316" s="236" t="s">
        <v>225</v>
      </c>
      <c r="E316" s="237" t="s">
        <v>1</v>
      </c>
      <c r="F316" s="238" t="s">
        <v>470</v>
      </c>
      <c r="G316" s="235"/>
      <c r="H316" s="239">
        <v>2</v>
      </c>
      <c r="I316" s="240"/>
      <c r="J316" s="235"/>
      <c r="K316" s="235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225</v>
      </c>
      <c r="AU316" s="245" t="s">
        <v>93</v>
      </c>
      <c r="AV316" s="13" t="s">
        <v>93</v>
      </c>
      <c r="AW316" s="13" t="s">
        <v>38</v>
      </c>
      <c r="AX316" s="13" t="s">
        <v>83</v>
      </c>
      <c r="AY316" s="245" t="s">
        <v>216</v>
      </c>
    </row>
    <row r="317" s="13" customFormat="1">
      <c r="A317" s="13"/>
      <c r="B317" s="234"/>
      <c r="C317" s="235"/>
      <c r="D317" s="236" t="s">
        <v>225</v>
      </c>
      <c r="E317" s="237" t="s">
        <v>1</v>
      </c>
      <c r="F317" s="238" t="s">
        <v>471</v>
      </c>
      <c r="G317" s="235"/>
      <c r="H317" s="239">
        <v>2</v>
      </c>
      <c r="I317" s="240"/>
      <c r="J317" s="235"/>
      <c r="K317" s="235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225</v>
      </c>
      <c r="AU317" s="245" t="s">
        <v>93</v>
      </c>
      <c r="AV317" s="13" t="s">
        <v>93</v>
      </c>
      <c r="AW317" s="13" t="s">
        <v>38</v>
      </c>
      <c r="AX317" s="13" t="s">
        <v>83</v>
      </c>
      <c r="AY317" s="245" t="s">
        <v>216</v>
      </c>
    </row>
    <row r="318" s="13" customFormat="1">
      <c r="A318" s="13"/>
      <c r="B318" s="234"/>
      <c r="C318" s="235"/>
      <c r="D318" s="236" t="s">
        <v>225</v>
      </c>
      <c r="E318" s="237" t="s">
        <v>1</v>
      </c>
      <c r="F318" s="238" t="s">
        <v>472</v>
      </c>
      <c r="G318" s="235"/>
      <c r="H318" s="239">
        <v>2</v>
      </c>
      <c r="I318" s="240"/>
      <c r="J318" s="235"/>
      <c r="K318" s="235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225</v>
      </c>
      <c r="AU318" s="245" t="s">
        <v>93</v>
      </c>
      <c r="AV318" s="13" t="s">
        <v>93</v>
      </c>
      <c r="AW318" s="13" t="s">
        <v>38</v>
      </c>
      <c r="AX318" s="13" t="s">
        <v>83</v>
      </c>
      <c r="AY318" s="245" t="s">
        <v>216</v>
      </c>
    </row>
    <row r="319" s="13" customFormat="1">
      <c r="A319" s="13"/>
      <c r="B319" s="234"/>
      <c r="C319" s="235"/>
      <c r="D319" s="236" t="s">
        <v>225</v>
      </c>
      <c r="E319" s="237" t="s">
        <v>1</v>
      </c>
      <c r="F319" s="238" t="s">
        <v>473</v>
      </c>
      <c r="G319" s="235"/>
      <c r="H319" s="239">
        <v>2</v>
      </c>
      <c r="I319" s="240"/>
      <c r="J319" s="235"/>
      <c r="K319" s="235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225</v>
      </c>
      <c r="AU319" s="245" t="s">
        <v>93</v>
      </c>
      <c r="AV319" s="13" t="s">
        <v>93</v>
      </c>
      <c r="AW319" s="13" t="s">
        <v>38</v>
      </c>
      <c r="AX319" s="13" t="s">
        <v>83</v>
      </c>
      <c r="AY319" s="245" t="s">
        <v>216</v>
      </c>
    </row>
    <row r="320" s="13" customFormat="1">
      <c r="A320" s="13"/>
      <c r="B320" s="234"/>
      <c r="C320" s="235"/>
      <c r="D320" s="236" t="s">
        <v>225</v>
      </c>
      <c r="E320" s="237" t="s">
        <v>1</v>
      </c>
      <c r="F320" s="238" t="s">
        <v>474</v>
      </c>
      <c r="G320" s="235"/>
      <c r="H320" s="239">
        <v>2</v>
      </c>
      <c r="I320" s="240"/>
      <c r="J320" s="235"/>
      <c r="K320" s="235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225</v>
      </c>
      <c r="AU320" s="245" t="s">
        <v>93</v>
      </c>
      <c r="AV320" s="13" t="s">
        <v>93</v>
      </c>
      <c r="AW320" s="13" t="s">
        <v>38</v>
      </c>
      <c r="AX320" s="13" t="s">
        <v>83</v>
      </c>
      <c r="AY320" s="245" t="s">
        <v>216</v>
      </c>
    </row>
    <row r="321" s="13" customFormat="1">
      <c r="A321" s="13"/>
      <c r="B321" s="234"/>
      <c r="C321" s="235"/>
      <c r="D321" s="236" t="s">
        <v>225</v>
      </c>
      <c r="E321" s="237" t="s">
        <v>1</v>
      </c>
      <c r="F321" s="238" t="s">
        <v>475</v>
      </c>
      <c r="G321" s="235"/>
      <c r="H321" s="239">
        <v>2</v>
      </c>
      <c r="I321" s="240"/>
      <c r="J321" s="235"/>
      <c r="K321" s="235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225</v>
      </c>
      <c r="AU321" s="245" t="s">
        <v>93</v>
      </c>
      <c r="AV321" s="13" t="s">
        <v>93</v>
      </c>
      <c r="AW321" s="13" t="s">
        <v>38</v>
      </c>
      <c r="AX321" s="13" t="s">
        <v>83</v>
      </c>
      <c r="AY321" s="245" t="s">
        <v>216</v>
      </c>
    </row>
    <row r="322" s="13" customFormat="1">
      <c r="A322" s="13"/>
      <c r="B322" s="234"/>
      <c r="C322" s="235"/>
      <c r="D322" s="236" t="s">
        <v>225</v>
      </c>
      <c r="E322" s="237" t="s">
        <v>1</v>
      </c>
      <c r="F322" s="238" t="s">
        <v>476</v>
      </c>
      <c r="G322" s="235"/>
      <c r="H322" s="239">
        <v>2</v>
      </c>
      <c r="I322" s="240"/>
      <c r="J322" s="235"/>
      <c r="K322" s="235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225</v>
      </c>
      <c r="AU322" s="245" t="s">
        <v>93</v>
      </c>
      <c r="AV322" s="13" t="s">
        <v>93</v>
      </c>
      <c r="AW322" s="13" t="s">
        <v>38</v>
      </c>
      <c r="AX322" s="13" t="s">
        <v>83</v>
      </c>
      <c r="AY322" s="245" t="s">
        <v>216</v>
      </c>
    </row>
    <row r="323" s="13" customFormat="1">
      <c r="A323" s="13"/>
      <c r="B323" s="234"/>
      <c r="C323" s="235"/>
      <c r="D323" s="236" t="s">
        <v>225</v>
      </c>
      <c r="E323" s="237" t="s">
        <v>1</v>
      </c>
      <c r="F323" s="238" t="s">
        <v>477</v>
      </c>
      <c r="G323" s="235"/>
      <c r="H323" s="239">
        <v>2</v>
      </c>
      <c r="I323" s="240"/>
      <c r="J323" s="235"/>
      <c r="K323" s="235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225</v>
      </c>
      <c r="AU323" s="245" t="s">
        <v>93</v>
      </c>
      <c r="AV323" s="13" t="s">
        <v>93</v>
      </c>
      <c r="AW323" s="13" t="s">
        <v>38</v>
      </c>
      <c r="AX323" s="13" t="s">
        <v>83</v>
      </c>
      <c r="AY323" s="245" t="s">
        <v>216</v>
      </c>
    </row>
    <row r="324" s="13" customFormat="1">
      <c r="A324" s="13"/>
      <c r="B324" s="234"/>
      <c r="C324" s="235"/>
      <c r="D324" s="236" t="s">
        <v>225</v>
      </c>
      <c r="E324" s="237" t="s">
        <v>1</v>
      </c>
      <c r="F324" s="238" t="s">
        <v>478</v>
      </c>
      <c r="G324" s="235"/>
      <c r="H324" s="239">
        <v>2</v>
      </c>
      <c r="I324" s="240"/>
      <c r="J324" s="235"/>
      <c r="K324" s="235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225</v>
      </c>
      <c r="AU324" s="245" t="s">
        <v>93</v>
      </c>
      <c r="AV324" s="13" t="s">
        <v>93</v>
      </c>
      <c r="AW324" s="13" t="s">
        <v>38</v>
      </c>
      <c r="AX324" s="13" t="s">
        <v>83</v>
      </c>
      <c r="AY324" s="245" t="s">
        <v>216</v>
      </c>
    </row>
    <row r="325" s="13" customFormat="1">
      <c r="A325" s="13"/>
      <c r="B325" s="234"/>
      <c r="C325" s="235"/>
      <c r="D325" s="236" t="s">
        <v>225</v>
      </c>
      <c r="E325" s="237" t="s">
        <v>1</v>
      </c>
      <c r="F325" s="238" t="s">
        <v>479</v>
      </c>
      <c r="G325" s="235"/>
      <c r="H325" s="239">
        <v>2</v>
      </c>
      <c r="I325" s="240"/>
      <c r="J325" s="235"/>
      <c r="K325" s="235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225</v>
      </c>
      <c r="AU325" s="245" t="s">
        <v>93</v>
      </c>
      <c r="AV325" s="13" t="s">
        <v>93</v>
      </c>
      <c r="AW325" s="13" t="s">
        <v>38</v>
      </c>
      <c r="AX325" s="13" t="s">
        <v>83</v>
      </c>
      <c r="AY325" s="245" t="s">
        <v>216</v>
      </c>
    </row>
    <row r="326" s="13" customFormat="1">
      <c r="A326" s="13"/>
      <c r="B326" s="234"/>
      <c r="C326" s="235"/>
      <c r="D326" s="236" t="s">
        <v>225</v>
      </c>
      <c r="E326" s="237" t="s">
        <v>1</v>
      </c>
      <c r="F326" s="238" t="s">
        <v>480</v>
      </c>
      <c r="G326" s="235"/>
      <c r="H326" s="239">
        <v>2</v>
      </c>
      <c r="I326" s="240"/>
      <c r="J326" s="235"/>
      <c r="K326" s="235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225</v>
      </c>
      <c r="AU326" s="245" t="s">
        <v>93</v>
      </c>
      <c r="AV326" s="13" t="s">
        <v>93</v>
      </c>
      <c r="AW326" s="13" t="s">
        <v>38</v>
      </c>
      <c r="AX326" s="13" t="s">
        <v>83</v>
      </c>
      <c r="AY326" s="245" t="s">
        <v>216</v>
      </c>
    </row>
    <row r="327" s="13" customFormat="1">
      <c r="A327" s="13"/>
      <c r="B327" s="234"/>
      <c r="C327" s="235"/>
      <c r="D327" s="236" t="s">
        <v>225</v>
      </c>
      <c r="E327" s="237" t="s">
        <v>1</v>
      </c>
      <c r="F327" s="238" t="s">
        <v>481</v>
      </c>
      <c r="G327" s="235"/>
      <c r="H327" s="239">
        <v>2</v>
      </c>
      <c r="I327" s="240"/>
      <c r="J327" s="235"/>
      <c r="K327" s="235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225</v>
      </c>
      <c r="AU327" s="245" t="s">
        <v>93</v>
      </c>
      <c r="AV327" s="13" t="s">
        <v>93</v>
      </c>
      <c r="AW327" s="13" t="s">
        <v>38</v>
      </c>
      <c r="AX327" s="13" t="s">
        <v>83</v>
      </c>
      <c r="AY327" s="245" t="s">
        <v>216</v>
      </c>
    </row>
    <row r="328" s="13" customFormat="1">
      <c r="A328" s="13"/>
      <c r="B328" s="234"/>
      <c r="C328" s="235"/>
      <c r="D328" s="236" t="s">
        <v>225</v>
      </c>
      <c r="E328" s="237" t="s">
        <v>1</v>
      </c>
      <c r="F328" s="238" t="s">
        <v>482</v>
      </c>
      <c r="G328" s="235"/>
      <c r="H328" s="239">
        <v>2</v>
      </c>
      <c r="I328" s="240"/>
      <c r="J328" s="235"/>
      <c r="K328" s="235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225</v>
      </c>
      <c r="AU328" s="245" t="s">
        <v>93</v>
      </c>
      <c r="AV328" s="13" t="s">
        <v>93</v>
      </c>
      <c r="AW328" s="13" t="s">
        <v>38</v>
      </c>
      <c r="AX328" s="13" t="s">
        <v>83</v>
      </c>
      <c r="AY328" s="245" t="s">
        <v>216</v>
      </c>
    </row>
    <row r="329" s="13" customFormat="1">
      <c r="A329" s="13"/>
      <c r="B329" s="234"/>
      <c r="C329" s="235"/>
      <c r="D329" s="236" t="s">
        <v>225</v>
      </c>
      <c r="E329" s="237" t="s">
        <v>1</v>
      </c>
      <c r="F329" s="238" t="s">
        <v>483</v>
      </c>
      <c r="G329" s="235"/>
      <c r="H329" s="239">
        <v>2</v>
      </c>
      <c r="I329" s="240"/>
      <c r="J329" s="235"/>
      <c r="K329" s="235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225</v>
      </c>
      <c r="AU329" s="245" t="s">
        <v>93</v>
      </c>
      <c r="AV329" s="13" t="s">
        <v>93</v>
      </c>
      <c r="AW329" s="13" t="s">
        <v>38</v>
      </c>
      <c r="AX329" s="13" t="s">
        <v>83</v>
      </c>
      <c r="AY329" s="245" t="s">
        <v>216</v>
      </c>
    </row>
    <row r="330" s="13" customFormat="1">
      <c r="A330" s="13"/>
      <c r="B330" s="234"/>
      <c r="C330" s="235"/>
      <c r="D330" s="236" t="s">
        <v>225</v>
      </c>
      <c r="E330" s="237" t="s">
        <v>1</v>
      </c>
      <c r="F330" s="238" t="s">
        <v>484</v>
      </c>
      <c r="G330" s="235"/>
      <c r="H330" s="239">
        <v>4</v>
      </c>
      <c r="I330" s="240"/>
      <c r="J330" s="235"/>
      <c r="K330" s="235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225</v>
      </c>
      <c r="AU330" s="245" t="s">
        <v>93</v>
      </c>
      <c r="AV330" s="13" t="s">
        <v>93</v>
      </c>
      <c r="AW330" s="13" t="s">
        <v>38</v>
      </c>
      <c r="AX330" s="13" t="s">
        <v>83</v>
      </c>
      <c r="AY330" s="245" t="s">
        <v>216</v>
      </c>
    </row>
    <row r="331" s="13" customFormat="1">
      <c r="A331" s="13"/>
      <c r="B331" s="234"/>
      <c r="C331" s="235"/>
      <c r="D331" s="236" t="s">
        <v>225</v>
      </c>
      <c r="E331" s="237" t="s">
        <v>1</v>
      </c>
      <c r="F331" s="238" t="s">
        <v>485</v>
      </c>
      <c r="G331" s="235"/>
      <c r="H331" s="239">
        <v>2</v>
      </c>
      <c r="I331" s="240"/>
      <c r="J331" s="235"/>
      <c r="K331" s="235"/>
      <c r="L331" s="241"/>
      <c r="M331" s="242"/>
      <c r="N331" s="243"/>
      <c r="O331" s="243"/>
      <c r="P331" s="243"/>
      <c r="Q331" s="243"/>
      <c r="R331" s="243"/>
      <c r="S331" s="243"/>
      <c r="T331" s="24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5" t="s">
        <v>225</v>
      </c>
      <c r="AU331" s="245" t="s">
        <v>93</v>
      </c>
      <c r="AV331" s="13" t="s">
        <v>93</v>
      </c>
      <c r="AW331" s="13" t="s">
        <v>38</v>
      </c>
      <c r="AX331" s="13" t="s">
        <v>83</v>
      </c>
      <c r="AY331" s="245" t="s">
        <v>216</v>
      </c>
    </row>
    <row r="332" s="13" customFormat="1">
      <c r="A332" s="13"/>
      <c r="B332" s="234"/>
      <c r="C332" s="235"/>
      <c r="D332" s="236" t="s">
        <v>225</v>
      </c>
      <c r="E332" s="237" t="s">
        <v>1</v>
      </c>
      <c r="F332" s="238" t="s">
        <v>486</v>
      </c>
      <c r="G332" s="235"/>
      <c r="H332" s="239">
        <v>2</v>
      </c>
      <c r="I332" s="240"/>
      <c r="J332" s="235"/>
      <c r="K332" s="235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225</v>
      </c>
      <c r="AU332" s="245" t="s">
        <v>93</v>
      </c>
      <c r="AV332" s="13" t="s">
        <v>93</v>
      </c>
      <c r="AW332" s="13" t="s">
        <v>38</v>
      </c>
      <c r="AX332" s="13" t="s">
        <v>83</v>
      </c>
      <c r="AY332" s="245" t="s">
        <v>216</v>
      </c>
    </row>
    <row r="333" s="13" customFormat="1">
      <c r="A333" s="13"/>
      <c r="B333" s="234"/>
      <c r="C333" s="235"/>
      <c r="D333" s="236" t="s">
        <v>225</v>
      </c>
      <c r="E333" s="237" t="s">
        <v>1</v>
      </c>
      <c r="F333" s="238" t="s">
        <v>487</v>
      </c>
      <c r="G333" s="235"/>
      <c r="H333" s="239">
        <v>2</v>
      </c>
      <c r="I333" s="240"/>
      <c r="J333" s="235"/>
      <c r="K333" s="235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225</v>
      </c>
      <c r="AU333" s="245" t="s">
        <v>93</v>
      </c>
      <c r="AV333" s="13" t="s">
        <v>93</v>
      </c>
      <c r="AW333" s="13" t="s">
        <v>38</v>
      </c>
      <c r="AX333" s="13" t="s">
        <v>83</v>
      </c>
      <c r="AY333" s="245" t="s">
        <v>216</v>
      </c>
    </row>
    <row r="334" s="14" customFormat="1">
      <c r="A334" s="14"/>
      <c r="B334" s="246"/>
      <c r="C334" s="247"/>
      <c r="D334" s="236" t="s">
        <v>225</v>
      </c>
      <c r="E334" s="248" t="s">
        <v>1</v>
      </c>
      <c r="F334" s="249" t="s">
        <v>229</v>
      </c>
      <c r="G334" s="247"/>
      <c r="H334" s="250">
        <v>40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6" t="s">
        <v>225</v>
      </c>
      <c r="AU334" s="256" t="s">
        <v>93</v>
      </c>
      <c r="AV334" s="14" t="s">
        <v>223</v>
      </c>
      <c r="AW334" s="14" t="s">
        <v>38</v>
      </c>
      <c r="AX334" s="14" t="s">
        <v>91</v>
      </c>
      <c r="AY334" s="256" t="s">
        <v>216</v>
      </c>
    </row>
    <row r="335" s="2" customFormat="1" ht="21.75" customHeight="1">
      <c r="A335" s="40"/>
      <c r="B335" s="41"/>
      <c r="C335" s="221" t="s">
        <v>488</v>
      </c>
      <c r="D335" s="221" t="s">
        <v>218</v>
      </c>
      <c r="E335" s="222" t="s">
        <v>489</v>
      </c>
      <c r="F335" s="223" t="s">
        <v>490</v>
      </c>
      <c r="G335" s="224" t="s">
        <v>323</v>
      </c>
      <c r="H335" s="225">
        <v>104</v>
      </c>
      <c r="I335" s="226"/>
      <c r="J335" s="227">
        <f>ROUND(I335*H335,2)</f>
        <v>0</v>
      </c>
      <c r="K335" s="223" t="s">
        <v>222</v>
      </c>
      <c r="L335" s="46"/>
      <c r="M335" s="228" t="s">
        <v>1</v>
      </c>
      <c r="N335" s="229" t="s">
        <v>48</v>
      </c>
      <c r="O335" s="93"/>
      <c r="P335" s="230">
        <f>O335*H335</f>
        <v>0</v>
      </c>
      <c r="Q335" s="230">
        <v>0.058999999999999997</v>
      </c>
      <c r="R335" s="230">
        <f>Q335*H335</f>
        <v>6.1359999999999992</v>
      </c>
      <c r="S335" s="230">
        <v>0</v>
      </c>
      <c r="T335" s="231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32" t="s">
        <v>223</v>
      </c>
      <c r="AT335" s="232" t="s">
        <v>218</v>
      </c>
      <c r="AU335" s="232" t="s">
        <v>93</v>
      </c>
      <c r="AY335" s="18" t="s">
        <v>216</v>
      </c>
      <c r="BE335" s="233">
        <f>IF(N335="základní",J335,0)</f>
        <v>0</v>
      </c>
      <c r="BF335" s="233">
        <f>IF(N335="snížená",J335,0)</f>
        <v>0</v>
      </c>
      <c r="BG335" s="233">
        <f>IF(N335="zákl. přenesená",J335,0)</f>
        <v>0</v>
      </c>
      <c r="BH335" s="233">
        <f>IF(N335="sníž. přenesená",J335,0)</f>
        <v>0</v>
      </c>
      <c r="BI335" s="233">
        <f>IF(N335="nulová",J335,0)</f>
        <v>0</v>
      </c>
      <c r="BJ335" s="18" t="s">
        <v>91</v>
      </c>
      <c r="BK335" s="233">
        <f>ROUND(I335*H335,2)</f>
        <v>0</v>
      </c>
      <c r="BL335" s="18" t="s">
        <v>223</v>
      </c>
      <c r="BM335" s="232" t="s">
        <v>491</v>
      </c>
    </row>
    <row r="336" s="13" customFormat="1">
      <c r="A336" s="13"/>
      <c r="B336" s="234"/>
      <c r="C336" s="235"/>
      <c r="D336" s="236" t="s">
        <v>225</v>
      </c>
      <c r="E336" s="237" t="s">
        <v>1</v>
      </c>
      <c r="F336" s="238" t="s">
        <v>492</v>
      </c>
      <c r="G336" s="235"/>
      <c r="H336" s="239">
        <v>18</v>
      </c>
      <c r="I336" s="240"/>
      <c r="J336" s="235"/>
      <c r="K336" s="235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225</v>
      </c>
      <c r="AU336" s="245" t="s">
        <v>93</v>
      </c>
      <c r="AV336" s="13" t="s">
        <v>93</v>
      </c>
      <c r="AW336" s="13" t="s">
        <v>38</v>
      </c>
      <c r="AX336" s="13" t="s">
        <v>83</v>
      </c>
      <c r="AY336" s="245" t="s">
        <v>216</v>
      </c>
    </row>
    <row r="337" s="13" customFormat="1">
      <c r="A337" s="13"/>
      <c r="B337" s="234"/>
      <c r="C337" s="235"/>
      <c r="D337" s="236" t="s">
        <v>225</v>
      </c>
      <c r="E337" s="237" t="s">
        <v>1</v>
      </c>
      <c r="F337" s="238" t="s">
        <v>493</v>
      </c>
      <c r="G337" s="235"/>
      <c r="H337" s="239">
        <v>10</v>
      </c>
      <c r="I337" s="240"/>
      <c r="J337" s="235"/>
      <c r="K337" s="235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225</v>
      </c>
      <c r="AU337" s="245" t="s">
        <v>93</v>
      </c>
      <c r="AV337" s="13" t="s">
        <v>93</v>
      </c>
      <c r="AW337" s="13" t="s">
        <v>38</v>
      </c>
      <c r="AX337" s="13" t="s">
        <v>83</v>
      </c>
      <c r="AY337" s="245" t="s">
        <v>216</v>
      </c>
    </row>
    <row r="338" s="13" customFormat="1">
      <c r="A338" s="13"/>
      <c r="B338" s="234"/>
      <c r="C338" s="235"/>
      <c r="D338" s="236" t="s">
        <v>225</v>
      </c>
      <c r="E338" s="237" t="s">
        <v>1</v>
      </c>
      <c r="F338" s="238" t="s">
        <v>494</v>
      </c>
      <c r="G338" s="235"/>
      <c r="H338" s="239">
        <v>14</v>
      </c>
      <c r="I338" s="240"/>
      <c r="J338" s="235"/>
      <c r="K338" s="235"/>
      <c r="L338" s="241"/>
      <c r="M338" s="242"/>
      <c r="N338" s="243"/>
      <c r="O338" s="243"/>
      <c r="P338" s="243"/>
      <c r="Q338" s="243"/>
      <c r="R338" s="243"/>
      <c r="S338" s="243"/>
      <c r="T338" s="24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5" t="s">
        <v>225</v>
      </c>
      <c r="AU338" s="245" t="s">
        <v>93</v>
      </c>
      <c r="AV338" s="13" t="s">
        <v>93</v>
      </c>
      <c r="AW338" s="13" t="s">
        <v>38</v>
      </c>
      <c r="AX338" s="13" t="s">
        <v>83</v>
      </c>
      <c r="AY338" s="245" t="s">
        <v>216</v>
      </c>
    </row>
    <row r="339" s="13" customFormat="1">
      <c r="A339" s="13"/>
      <c r="B339" s="234"/>
      <c r="C339" s="235"/>
      <c r="D339" s="236" t="s">
        <v>225</v>
      </c>
      <c r="E339" s="237" t="s">
        <v>1</v>
      </c>
      <c r="F339" s="238" t="s">
        <v>495</v>
      </c>
      <c r="G339" s="235"/>
      <c r="H339" s="239">
        <v>16</v>
      </c>
      <c r="I339" s="240"/>
      <c r="J339" s="235"/>
      <c r="K339" s="235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225</v>
      </c>
      <c r="AU339" s="245" t="s">
        <v>93</v>
      </c>
      <c r="AV339" s="13" t="s">
        <v>93</v>
      </c>
      <c r="AW339" s="13" t="s">
        <v>38</v>
      </c>
      <c r="AX339" s="13" t="s">
        <v>83</v>
      </c>
      <c r="AY339" s="245" t="s">
        <v>216</v>
      </c>
    </row>
    <row r="340" s="13" customFormat="1">
      <c r="A340" s="13"/>
      <c r="B340" s="234"/>
      <c r="C340" s="235"/>
      <c r="D340" s="236" t="s">
        <v>225</v>
      </c>
      <c r="E340" s="237" t="s">
        <v>1</v>
      </c>
      <c r="F340" s="238" t="s">
        <v>496</v>
      </c>
      <c r="G340" s="235"/>
      <c r="H340" s="239">
        <v>26</v>
      </c>
      <c r="I340" s="240"/>
      <c r="J340" s="235"/>
      <c r="K340" s="235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225</v>
      </c>
      <c r="AU340" s="245" t="s">
        <v>93</v>
      </c>
      <c r="AV340" s="13" t="s">
        <v>93</v>
      </c>
      <c r="AW340" s="13" t="s">
        <v>38</v>
      </c>
      <c r="AX340" s="13" t="s">
        <v>83</v>
      </c>
      <c r="AY340" s="245" t="s">
        <v>216</v>
      </c>
    </row>
    <row r="341" s="13" customFormat="1">
      <c r="A341" s="13"/>
      <c r="B341" s="234"/>
      <c r="C341" s="235"/>
      <c r="D341" s="236" t="s">
        <v>225</v>
      </c>
      <c r="E341" s="237" t="s">
        <v>1</v>
      </c>
      <c r="F341" s="238" t="s">
        <v>497</v>
      </c>
      <c r="G341" s="235"/>
      <c r="H341" s="239">
        <v>20</v>
      </c>
      <c r="I341" s="240"/>
      <c r="J341" s="235"/>
      <c r="K341" s="235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225</v>
      </c>
      <c r="AU341" s="245" t="s">
        <v>93</v>
      </c>
      <c r="AV341" s="13" t="s">
        <v>93</v>
      </c>
      <c r="AW341" s="13" t="s">
        <v>38</v>
      </c>
      <c r="AX341" s="13" t="s">
        <v>83</v>
      </c>
      <c r="AY341" s="245" t="s">
        <v>216</v>
      </c>
    </row>
    <row r="342" s="14" customFormat="1">
      <c r="A342" s="14"/>
      <c r="B342" s="246"/>
      <c r="C342" s="247"/>
      <c r="D342" s="236" t="s">
        <v>225</v>
      </c>
      <c r="E342" s="248" t="s">
        <v>1</v>
      </c>
      <c r="F342" s="249" t="s">
        <v>229</v>
      </c>
      <c r="G342" s="247"/>
      <c r="H342" s="250">
        <v>104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6" t="s">
        <v>225</v>
      </c>
      <c r="AU342" s="256" t="s">
        <v>93</v>
      </c>
      <c r="AV342" s="14" t="s">
        <v>223</v>
      </c>
      <c r="AW342" s="14" t="s">
        <v>38</v>
      </c>
      <c r="AX342" s="14" t="s">
        <v>91</v>
      </c>
      <c r="AY342" s="256" t="s">
        <v>216</v>
      </c>
    </row>
    <row r="343" s="12" customFormat="1" ht="22.8" customHeight="1">
      <c r="A343" s="12"/>
      <c r="B343" s="205"/>
      <c r="C343" s="206"/>
      <c r="D343" s="207" t="s">
        <v>82</v>
      </c>
      <c r="E343" s="219" t="s">
        <v>247</v>
      </c>
      <c r="F343" s="219" t="s">
        <v>498</v>
      </c>
      <c r="G343" s="206"/>
      <c r="H343" s="206"/>
      <c r="I343" s="209"/>
      <c r="J343" s="220">
        <f>BK343</f>
        <v>0</v>
      </c>
      <c r="K343" s="206"/>
      <c r="L343" s="211"/>
      <c r="M343" s="212"/>
      <c r="N343" s="213"/>
      <c r="O343" s="213"/>
      <c r="P343" s="214">
        <f>SUM(P344:P347)</f>
        <v>0</v>
      </c>
      <c r="Q343" s="213"/>
      <c r="R343" s="214">
        <f>SUM(R344:R347)</f>
        <v>0.90233999999999992</v>
      </c>
      <c r="S343" s="213"/>
      <c r="T343" s="215">
        <f>SUM(T344:T347)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6" t="s">
        <v>91</v>
      </c>
      <c r="AT343" s="217" t="s">
        <v>82</v>
      </c>
      <c r="AU343" s="217" t="s">
        <v>91</v>
      </c>
      <c r="AY343" s="216" t="s">
        <v>216</v>
      </c>
      <c r="BK343" s="218">
        <f>SUM(BK344:BK347)</f>
        <v>0</v>
      </c>
    </row>
    <row r="344" s="2" customFormat="1" ht="24.15" customHeight="1">
      <c r="A344" s="40"/>
      <c r="B344" s="41"/>
      <c r="C344" s="221" t="s">
        <v>499</v>
      </c>
      <c r="D344" s="221" t="s">
        <v>218</v>
      </c>
      <c r="E344" s="222" t="s">
        <v>500</v>
      </c>
      <c r="F344" s="223" t="s">
        <v>501</v>
      </c>
      <c r="G344" s="224" t="s">
        <v>221</v>
      </c>
      <c r="H344" s="225">
        <v>3.6000000000000001</v>
      </c>
      <c r="I344" s="226"/>
      <c r="J344" s="227">
        <f>ROUND(I344*H344,2)</f>
        <v>0</v>
      </c>
      <c r="K344" s="223" t="s">
        <v>222</v>
      </c>
      <c r="L344" s="46"/>
      <c r="M344" s="228" t="s">
        <v>1</v>
      </c>
      <c r="N344" s="229" t="s">
        <v>48</v>
      </c>
      <c r="O344" s="93"/>
      <c r="P344" s="230">
        <f>O344*H344</f>
        <v>0</v>
      </c>
      <c r="Q344" s="230">
        <v>0.085650000000000004</v>
      </c>
      <c r="R344" s="230">
        <f>Q344*H344</f>
        <v>0.30834</v>
      </c>
      <c r="S344" s="230">
        <v>0</v>
      </c>
      <c r="T344" s="231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32" t="s">
        <v>223</v>
      </c>
      <c r="AT344" s="232" t="s">
        <v>218</v>
      </c>
      <c r="AU344" s="232" t="s">
        <v>93</v>
      </c>
      <c r="AY344" s="18" t="s">
        <v>216</v>
      </c>
      <c r="BE344" s="233">
        <f>IF(N344="základní",J344,0)</f>
        <v>0</v>
      </c>
      <c r="BF344" s="233">
        <f>IF(N344="snížená",J344,0)</f>
        <v>0</v>
      </c>
      <c r="BG344" s="233">
        <f>IF(N344="zákl. přenesená",J344,0)</f>
        <v>0</v>
      </c>
      <c r="BH344" s="233">
        <f>IF(N344="sníž. přenesená",J344,0)</f>
        <v>0</v>
      </c>
      <c r="BI344" s="233">
        <f>IF(N344="nulová",J344,0)</f>
        <v>0</v>
      </c>
      <c r="BJ344" s="18" t="s">
        <v>91</v>
      </c>
      <c r="BK344" s="233">
        <f>ROUND(I344*H344,2)</f>
        <v>0</v>
      </c>
      <c r="BL344" s="18" t="s">
        <v>223</v>
      </c>
      <c r="BM344" s="232" t="s">
        <v>502</v>
      </c>
    </row>
    <row r="345" s="13" customFormat="1">
      <c r="A345" s="13"/>
      <c r="B345" s="234"/>
      <c r="C345" s="235"/>
      <c r="D345" s="236" t="s">
        <v>225</v>
      </c>
      <c r="E345" s="237" t="s">
        <v>1</v>
      </c>
      <c r="F345" s="238" t="s">
        <v>503</v>
      </c>
      <c r="G345" s="235"/>
      <c r="H345" s="239">
        <v>3.6000000000000001</v>
      </c>
      <c r="I345" s="240"/>
      <c r="J345" s="235"/>
      <c r="K345" s="235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225</v>
      </c>
      <c r="AU345" s="245" t="s">
        <v>93</v>
      </c>
      <c r="AV345" s="13" t="s">
        <v>93</v>
      </c>
      <c r="AW345" s="13" t="s">
        <v>38</v>
      </c>
      <c r="AX345" s="13" t="s">
        <v>91</v>
      </c>
      <c r="AY345" s="245" t="s">
        <v>216</v>
      </c>
    </row>
    <row r="346" s="2" customFormat="1" ht="21.75" customHeight="1">
      <c r="A346" s="40"/>
      <c r="B346" s="41"/>
      <c r="C346" s="267" t="s">
        <v>504</v>
      </c>
      <c r="D346" s="267" t="s">
        <v>295</v>
      </c>
      <c r="E346" s="268" t="s">
        <v>505</v>
      </c>
      <c r="F346" s="269" t="s">
        <v>506</v>
      </c>
      <c r="G346" s="270" t="s">
        <v>221</v>
      </c>
      <c r="H346" s="271">
        <v>3.96</v>
      </c>
      <c r="I346" s="272"/>
      <c r="J346" s="273">
        <f>ROUND(I346*H346,2)</f>
        <v>0</v>
      </c>
      <c r="K346" s="269" t="s">
        <v>222</v>
      </c>
      <c r="L346" s="274"/>
      <c r="M346" s="275" t="s">
        <v>1</v>
      </c>
      <c r="N346" s="276" t="s">
        <v>48</v>
      </c>
      <c r="O346" s="93"/>
      <c r="P346" s="230">
        <f>O346*H346</f>
        <v>0</v>
      </c>
      <c r="Q346" s="230">
        <v>0.14999999999999999</v>
      </c>
      <c r="R346" s="230">
        <f>Q346*H346</f>
        <v>0.59399999999999997</v>
      </c>
      <c r="S346" s="230">
        <v>0</v>
      </c>
      <c r="T346" s="231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32" t="s">
        <v>263</v>
      </c>
      <c r="AT346" s="232" t="s">
        <v>295</v>
      </c>
      <c r="AU346" s="232" t="s">
        <v>93</v>
      </c>
      <c r="AY346" s="18" t="s">
        <v>216</v>
      </c>
      <c r="BE346" s="233">
        <f>IF(N346="základní",J346,0)</f>
        <v>0</v>
      </c>
      <c r="BF346" s="233">
        <f>IF(N346="snížená",J346,0)</f>
        <v>0</v>
      </c>
      <c r="BG346" s="233">
        <f>IF(N346="zákl. přenesená",J346,0)</f>
        <v>0</v>
      </c>
      <c r="BH346" s="233">
        <f>IF(N346="sníž. přenesená",J346,0)</f>
        <v>0</v>
      </c>
      <c r="BI346" s="233">
        <f>IF(N346="nulová",J346,0)</f>
        <v>0</v>
      </c>
      <c r="BJ346" s="18" t="s">
        <v>91</v>
      </c>
      <c r="BK346" s="233">
        <f>ROUND(I346*H346,2)</f>
        <v>0</v>
      </c>
      <c r="BL346" s="18" t="s">
        <v>223</v>
      </c>
      <c r="BM346" s="232" t="s">
        <v>507</v>
      </c>
    </row>
    <row r="347" s="13" customFormat="1">
      <c r="A347" s="13"/>
      <c r="B347" s="234"/>
      <c r="C347" s="235"/>
      <c r="D347" s="236" t="s">
        <v>225</v>
      </c>
      <c r="E347" s="235"/>
      <c r="F347" s="238" t="s">
        <v>508</v>
      </c>
      <c r="G347" s="235"/>
      <c r="H347" s="239">
        <v>3.96</v>
      </c>
      <c r="I347" s="240"/>
      <c r="J347" s="235"/>
      <c r="K347" s="235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225</v>
      </c>
      <c r="AU347" s="245" t="s">
        <v>93</v>
      </c>
      <c r="AV347" s="13" t="s">
        <v>93</v>
      </c>
      <c r="AW347" s="13" t="s">
        <v>4</v>
      </c>
      <c r="AX347" s="13" t="s">
        <v>91</v>
      </c>
      <c r="AY347" s="245" t="s">
        <v>216</v>
      </c>
    </row>
    <row r="348" s="12" customFormat="1" ht="22.8" customHeight="1">
      <c r="A348" s="12"/>
      <c r="B348" s="205"/>
      <c r="C348" s="206"/>
      <c r="D348" s="207" t="s">
        <v>82</v>
      </c>
      <c r="E348" s="219" t="s">
        <v>252</v>
      </c>
      <c r="F348" s="219" t="s">
        <v>509</v>
      </c>
      <c r="G348" s="206"/>
      <c r="H348" s="206"/>
      <c r="I348" s="209"/>
      <c r="J348" s="220">
        <f>BK348</f>
        <v>0</v>
      </c>
      <c r="K348" s="206"/>
      <c r="L348" s="211"/>
      <c r="M348" s="212"/>
      <c r="N348" s="213"/>
      <c r="O348" s="213"/>
      <c r="P348" s="214">
        <f>SUM(P349:P643)</f>
        <v>0</v>
      </c>
      <c r="Q348" s="213"/>
      <c r="R348" s="214">
        <f>SUM(R349:R643)</f>
        <v>472.65252301164998</v>
      </c>
      <c r="S348" s="213"/>
      <c r="T348" s="215">
        <f>SUM(T349:T643)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6" t="s">
        <v>91</v>
      </c>
      <c r="AT348" s="217" t="s">
        <v>82</v>
      </c>
      <c r="AU348" s="217" t="s">
        <v>91</v>
      </c>
      <c r="AY348" s="216" t="s">
        <v>216</v>
      </c>
      <c r="BK348" s="218">
        <f>SUM(BK349:BK643)</f>
        <v>0</v>
      </c>
    </row>
    <row r="349" s="2" customFormat="1" ht="16.5" customHeight="1">
      <c r="A349" s="40"/>
      <c r="B349" s="41"/>
      <c r="C349" s="221" t="s">
        <v>510</v>
      </c>
      <c r="D349" s="221" t="s">
        <v>218</v>
      </c>
      <c r="E349" s="222" t="s">
        <v>511</v>
      </c>
      <c r="F349" s="223" t="s">
        <v>512</v>
      </c>
      <c r="G349" s="224" t="s">
        <v>221</v>
      </c>
      <c r="H349" s="225">
        <v>34.380000000000003</v>
      </c>
      <c r="I349" s="226"/>
      <c r="J349" s="227">
        <f>ROUND(I349*H349,2)</f>
        <v>0</v>
      </c>
      <c r="K349" s="223" t="s">
        <v>222</v>
      </c>
      <c r="L349" s="46"/>
      <c r="M349" s="228" t="s">
        <v>1</v>
      </c>
      <c r="N349" s="229" t="s">
        <v>48</v>
      </c>
      <c r="O349" s="93"/>
      <c r="P349" s="230">
        <f>O349*H349</f>
        <v>0</v>
      </c>
      <c r="Q349" s="230">
        <v>0.0064999999999999997</v>
      </c>
      <c r="R349" s="230">
        <f>Q349*H349</f>
        <v>0.22347</v>
      </c>
      <c r="S349" s="230">
        <v>0</v>
      </c>
      <c r="T349" s="231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32" t="s">
        <v>223</v>
      </c>
      <c r="AT349" s="232" t="s">
        <v>218</v>
      </c>
      <c r="AU349" s="232" t="s">
        <v>93</v>
      </c>
      <c r="AY349" s="18" t="s">
        <v>216</v>
      </c>
      <c r="BE349" s="233">
        <f>IF(N349="základní",J349,0)</f>
        <v>0</v>
      </c>
      <c r="BF349" s="233">
        <f>IF(N349="snížená",J349,0)</f>
        <v>0</v>
      </c>
      <c r="BG349" s="233">
        <f>IF(N349="zákl. přenesená",J349,0)</f>
        <v>0</v>
      </c>
      <c r="BH349" s="233">
        <f>IF(N349="sníž. přenesená",J349,0)</f>
        <v>0</v>
      </c>
      <c r="BI349" s="233">
        <f>IF(N349="nulová",J349,0)</f>
        <v>0</v>
      </c>
      <c r="BJ349" s="18" t="s">
        <v>91</v>
      </c>
      <c r="BK349" s="233">
        <f>ROUND(I349*H349,2)</f>
        <v>0</v>
      </c>
      <c r="BL349" s="18" t="s">
        <v>223</v>
      </c>
      <c r="BM349" s="232" t="s">
        <v>513</v>
      </c>
    </row>
    <row r="350" s="13" customFormat="1">
      <c r="A350" s="13"/>
      <c r="B350" s="234"/>
      <c r="C350" s="235"/>
      <c r="D350" s="236" t="s">
        <v>225</v>
      </c>
      <c r="E350" s="237" t="s">
        <v>1</v>
      </c>
      <c r="F350" s="238" t="s">
        <v>142</v>
      </c>
      <c r="G350" s="235"/>
      <c r="H350" s="239">
        <v>34.380000000000003</v>
      </c>
      <c r="I350" s="240"/>
      <c r="J350" s="235"/>
      <c r="K350" s="235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225</v>
      </c>
      <c r="AU350" s="245" t="s">
        <v>93</v>
      </c>
      <c r="AV350" s="13" t="s">
        <v>93</v>
      </c>
      <c r="AW350" s="13" t="s">
        <v>38</v>
      </c>
      <c r="AX350" s="13" t="s">
        <v>91</v>
      </c>
      <c r="AY350" s="245" t="s">
        <v>216</v>
      </c>
    </row>
    <row r="351" s="2" customFormat="1" ht="24.15" customHeight="1">
      <c r="A351" s="40"/>
      <c r="B351" s="41"/>
      <c r="C351" s="221" t="s">
        <v>514</v>
      </c>
      <c r="D351" s="221" t="s">
        <v>218</v>
      </c>
      <c r="E351" s="222" t="s">
        <v>515</v>
      </c>
      <c r="F351" s="223" t="s">
        <v>516</v>
      </c>
      <c r="G351" s="224" t="s">
        <v>221</v>
      </c>
      <c r="H351" s="225">
        <v>578.73900000000003</v>
      </c>
      <c r="I351" s="226"/>
      <c r="J351" s="227">
        <f>ROUND(I351*H351,2)</f>
        <v>0</v>
      </c>
      <c r="K351" s="223" t="s">
        <v>222</v>
      </c>
      <c r="L351" s="46"/>
      <c r="M351" s="228" t="s">
        <v>1</v>
      </c>
      <c r="N351" s="229" t="s">
        <v>48</v>
      </c>
      <c r="O351" s="93"/>
      <c r="P351" s="230">
        <f>O351*H351</f>
        <v>0</v>
      </c>
      <c r="Q351" s="230">
        <v>0.000263</v>
      </c>
      <c r="R351" s="230">
        <f>Q351*H351</f>
        <v>0.15220835700000002</v>
      </c>
      <c r="S351" s="230">
        <v>0</v>
      </c>
      <c r="T351" s="231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32" t="s">
        <v>223</v>
      </c>
      <c r="AT351" s="232" t="s">
        <v>218</v>
      </c>
      <c r="AU351" s="232" t="s">
        <v>93</v>
      </c>
      <c r="AY351" s="18" t="s">
        <v>216</v>
      </c>
      <c r="BE351" s="233">
        <f>IF(N351="základní",J351,0)</f>
        <v>0</v>
      </c>
      <c r="BF351" s="233">
        <f>IF(N351="snížená",J351,0)</f>
        <v>0</v>
      </c>
      <c r="BG351" s="233">
        <f>IF(N351="zákl. přenesená",J351,0)</f>
        <v>0</v>
      </c>
      <c r="BH351" s="233">
        <f>IF(N351="sníž. přenesená",J351,0)</f>
        <v>0</v>
      </c>
      <c r="BI351" s="233">
        <f>IF(N351="nulová",J351,0)</f>
        <v>0</v>
      </c>
      <c r="BJ351" s="18" t="s">
        <v>91</v>
      </c>
      <c r="BK351" s="233">
        <f>ROUND(I351*H351,2)</f>
        <v>0</v>
      </c>
      <c r="BL351" s="18" t="s">
        <v>223</v>
      </c>
      <c r="BM351" s="232" t="s">
        <v>517</v>
      </c>
    </row>
    <row r="352" s="13" customFormat="1">
      <c r="A352" s="13"/>
      <c r="B352" s="234"/>
      <c r="C352" s="235"/>
      <c r="D352" s="236" t="s">
        <v>225</v>
      </c>
      <c r="E352" s="237" t="s">
        <v>1</v>
      </c>
      <c r="F352" s="238" t="s">
        <v>518</v>
      </c>
      <c r="G352" s="235"/>
      <c r="H352" s="239">
        <v>578.73900000000003</v>
      </c>
      <c r="I352" s="240"/>
      <c r="J352" s="235"/>
      <c r="K352" s="235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225</v>
      </c>
      <c r="AU352" s="245" t="s">
        <v>93</v>
      </c>
      <c r="AV352" s="13" t="s">
        <v>93</v>
      </c>
      <c r="AW352" s="13" t="s">
        <v>38</v>
      </c>
      <c r="AX352" s="13" t="s">
        <v>83</v>
      </c>
      <c r="AY352" s="245" t="s">
        <v>216</v>
      </c>
    </row>
    <row r="353" s="14" customFormat="1">
      <c r="A353" s="14"/>
      <c r="B353" s="246"/>
      <c r="C353" s="247"/>
      <c r="D353" s="236" t="s">
        <v>225</v>
      </c>
      <c r="E353" s="248" t="s">
        <v>1</v>
      </c>
      <c r="F353" s="249" t="s">
        <v>229</v>
      </c>
      <c r="G353" s="247"/>
      <c r="H353" s="250">
        <v>578.73900000000003</v>
      </c>
      <c r="I353" s="251"/>
      <c r="J353" s="247"/>
      <c r="K353" s="247"/>
      <c r="L353" s="252"/>
      <c r="M353" s="253"/>
      <c r="N353" s="254"/>
      <c r="O353" s="254"/>
      <c r="P353" s="254"/>
      <c r="Q353" s="254"/>
      <c r="R353" s="254"/>
      <c r="S353" s="254"/>
      <c r="T353" s="25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6" t="s">
        <v>225</v>
      </c>
      <c r="AU353" s="256" t="s">
        <v>93</v>
      </c>
      <c r="AV353" s="14" t="s">
        <v>223</v>
      </c>
      <c r="AW353" s="14" t="s">
        <v>38</v>
      </c>
      <c r="AX353" s="14" t="s">
        <v>91</v>
      </c>
      <c r="AY353" s="256" t="s">
        <v>216</v>
      </c>
    </row>
    <row r="354" s="2" customFormat="1" ht="24.15" customHeight="1">
      <c r="A354" s="40"/>
      <c r="B354" s="41"/>
      <c r="C354" s="221" t="s">
        <v>519</v>
      </c>
      <c r="D354" s="221" t="s">
        <v>218</v>
      </c>
      <c r="E354" s="222" t="s">
        <v>520</v>
      </c>
      <c r="F354" s="223" t="s">
        <v>521</v>
      </c>
      <c r="G354" s="224" t="s">
        <v>221</v>
      </c>
      <c r="H354" s="225">
        <v>34.380000000000003</v>
      </c>
      <c r="I354" s="226"/>
      <c r="J354" s="227">
        <f>ROUND(I354*H354,2)</f>
        <v>0</v>
      </c>
      <c r="K354" s="223" t="s">
        <v>222</v>
      </c>
      <c r="L354" s="46"/>
      <c r="M354" s="228" t="s">
        <v>1</v>
      </c>
      <c r="N354" s="229" t="s">
        <v>48</v>
      </c>
      <c r="O354" s="93"/>
      <c r="P354" s="230">
        <f>O354*H354</f>
        <v>0</v>
      </c>
      <c r="Q354" s="230">
        <v>0.020480000000000002</v>
      </c>
      <c r="R354" s="230">
        <f>Q354*H354</f>
        <v>0.70410240000000013</v>
      </c>
      <c r="S354" s="230">
        <v>0</v>
      </c>
      <c r="T354" s="231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32" t="s">
        <v>223</v>
      </c>
      <c r="AT354" s="232" t="s">
        <v>218</v>
      </c>
      <c r="AU354" s="232" t="s">
        <v>93</v>
      </c>
      <c r="AY354" s="18" t="s">
        <v>216</v>
      </c>
      <c r="BE354" s="233">
        <f>IF(N354="základní",J354,0)</f>
        <v>0</v>
      </c>
      <c r="BF354" s="233">
        <f>IF(N354="snížená",J354,0)</f>
        <v>0</v>
      </c>
      <c r="BG354" s="233">
        <f>IF(N354="zákl. přenesená",J354,0)</f>
        <v>0</v>
      </c>
      <c r="BH354" s="233">
        <f>IF(N354="sníž. přenesená",J354,0)</f>
        <v>0</v>
      </c>
      <c r="BI354" s="233">
        <f>IF(N354="nulová",J354,0)</f>
        <v>0</v>
      </c>
      <c r="BJ354" s="18" t="s">
        <v>91</v>
      </c>
      <c r="BK354" s="233">
        <f>ROUND(I354*H354,2)</f>
        <v>0</v>
      </c>
      <c r="BL354" s="18" t="s">
        <v>223</v>
      </c>
      <c r="BM354" s="232" t="s">
        <v>522</v>
      </c>
    </row>
    <row r="355" s="13" customFormat="1">
      <c r="A355" s="13"/>
      <c r="B355" s="234"/>
      <c r="C355" s="235"/>
      <c r="D355" s="236" t="s">
        <v>225</v>
      </c>
      <c r="E355" s="237" t="s">
        <v>1</v>
      </c>
      <c r="F355" s="238" t="s">
        <v>523</v>
      </c>
      <c r="G355" s="235"/>
      <c r="H355" s="239">
        <v>4.9699999999999998</v>
      </c>
      <c r="I355" s="240"/>
      <c r="J355" s="235"/>
      <c r="K355" s="235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225</v>
      </c>
      <c r="AU355" s="245" t="s">
        <v>93</v>
      </c>
      <c r="AV355" s="13" t="s">
        <v>93</v>
      </c>
      <c r="AW355" s="13" t="s">
        <v>38</v>
      </c>
      <c r="AX355" s="13" t="s">
        <v>83</v>
      </c>
      <c r="AY355" s="245" t="s">
        <v>216</v>
      </c>
    </row>
    <row r="356" s="13" customFormat="1">
      <c r="A356" s="13"/>
      <c r="B356" s="234"/>
      <c r="C356" s="235"/>
      <c r="D356" s="236" t="s">
        <v>225</v>
      </c>
      <c r="E356" s="237" t="s">
        <v>1</v>
      </c>
      <c r="F356" s="238" t="s">
        <v>524</v>
      </c>
      <c r="G356" s="235"/>
      <c r="H356" s="239">
        <v>8.0800000000000001</v>
      </c>
      <c r="I356" s="240"/>
      <c r="J356" s="235"/>
      <c r="K356" s="235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225</v>
      </c>
      <c r="AU356" s="245" t="s">
        <v>93</v>
      </c>
      <c r="AV356" s="13" t="s">
        <v>93</v>
      </c>
      <c r="AW356" s="13" t="s">
        <v>38</v>
      </c>
      <c r="AX356" s="13" t="s">
        <v>83</v>
      </c>
      <c r="AY356" s="245" t="s">
        <v>216</v>
      </c>
    </row>
    <row r="357" s="13" customFormat="1">
      <c r="A357" s="13"/>
      <c r="B357" s="234"/>
      <c r="C357" s="235"/>
      <c r="D357" s="236" t="s">
        <v>225</v>
      </c>
      <c r="E357" s="237" t="s">
        <v>1</v>
      </c>
      <c r="F357" s="238" t="s">
        <v>525</v>
      </c>
      <c r="G357" s="235"/>
      <c r="H357" s="239">
        <v>15.42</v>
      </c>
      <c r="I357" s="240"/>
      <c r="J357" s="235"/>
      <c r="K357" s="235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225</v>
      </c>
      <c r="AU357" s="245" t="s">
        <v>93</v>
      </c>
      <c r="AV357" s="13" t="s">
        <v>93</v>
      </c>
      <c r="AW357" s="13" t="s">
        <v>38</v>
      </c>
      <c r="AX357" s="13" t="s">
        <v>83</v>
      </c>
      <c r="AY357" s="245" t="s">
        <v>216</v>
      </c>
    </row>
    <row r="358" s="13" customFormat="1">
      <c r="A358" s="13"/>
      <c r="B358" s="234"/>
      <c r="C358" s="235"/>
      <c r="D358" s="236" t="s">
        <v>225</v>
      </c>
      <c r="E358" s="237" t="s">
        <v>1</v>
      </c>
      <c r="F358" s="238" t="s">
        <v>526</v>
      </c>
      <c r="G358" s="235"/>
      <c r="H358" s="239">
        <v>5.9100000000000001</v>
      </c>
      <c r="I358" s="240"/>
      <c r="J358" s="235"/>
      <c r="K358" s="235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225</v>
      </c>
      <c r="AU358" s="245" t="s">
        <v>93</v>
      </c>
      <c r="AV358" s="13" t="s">
        <v>93</v>
      </c>
      <c r="AW358" s="13" t="s">
        <v>38</v>
      </c>
      <c r="AX358" s="13" t="s">
        <v>83</v>
      </c>
      <c r="AY358" s="245" t="s">
        <v>216</v>
      </c>
    </row>
    <row r="359" s="14" customFormat="1">
      <c r="A359" s="14"/>
      <c r="B359" s="246"/>
      <c r="C359" s="247"/>
      <c r="D359" s="236" t="s">
        <v>225</v>
      </c>
      <c r="E359" s="248" t="s">
        <v>142</v>
      </c>
      <c r="F359" s="249" t="s">
        <v>229</v>
      </c>
      <c r="G359" s="247"/>
      <c r="H359" s="250">
        <v>34.380000000000003</v>
      </c>
      <c r="I359" s="251"/>
      <c r="J359" s="247"/>
      <c r="K359" s="247"/>
      <c r="L359" s="252"/>
      <c r="M359" s="253"/>
      <c r="N359" s="254"/>
      <c r="O359" s="254"/>
      <c r="P359" s="254"/>
      <c r="Q359" s="254"/>
      <c r="R359" s="254"/>
      <c r="S359" s="254"/>
      <c r="T359" s="25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6" t="s">
        <v>225</v>
      </c>
      <c r="AU359" s="256" t="s">
        <v>93</v>
      </c>
      <c r="AV359" s="14" t="s">
        <v>223</v>
      </c>
      <c r="AW359" s="14" t="s">
        <v>38</v>
      </c>
      <c r="AX359" s="14" t="s">
        <v>91</v>
      </c>
      <c r="AY359" s="256" t="s">
        <v>216</v>
      </c>
    </row>
    <row r="360" s="2" customFormat="1" ht="21.75" customHeight="1">
      <c r="A360" s="40"/>
      <c r="B360" s="41"/>
      <c r="C360" s="221" t="s">
        <v>527</v>
      </c>
      <c r="D360" s="221" t="s">
        <v>218</v>
      </c>
      <c r="E360" s="222" t="s">
        <v>528</v>
      </c>
      <c r="F360" s="223" t="s">
        <v>529</v>
      </c>
      <c r="G360" s="224" t="s">
        <v>221</v>
      </c>
      <c r="H360" s="225">
        <v>34.380000000000003</v>
      </c>
      <c r="I360" s="226"/>
      <c r="J360" s="227">
        <f>ROUND(I360*H360,2)</f>
        <v>0</v>
      </c>
      <c r="K360" s="223" t="s">
        <v>222</v>
      </c>
      <c r="L360" s="46"/>
      <c r="M360" s="228" t="s">
        <v>1</v>
      </c>
      <c r="N360" s="229" t="s">
        <v>48</v>
      </c>
      <c r="O360" s="93"/>
      <c r="P360" s="230">
        <f>O360*H360</f>
        <v>0</v>
      </c>
      <c r="Q360" s="230">
        <v>0.0054599999999999996</v>
      </c>
      <c r="R360" s="230">
        <f>Q360*H360</f>
        <v>0.18771479999999999</v>
      </c>
      <c r="S360" s="230">
        <v>0</v>
      </c>
      <c r="T360" s="231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32" t="s">
        <v>223</v>
      </c>
      <c r="AT360" s="232" t="s">
        <v>218</v>
      </c>
      <c r="AU360" s="232" t="s">
        <v>93</v>
      </c>
      <c r="AY360" s="18" t="s">
        <v>216</v>
      </c>
      <c r="BE360" s="233">
        <f>IF(N360="základní",J360,0)</f>
        <v>0</v>
      </c>
      <c r="BF360" s="233">
        <f>IF(N360="snížená",J360,0)</f>
        <v>0</v>
      </c>
      <c r="BG360" s="233">
        <f>IF(N360="zákl. přenesená",J360,0)</f>
        <v>0</v>
      </c>
      <c r="BH360" s="233">
        <f>IF(N360="sníž. přenesená",J360,0)</f>
        <v>0</v>
      </c>
      <c r="BI360" s="233">
        <f>IF(N360="nulová",J360,0)</f>
        <v>0</v>
      </c>
      <c r="BJ360" s="18" t="s">
        <v>91</v>
      </c>
      <c r="BK360" s="233">
        <f>ROUND(I360*H360,2)</f>
        <v>0</v>
      </c>
      <c r="BL360" s="18" t="s">
        <v>223</v>
      </c>
      <c r="BM360" s="232" t="s">
        <v>530</v>
      </c>
    </row>
    <row r="361" s="13" customFormat="1">
      <c r="A361" s="13"/>
      <c r="B361" s="234"/>
      <c r="C361" s="235"/>
      <c r="D361" s="236" t="s">
        <v>225</v>
      </c>
      <c r="E361" s="237" t="s">
        <v>1</v>
      </c>
      <c r="F361" s="238" t="s">
        <v>142</v>
      </c>
      <c r="G361" s="235"/>
      <c r="H361" s="239">
        <v>34.380000000000003</v>
      </c>
      <c r="I361" s="240"/>
      <c r="J361" s="235"/>
      <c r="K361" s="235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225</v>
      </c>
      <c r="AU361" s="245" t="s">
        <v>93</v>
      </c>
      <c r="AV361" s="13" t="s">
        <v>93</v>
      </c>
      <c r="AW361" s="13" t="s">
        <v>38</v>
      </c>
      <c r="AX361" s="13" t="s">
        <v>91</v>
      </c>
      <c r="AY361" s="245" t="s">
        <v>216</v>
      </c>
    </row>
    <row r="362" s="2" customFormat="1" ht="24.15" customHeight="1">
      <c r="A362" s="40"/>
      <c r="B362" s="41"/>
      <c r="C362" s="221" t="s">
        <v>531</v>
      </c>
      <c r="D362" s="221" t="s">
        <v>218</v>
      </c>
      <c r="E362" s="222" t="s">
        <v>532</v>
      </c>
      <c r="F362" s="223" t="s">
        <v>533</v>
      </c>
      <c r="G362" s="224" t="s">
        <v>221</v>
      </c>
      <c r="H362" s="225">
        <v>578.73900000000003</v>
      </c>
      <c r="I362" s="226"/>
      <c r="J362" s="227">
        <f>ROUND(I362*H362,2)</f>
        <v>0</v>
      </c>
      <c r="K362" s="223" t="s">
        <v>222</v>
      </c>
      <c r="L362" s="46"/>
      <c r="M362" s="228" t="s">
        <v>1</v>
      </c>
      <c r="N362" s="229" t="s">
        <v>48</v>
      </c>
      <c r="O362" s="93"/>
      <c r="P362" s="230">
        <f>O362*H362</f>
        <v>0</v>
      </c>
      <c r="Q362" s="230">
        <v>0.0043839999999999999</v>
      </c>
      <c r="R362" s="230">
        <f>Q362*H362</f>
        <v>2.5371917760000002</v>
      </c>
      <c r="S362" s="230">
        <v>0</v>
      </c>
      <c r="T362" s="231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32" t="s">
        <v>223</v>
      </c>
      <c r="AT362" s="232" t="s">
        <v>218</v>
      </c>
      <c r="AU362" s="232" t="s">
        <v>93</v>
      </c>
      <c r="AY362" s="18" t="s">
        <v>216</v>
      </c>
      <c r="BE362" s="233">
        <f>IF(N362="základní",J362,0)</f>
        <v>0</v>
      </c>
      <c r="BF362" s="233">
        <f>IF(N362="snížená",J362,0)</f>
        <v>0</v>
      </c>
      <c r="BG362" s="233">
        <f>IF(N362="zákl. přenesená",J362,0)</f>
        <v>0</v>
      </c>
      <c r="BH362" s="233">
        <f>IF(N362="sníž. přenesená",J362,0)</f>
        <v>0</v>
      </c>
      <c r="BI362" s="233">
        <f>IF(N362="nulová",J362,0)</f>
        <v>0</v>
      </c>
      <c r="BJ362" s="18" t="s">
        <v>91</v>
      </c>
      <c r="BK362" s="233">
        <f>ROUND(I362*H362,2)</f>
        <v>0</v>
      </c>
      <c r="BL362" s="18" t="s">
        <v>223</v>
      </c>
      <c r="BM362" s="232" t="s">
        <v>534</v>
      </c>
    </row>
    <row r="363" s="13" customFormat="1">
      <c r="A363" s="13"/>
      <c r="B363" s="234"/>
      <c r="C363" s="235"/>
      <c r="D363" s="236" t="s">
        <v>225</v>
      </c>
      <c r="E363" s="237" t="s">
        <v>1</v>
      </c>
      <c r="F363" s="238" t="s">
        <v>518</v>
      </c>
      <c r="G363" s="235"/>
      <c r="H363" s="239">
        <v>578.73900000000003</v>
      </c>
      <c r="I363" s="240"/>
      <c r="J363" s="235"/>
      <c r="K363" s="235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225</v>
      </c>
      <c r="AU363" s="245" t="s">
        <v>93</v>
      </c>
      <c r="AV363" s="13" t="s">
        <v>93</v>
      </c>
      <c r="AW363" s="13" t="s">
        <v>38</v>
      </c>
      <c r="AX363" s="13" t="s">
        <v>91</v>
      </c>
      <c r="AY363" s="245" t="s">
        <v>216</v>
      </c>
    </row>
    <row r="364" s="2" customFormat="1" ht="24.15" customHeight="1">
      <c r="A364" s="40"/>
      <c r="B364" s="41"/>
      <c r="C364" s="221" t="s">
        <v>535</v>
      </c>
      <c r="D364" s="221" t="s">
        <v>218</v>
      </c>
      <c r="E364" s="222" t="s">
        <v>536</v>
      </c>
      <c r="F364" s="223" t="s">
        <v>537</v>
      </c>
      <c r="G364" s="224" t="s">
        <v>221</v>
      </c>
      <c r="H364" s="225">
        <v>34.380000000000003</v>
      </c>
      <c r="I364" s="226"/>
      <c r="J364" s="227">
        <f>ROUND(I364*H364,2)</f>
        <v>0</v>
      </c>
      <c r="K364" s="223" t="s">
        <v>222</v>
      </c>
      <c r="L364" s="46"/>
      <c r="M364" s="228" t="s">
        <v>1</v>
      </c>
      <c r="N364" s="229" t="s">
        <v>48</v>
      </c>
      <c r="O364" s="93"/>
      <c r="P364" s="230">
        <f>O364*H364</f>
        <v>0</v>
      </c>
      <c r="Q364" s="230">
        <v>0.018380000000000001</v>
      </c>
      <c r="R364" s="230">
        <f>Q364*H364</f>
        <v>0.63190440000000003</v>
      </c>
      <c r="S364" s="230">
        <v>0</v>
      </c>
      <c r="T364" s="231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32" t="s">
        <v>223</v>
      </c>
      <c r="AT364" s="232" t="s">
        <v>218</v>
      </c>
      <c r="AU364" s="232" t="s">
        <v>93</v>
      </c>
      <c r="AY364" s="18" t="s">
        <v>216</v>
      </c>
      <c r="BE364" s="233">
        <f>IF(N364="základní",J364,0)</f>
        <v>0</v>
      </c>
      <c r="BF364" s="233">
        <f>IF(N364="snížená",J364,0)</f>
        <v>0</v>
      </c>
      <c r="BG364" s="233">
        <f>IF(N364="zákl. přenesená",J364,0)</f>
        <v>0</v>
      </c>
      <c r="BH364" s="233">
        <f>IF(N364="sníž. přenesená",J364,0)</f>
        <v>0</v>
      </c>
      <c r="BI364" s="233">
        <f>IF(N364="nulová",J364,0)</f>
        <v>0</v>
      </c>
      <c r="BJ364" s="18" t="s">
        <v>91</v>
      </c>
      <c r="BK364" s="233">
        <f>ROUND(I364*H364,2)</f>
        <v>0</v>
      </c>
      <c r="BL364" s="18" t="s">
        <v>223</v>
      </c>
      <c r="BM364" s="232" t="s">
        <v>538</v>
      </c>
    </row>
    <row r="365" s="13" customFormat="1">
      <c r="A365" s="13"/>
      <c r="B365" s="234"/>
      <c r="C365" s="235"/>
      <c r="D365" s="236" t="s">
        <v>225</v>
      </c>
      <c r="E365" s="237" t="s">
        <v>1</v>
      </c>
      <c r="F365" s="238" t="s">
        <v>142</v>
      </c>
      <c r="G365" s="235"/>
      <c r="H365" s="239">
        <v>34.380000000000003</v>
      </c>
      <c r="I365" s="240"/>
      <c r="J365" s="235"/>
      <c r="K365" s="235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225</v>
      </c>
      <c r="AU365" s="245" t="s">
        <v>93</v>
      </c>
      <c r="AV365" s="13" t="s">
        <v>93</v>
      </c>
      <c r="AW365" s="13" t="s">
        <v>38</v>
      </c>
      <c r="AX365" s="13" t="s">
        <v>91</v>
      </c>
      <c r="AY365" s="245" t="s">
        <v>216</v>
      </c>
    </row>
    <row r="366" s="2" customFormat="1" ht="24.15" customHeight="1">
      <c r="A366" s="40"/>
      <c r="B366" s="41"/>
      <c r="C366" s="221" t="s">
        <v>539</v>
      </c>
      <c r="D366" s="221" t="s">
        <v>218</v>
      </c>
      <c r="E366" s="222" t="s">
        <v>540</v>
      </c>
      <c r="F366" s="223" t="s">
        <v>541</v>
      </c>
      <c r="G366" s="224" t="s">
        <v>221</v>
      </c>
      <c r="H366" s="225">
        <v>544.35900000000004</v>
      </c>
      <c r="I366" s="226"/>
      <c r="J366" s="227">
        <f>ROUND(I366*H366,2)</f>
        <v>0</v>
      </c>
      <c r="K366" s="223" t="s">
        <v>222</v>
      </c>
      <c r="L366" s="46"/>
      <c r="M366" s="228" t="s">
        <v>1</v>
      </c>
      <c r="N366" s="229" t="s">
        <v>48</v>
      </c>
      <c r="O366" s="93"/>
      <c r="P366" s="230">
        <f>O366*H366</f>
        <v>0</v>
      </c>
      <c r="Q366" s="230">
        <v>0.018380000000000001</v>
      </c>
      <c r="R366" s="230">
        <f>Q366*H366</f>
        <v>10.005318420000002</v>
      </c>
      <c r="S366" s="230">
        <v>0</v>
      </c>
      <c r="T366" s="231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32" t="s">
        <v>223</v>
      </c>
      <c r="AT366" s="232" t="s">
        <v>218</v>
      </c>
      <c r="AU366" s="232" t="s">
        <v>93</v>
      </c>
      <c r="AY366" s="18" t="s">
        <v>216</v>
      </c>
      <c r="BE366" s="233">
        <f>IF(N366="základní",J366,0)</f>
        <v>0</v>
      </c>
      <c r="BF366" s="233">
        <f>IF(N366="snížená",J366,0)</f>
        <v>0</v>
      </c>
      <c r="BG366" s="233">
        <f>IF(N366="zákl. přenesená",J366,0)</f>
        <v>0</v>
      </c>
      <c r="BH366" s="233">
        <f>IF(N366="sníž. přenesená",J366,0)</f>
        <v>0</v>
      </c>
      <c r="BI366" s="233">
        <f>IF(N366="nulová",J366,0)</f>
        <v>0</v>
      </c>
      <c r="BJ366" s="18" t="s">
        <v>91</v>
      </c>
      <c r="BK366" s="233">
        <f>ROUND(I366*H366,2)</f>
        <v>0</v>
      </c>
      <c r="BL366" s="18" t="s">
        <v>223</v>
      </c>
      <c r="BM366" s="232" t="s">
        <v>542</v>
      </c>
    </row>
    <row r="367" s="13" customFormat="1">
      <c r="A367" s="13"/>
      <c r="B367" s="234"/>
      <c r="C367" s="235"/>
      <c r="D367" s="236" t="s">
        <v>225</v>
      </c>
      <c r="E367" s="237" t="s">
        <v>1</v>
      </c>
      <c r="F367" s="238" t="s">
        <v>543</v>
      </c>
      <c r="G367" s="235"/>
      <c r="H367" s="239">
        <v>181.453</v>
      </c>
      <c r="I367" s="240"/>
      <c r="J367" s="235"/>
      <c r="K367" s="235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225</v>
      </c>
      <c r="AU367" s="245" t="s">
        <v>93</v>
      </c>
      <c r="AV367" s="13" t="s">
        <v>93</v>
      </c>
      <c r="AW367" s="13" t="s">
        <v>38</v>
      </c>
      <c r="AX367" s="13" t="s">
        <v>83</v>
      </c>
      <c r="AY367" s="245" t="s">
        <v>216</v>
      </c>
    </row>
    <row r="368" s="13" customFormat="1">
      <c r="A368" s="13"/>
      <c r="B368" s="234"/>
      <c r="C368" s="235"/>
      <c r="D368" s="236" t="s">
        <v>225</v>
      </c>
      <c r="E368" s="237" t="s">
        <v>1</v>
      </c>
      <c r="F368" s="238" t="s">
        <v>544</v>
      </c>
      <c r="G368" s="235"/>
      <c r="H368" s="239">
        <v>181.453</v>
      </c>
      <c r="I368" s="240"/>
      <c r="J368" s="235"/>
      <c r="K368" s="235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225</v>
      </c>
      <c r="AU368" s="245" t="s">
        <v>93</v>
      </c>
      <c r="AV368" s="13" t="s">
        <v>93</v>
      </c>
      <c r="AW368" s="13" t="s">
        <v>38</v>
      </c>
      <c r="AX368" s="13" t="s">
        <v>83</v>
      </c>
      <c r="AY368" s="245" t="s">
        <v>216</v>
      </c>
    </row>
    <row r="369" s="13" customFormat="1">
      <c r="A369" s="13"/>
      <c r="B369" s="234"/>
      <c r="C369" s="235"/>
      <c r="D369" s="236" t="s">
        <v>225</v>
      </c>
      <c r="E369" s="237" t="s">
        <v>1</v>
      </c>
      <c r="F369" s="238" t="s">
        <v>545</v>
      </c>
      <c r="G369" s="235"/>
      <c r="H369" s="239">
        <v>181.453</v>
      </c>
      <c r="I369" s="240"/>
      <c r="J369" s="235"/>
      <c r="K369" s="235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225</v>
      </c>
      <c r="AU369" s="245" t="s">
        <v>93</v>
      </c>
      <c r="AV369" s="13" t="s">
        <v>93</v>
      </c>
      <c r="AW369" s="13" t="s">
        <v>38</v>
      </c>
      <c r="AX369" s="13" t="s">
        <v>83</v>
      </c>
      <c r="AY369" s="245" t="s">
        <v>216</v>
      </c>
    </row>
    <row r="370" s="14" customFormat="1">
      <c r="A370" s="14"/>
      <c r="B370" s="246"/>
      <c r="C370" s="247"/>
      <c r="D370" s="236" t="s">
        <v>225</v>
      </c>
      <c r="E370" s="248" t="s">
        <v>136</v>
      </c>
      <c r="F370" s="249" t="s">
        <v>229</v>
      </c>
      <c r="G370" s="247"/>
      <c r="H370" s="250">
        <v>544.35900000000004</v>
      </c>
      <c r="I370" s="251"/>
      <c r="J370" s="247"/>
      <c r="K370" s="247"/>
      <c r="L370" s="252"/>
      <c r="M370" s="253"/>
      <c r="N370" s="254"/>
      <c r="O370" s="254"/>
      <c r="P370" s="254"/>
      <c r="Q370" s="254"/>
      <c r="R370" s="254"/>
      <c r="S370" s="254"/>
      <c r="T370" s="25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6" t="s">
        <v>225</v>
      </c>
      <c r="AU370" s="256" t="s">
        <v>93</v>
      </c>
      <c r="AV370" s="14" t="s">
        <v>223</v>
      </c>
      <c r="AW370" s="14" t="s">
        <v>38</v>
      </c>
      <c r="AX370" s="14" t="s">
        <v>91</v>
      </c>
      <c r="AY370" s="256" t="s">
        <v>216</v>
      </c>
    </row>
    <row r="371" s="2" customFormat="1" ht="24.15" customHeight="1">
      <c r="A371" s="40"/>
      <c r="B371" s="41"/>
      <c r="C371" s="221" t="s">
        <v>546</v>
      </c>
      <c r="D371" s="221" t="s">
        <v>218</v>
      </c>
      <c r="E371" s="222" t="s">
        <v>547</v>
      </c>
      <c r="F371" s="223" t="s">
        <v>548</v>
      </c>
      <c r="G371" s="224" t="s">
        <v>221</v>
      </c>
      <c r="H371" s="225">
        <v>34.380000000000003</v>
      </c>
      <c r="I371" s="226"/>
      <c r="J371" s="227">
        <f>ROUND(I371*H371,2)</f>
        <v>0</v>
      </c>
      <c r="K371" s="223" t="s">
        <v>222</v>
      </c>
      <c r="L371" s="46"/>
      <c r="M371" s="228" t="s">
        <v>1</v>
      </c>
      <c r="N371" s="229" t="s">
        <v>48</v>
      </c>
      <c r="O371" s="93"/>
      <c r="P371" s="230">
        <f>O371*H371</f>
        <v>0</v>
      </c>
      <c r="Q371" s="230">
        <v>0.0079000000000000008</v>
      </c>
      <c r="R371" s="230">
        <f>Q371*H371</f>
        <v>0.27160200000000007</v>
      </c>
      <c r="S371" s="230">
        <v>0</v>
      </c>
      <c r="T371" s="231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32" t="s">
        <v>223</v>
      </c>
      <c r="AT371" s="232" t="s">
        <v>218</v>
      </c>
      <c r="AU371" s="232" t="s">
        <v>93</v>
      </c>
      <c r="AY371" s="18" t="s">
        <v>216</v>
      </c>
      <c r="BE371" s="233">
        <f>IF(N371="základní",J371,0)</f>
        <v>0</v>
      </c>
      <c r="BF371" s="233">
        <f>IF(N371="snížená",J371,0)</f>
        <v>0</v>
      </c>
      <c r="BG371" s="233">
        <f>IF(N371="zákl. přenesená",J371,0)</f>
        <v>0</v>
      </c>
      <c r="BH371" s="233">
        <f>IF(N371="sníž. přenesená",J371,0)</f>
        <v>0</v>
      </c>
      <c r="BI371" s="233">
        <f>IF(N371="nulová",J371,0)</f>
        <v>0</v>
      </c>
      <c r="BJ371" s="18" t="s">
        <v>91</v>
      </c>
      <c r="BK371" s="233">
        <f>ROUND(I371*H371,2)</f>
        <v>0</v>
      </c>
      <c r="BL371" s="18" t="s">
        <v>223</v>
      </c>
      <c r="BM371" s="232" t="s">
        <v>549</v>
      </c>
    </row>
    <row r="372" s="13" customFormat="1">
      <c r="A372" s="13"/>
      <c r="B372" s="234"/>
      <c r="C372" s="235"/>
      <c r="D372" s="236" t="s">
        <v>225</v>
      </c>
      <c r="E372" s="237" t="s">
        <v>1</v>
      </c>
      <c r="F372" s="238" t="s">
        <v>142</v>
      </c>
      <c r="G372" s="235"/>
      <c r="H372" s="239">
        <v>34.380000000000003</v>
      </c>
      <c r="I372" s="240"/>
      <c r="J372" s="235"/>
      <c r="K372" s="235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225</v>
      </c>
      <c r="AU372" s="245" t="s">
        <v>93</v>
      </c>
      <c r="AV372" s="13" t="s">
        <v>93</v>
      </c>
      <c r="AW372" s="13" t="s">
        <v>38</v>
      </c>
      <c r="AX372" s="13" t="s">
        <v>91</v>
      </c>
      <c r="AY372" s="245" t="s">
        <v>216</v>
      </c>
    </row>
    <row r="373" s="2" customFormat="1" ht="33" customHeight="1">
      <c r="A373" s="40"/>
      <c r="B373" s="41"/>
      <c r="C373" s="221" t="s">
        <v>550</v>
      </c>
      <c r="D373" s="221" t="s">
        <v>218</v>
      </c>
      <c r="E373" s="222" t="s">
        <v>551</v>
      </c>
      <c r="F373" s="223" t="s">
        <v>552</v>
      </c>
      <c r="G373" s="224" t="s">
        <v>221</v>
      </c>
      <c r="H373" s="225">
        <v>544.35900000000004</v>
      </c>
      <c r="I373" s="226"/>
      <c r="J373" s="227">
        <f>ROUND(I373*H373,2)</f>
        <v>0</v>
      </c>
      <c r="K373" s="223" t="s">
        <v>222</v>
      </c>
      <c r="L373" s="46"/>
      <c r="M373" s="228" t="s">
        <v>1</v>
      </c>
      <c r="N373" s="229" t="s">
        <v>48</v>
      </c>
      <c r="O373" s="93"/>
      <c r="P373" s="230">
        <f>O373*H373</f>
        <v>0</v>
      </c>
      <c r="Q373" s="230">
        <v>0.0079000000000000008</v>
      </c>
      <c r="R373" s="230">
        <f>Q373*H373</f>
        <v>4.3004361000000006</v>
      </c>
      <c r="S373" s="230">
        <v>0</v>
      </c>
      <c r="T373" s="231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32" t="s">
        <v>223</v>
      </c>
      <c r="AT373" s="232" t="s">
        <v>218</v>
      </c>
      <c r="AU373" s="232" t="s">
        <v>93</v>
      </c>
      <c r="AY373" s="18" t="s">
        <v>216</v>
      </c>
      <c r="BE373" s="233">
        <f>IF(N373="základní",J373,0)</f>
        <v>0</v>
      </c>
      <c r="BF373" s="233">
        <f>IF(N373="snížená",J373,0)</f>
        <v>0</v>
      </c>
      <c r="BG373" s="233">
        <f>IF(N373="zákl. přenesená",J373,0)</f>
        <v>0</v>
      </c>
      <c r="BH373" s="233">
        <f>IF(N373="sníž. přenesená",J373,0)</f>
        <v>0</v>
      </c>
      <c r="BI373" s="233">
        <f>IF(N373="nulová",J373,0)</f>
        <v>0</v>
      </c>
      <c r="BJ373" s="18" t="s">
        <v>91</v>
      </c>
      <c r="BK373" s="233">
        <f>ROUND(I373*H373,2)</f>
        <v>0</v>
      </c>
      <c r="BL373" s="18" t="s">
        <v>223</v>
      </c>
      <c r="BM373" s="232" t="s">
        <v>553</v>
      </c>
    </row>
    <row r="374" s="13" customFormat="1">
      <c r="A374" s="13"/>
      <c r="B374" s="234"/>
      <c r="C374" s="235"/>
      <c r="D374" s="236" t="s">
        <v>225</v>
      </c>
      <c r="E374" s="237" t="s">
        <v>1</v>
      </c>
      <c r="F374" s="238" t="s">
        <v>136</v>
      </c>
      <c r="G374" s="235"/>
      <c r="H374" s="239">
        <v>544.35900000000004</v>
      </c>
      <c r="I374" s="240"/>
      <c r="J374" s="235"/>
      <c r="K374" s="235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225</v>
      </c>
      <c r="AU374" s="245" t="s">
        <v>93</v>
      </c>
      <c r="AV374" s="13" t="s">
        <v>93</v>
      </c>
      <c r="AW374" s="13" t="s">
        <v>38</v>
      </c>
      <c r="AX374" s="13" t="s">
        <v>91</v>
      </c>
      <c r="AY374" s="245" t="s">
        <v>216</v>
      </c>
    </row>
    <row r="375" s="2" customFormat="1" ht="24.15" customHeight="1">
      <c r="A375" s="40"/>
      <c r="B375" s="41"/>
      <c r="C375" s="221" t="s">
        <v>554</v>
      </c>
      <c r="D375" s="221" t="s">
        <v>218</v>
      </c>
      <c r="E375" s="222" t="s">
        <v>555</v>
      </c>
      <c r="F375" s="223" t="s">
        <v>556</v>
      </c>
      <c r="G375" s="224" t="s">
        <v>221</v>
      </c>
      <c r="H375" s="225">
        <v>988.25999999999999</v>
      </c>
      <c r="I375" s="226"/>
      <c r="J375" s="227">
        <f>ROUND(I375*H375,2)</f>
        <v>0</v>
      </c>
      <c r="K375" s="223" t="s">
        <v>222</v>
      </c>
      <c r="L375" s="46"/>
      <c r="M375" s="228" t="s">
        <v>1</v>
      </c>
      <c r="N375" s="229" t="s">
        <v>48</v>
      </c>
      <c r="O375" s="93"/>
      <c r="P375" s="230">
        <f>O375*H375</f>
        <v>0</v>
      </c>
      <c r="Q375" s="230">
        <v>0.028199999999999999</v>
      </c>
      <c r="R375" s="230">
        <f>Q375*H375</f>
        <v>27.868931999999997</v>
      </c>
      <c r="S375" s="230">
        <v>0</v>
      </c>
      <c r="T375" s="231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32" t="s">
        <v>223</v>
      </c>
      <c r="AT375" s="232" t="s">
        <v>218</v>
      </c>
      <c r="AU375" s="232" t="s">
        <v>93</v>
      </c>
      <c r="AY375" s="18" t="s">
        <v>216</v>
      </c>
      <c r="BE375" s="233">
        <f>IF(N375="základní",J375,0)</f>
        <v>0</v>
      </c>
      <c r="BF375" s="233">
        <f>IF(N375="snížená",J375,0)</f>
        <v>0</v>
      </c>
      <c r="BG375" s="233">
        <f>IF(N375="zákl. přenesená",J375,0)</f>
        <v>0</v>
      </c>
      <c r="BH375" s="233">
        <f>IF(N375="sníž. přenesená",J375,0)</f>
        <v>0</v>
      </c>
      <c r="BI375" s="233">
        <f>IF(N375="nulová",J375,0)</f>
        <v>0</v>
      </c>
      <c r="BJ375" s="18" t="s">
        <v>91</v>
      </c>
      <c r="BK375" s="233">
        <f>ROUND(I375*H375,2)</f>
        <v>0</v>
      </c>
      <c r="BL375" s="18" t="s">
        <v>223</v>
      </c>
      <c r="BM375" s="232" t="s">
        <v>557</v>
      </c>
    </row>
    <row r="376" s="13" customFormat="1">
      <c r="A376" s="13"/>
      <c r="B376" s="234"/>
      <c r="C376" s="235"/>
      <c r="D376" s="236" t="s">
        <v>225</v>
      </c>
      <c r="E376" s="237" t="s">
        <v>1</v>
      </c>
      <c r="F376" s="238" t="s">
        <v>151</v>
      </c>
      <c r="G376" s="235"/>
      <c r="H376" s="239">
        <v>988.25999999999999</v>
      </c>
      <c r="I376" s="240"/>
      <c r="J376" s="235"/>
      <c r="K376" s="235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225</v>
      </c>
      <c r="AU376" s="245" t="s">
        <v>93</v>
      </c>
      <c r="AV376" s="13" t="s">
        <v>93</v>
      </c>
      <c r="AW376" s="13" t="s">
        <v>38</v>
      </c>
      <c r="AX376" s="13" t="s">
        <v>91</v>
      </c>
      <c r="AY376" s="245" t="s">
        <v>216</v>
      </c>
    </row>
    <row r="377" s="2" customFormat="1" ht="33" customHeight="1">
      <c r="A377" s="40"/>
      <c r="B377" s="41"/>
      <c r="C377" s="221" t="s">
        <v>558</v>
      </c>
      <c r="D377" s="221" t="s">
        <v>218</v>
      </c>
      <c r="E377" s="222" t="s">
        <v>559</v>
      </c>
      <c r="F377" s="223" t="s">
        <v>560</v>
      </c>
      <c r="G377" s="224" t="s">
        <v>221</v>
      </c>
      <c r="H377" s="225">
        <v>988.25999999999999</v>
      </c>
      <c r="I377" s="226"/>
      <c r="J377" s="227">
        <f>ROUND(I377*H377,2)</f>
        <v>0</v>
      </c>
      <c r="K377" s="223" t="s">
        <v>222</v>
      </c>
      <c r="L377" s="46"/>
      <c r="M377" s="228" t="s">
        <v>1</v>
      </c>
      <c r="N377" s="229" t="s">
        <v>48</v>
      </c>
      <c r="O377" s="93"/>
      <c r="P377" s="230">
        <f>O377*H377</f>
        <v>0</v>
      </c>
      <c r="Q377" s="230">
        <v>0.0104</v>
      </c>
      <c r="R377" s="230">
        <f>Q377*H377</f>
        <v>10.277904</v>
      </c>
      <c r="S377" s="230">
        <v>0</v>
      </c>
      <c r="T377" s="231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32" t="s">
        <v>223</v>
      </c>
      <c r="AT377" s="232" t="s">
        <v>218</v>
      </c>
      <c r="AU377" s="232" t="s">
        <v>93</v>
      </c>
      <c r="AY377" s="18" t="s">
        <v>216</v>
      </c>
      <c r="BE377" s="233">
        <f>IF(N377="základní",J377,0)</f>
        <v>0</v>
      </c>
      <c r="BF377" s="233">
        <f>IF(N377="snížená",J377,0)</f>
        <v>0</v>
      </c>
      <c r="BG377" s="233">
        <f>IF(N377="zákl. přenesená",J377,0)</f>
        <v>0</v>
      </c>
      <c r="BH377" s="233">
        <f>IF(N377="sníž. přenesená",J377,0)</f>
        <v>0</v>
      </c>
      <c r="BI377" s="233">
        <f>IF(N377="nulová",J377,0)</f>
        <v>0</v>
      </c>
      <c r="BJ377" s="18" t="s">
        <v>91</v>
      </c>
      <c r="BK377" s="233">
        <f>ROUND(I377*H377,2)</f>
        <v>0</v>
      </c>
      <c r="BL377" s="18" t="s">
        <v>223</v>
      </c>
      <c r="BM377" s="232" t="s">
        <v>561</v>
      </c>
    </row>
    <row r="378" s="13" customFormat="1">
      <c r="A378" s="13"/>
      <c r="B378" s="234"/>
      <c r="C378" s="235"/>
      <c r="D378" s="236" t="s">
        <v>225</v>
      </c>
      <c r="E378" s="237" t="s">
        <v>1</v>
      </c>
      <c r="F378" s="238" t="s">
        <v>151</v>
      </c>
      <c r="G378" s="235"/>
      <c r="H378" s="239">
        <v>988.25999999999999</v>
      </c>
      <c r="I378" s="240"/>
      <c r="J378" s="235"/>
      <c r="K378" s="235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225</v>
      </c>
      <c r="AU378" s="245" t="s">
        <v>93</v>
      </c>
      <c r="AV378" s="13" t="s">
        <v>93</v>
      </c>
      <c r="AW378" s="13" t="s">
        <v>38</v>
      </c>
      <c r="AX378" s="13" t="s">
        <v>91</v>
      </c>
      <c r="AY378" s="245" t="s">
        <v>216</v>
      </c>
    </row>
    <row r="379" s="2" customFormat="1" ht="21.75" customHeight="1">
      <c r="A379" s="40"/>
      <c r="B379" s="41"/>
      <c r="C379" s="221" t="s">
        <v>562</v>
      </c>
      <c r="D379" s="221" t="s">
        <v>218</v>
      </c>
      <c r="E379" s="222" t="s">
        <v>563</v>
      </c>
      <c r="F379" s="223" t="s">
        <v>564</v>
      </c>
      <c r="G379" s="224" t="s">
        <v>221</v>
      </c>
      <c r="H379" s="225">
        <v>2575.0839999999998</v>
      </c>
      <c r="I379" s="226"/>
      <c r="J379" s="227">
        <f>ROUND(I379*H379,2)</f>
        <v>0</v>
      </c>
      <c r="K379" s="223" t="s">
        <v>222</v>
      </c>
      <c r="L379" s="46"/>
      <c r="M379" s="228" t="s">
        <v>1</v>
      </c>
      <c r="N379" s="229" t="s">
        <v>48</v>
      </c>
      <c r="O379" s="93"/>
      <c r="P379" s="230">
        <f>O379*H379</f>
        <v>0</v>
      </c>
      <c r="Q379" s="230">
        <v>0.0070400000000000003</v>
      </c>
      <c r="R379" s="230">
        <f>Q379*H379</f>
        <v>18.128591359999998</v>
      </c>
      <c r="S379" s="230">
        <v>0</v>
      </c>
      <c r="T379" s="231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32" t="s">
        <v>223</v>
      </c>
      <c r="AT379" s="232" t="s">
        <v>218</v>
      </c>
      <c r="AU379" s="232" t="s">
        <v>93</v>
      </c>
      <c r="AY379" s="18" t="s">
        <v>216</v>
      </c>
      <c r="BE379" s="233">
        <f>IF(N379="základní",J379,0)</f>
        <v>0</v>
      </c>
      <c r="BF379" s="233">
        <f>IF(N379="snížená",J379,0)</f>
        <v>0</v>
      </c>
      <c r="BG379" s="233">
        <f>IF(N379="zákl. přenesená",J379,0)</f>
        <v>0</v>
      </c>
      <c r="BH379" s="233">
        <f>IF(N379="sníž. přenesená",J379,0)</f>
        <v>0</v>
      </c>
      <c r="BI379" s="233">
        <f>IF(N379="nulová",J379,0)</f>
        <v>0</v>
      </c>
      <c r="BJ379" s="18" t="s">
        <v>91</v>
      </c>
      <c r="BK379" s="233">
        <f>ROUND(I379*H379,2)</f>
        <v>0</v>
      </c>
      <c r="BL379" s="18" t="s">
        <v>223</v>
      </c>
      <c r="BM379" s="232" t="s">
        <v>565</v>
      </c>
    </row>
    <row r="380" s="13" customFormat="1">
      <c r="A380" s="13"/>
      <c r="B380" s="234"/>
      <c r="C380" s="235"/>
      <c r="D380" s="236" t="s">
        <v>225</v>
      </c>
      <c r="E380" s="237" t="s">
        <v>1</v>
      </c>
      <c r="F380" s="238" t="s">
        <v>566</v>
      </c>
      <c r="G380" s="235"/>
      <c r="H380" s="239">
        <v>2575.0839999999998</v>
      </c>
      <c r="I380" s="240"/>
      <c r="J380" s="235"/>
      <c r="K380" s="235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225</v>
      </c>
      <c r="AU380" s="245" t="s">
        <v>93</v>
      </c>
      <c r="AV380" s="13" t="s">
        <v>93</v>
      </c>
      <c r="AW380" s="13" t="s">
        <v>38</v>
      </c>
      <c r="AX380" s="13" t="s">
        <v>91</v>
      </c>
      <c r="AY380" s="245" t="s">
        <v>216</v>
      </c>
    </row>
    <row r="381" s="2" customFormat="1" ht="24.15" customHeight="1">
      <c r="A381" s="40"/>
      <c r="B381" s="41"/>
      <c r="C381" s="221" t="s">
        <v>567</v>
      </c>
      <c r="D381" s="221" t="s">
        <v>218</v>
      </c>
      <c r="E381" s="222" t="s">
        <v>568</v>
      </c>
      <c r="F381" s="223" t="s">
        <v>569</v>
      </c>
      <c r="G381" s="224" t="s">
        <v>221</v>
      </c>
      <c r="H381" s="225">
        <v>2688.7069999999999</v>
      </c>
      <c r="I381" s="226"/>
      <c r="J381" s="227">
        <f>ROUND(I381*H381,2)</f>
        <v>0</v>
      </c>
      <c r="K381" s="223" t="s">
        <v>222</v>
      </c>
      <c r="L381" s="46"/>
      <c r="M381" s="228" t="s">
        <v>1</v>
      </c>
      <c r="N381" s="229" t="s">
        <v>48</v>
      </c>
      <c r="O381" s="93"/>
      <c r="P381" s="230">
        <f>O381*H381</f>
        <v>0</v>
      </c>
      <c r="Q381" s="230">
        <v>0.000263</v>
      </c>
      <c r="R381" s="230">
        <f>Q381*H381</f>
        <v>0.70712994099999993</v>
      </c>
      <c r="S381" s="230">
        <v>0</v>
      </c>
      <c r="T381" s="231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32" t="s">
        <v>223</v>
      </c>
      <c r="AT381" s="232" t="s">
        <v>218</v>
      </c>
      <c r="AU381" s="232" t="s">
        <v>93</v>
      </c>
      <c r="AY381" s="18" t="s">
        <v>216</v>
      </c>
      <c r="BE381" s="233">
        <f>IF(N381="základní",J381,0)</f>
        <v>0</v>
      </c>
      <c r="BF381" s="233">
        <f>IF(N381="snížená",J381,0)</f>
        <v>0</v>
      </c>
      <c r="BG381" s="233">
        <f>IF(N381="zákl. přenesená",J381,0)</f>
        <v>0</v>
      </c>
      <c r="BH381" s="233">
        <f>IF(N381="sníž. přenesená",J381,0)</f>
        <v>0</v>
      </c>
      <c r="BI381" s="233">
        <f>IF(N381="nulová",J381,0)</f>
        <v>0</v>
      </c>
      <c r="BJ381" s="18" t="s">
        <v>91</v>
      </c>
      <c r="BK381" s="233">
        <f>ROUND(I381*H381,2)</f>
        <v>0</v>
      </c>
      <c r="BL381" s="18" t="s">
        <v>223</v>
      </c>
      <c r="BM381" s="232" t="s">
        <v>570</v>
      </c>
    </row>
    <row r="382" s="13" customFormat="1">
      <c r="A382" s="13"/>
      <c r="B382" s="234"/>
      <c r="C382" s="235"/>
      <c r="D382" s="236" t="s">
        <v>225</v>
      </c>
      <c r="E382" s="237" t="s">
        <v>1</v>
      </c>
      <c r="F382" s="238" t="s">
        <v>571</v>
      </c>
      <c r="G382" s="235"/>
      <c r="H382" s="239">
        <v>2688.7069999999999</v>
      </c>
      <c r="I382" s="240"/>
      <c r="J382" s="235"/>
      <c r="K382" s="235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225</v>
      </c>
      <c r="AU382" s="245" t="s">
        <v>93</v>
      </c>
      <c r="AV382" s="13" t="s">
        <v>93</v>
      </c>
      <c r="AW382" s="13" t="s">
        <v>38</v>
      </c>
      <c r="AX382" s="13" t="s">
        <v>91</v>
      </c>
      <c r="AY382" s="245" t="s">
        <v>216</v>
      </c>
    </row>
    <row r="383" s="2" customFormat="1" ht="24.15" customHeight="1">
      <c r="A383" s="40"/>
      <c r="B383" s="41"/>
      <c r="C383" s="221" t="s">
        <v>572</v>
      </c>
      <c r="D383" s="221" t="s">
        <v>218</v>
      </c>
      <c r="E383" s="222" t="s">
        <v>573</v>
      </c>
      <c r="F383" s="223" t="s">
        <v>574</v>
      </c>
      <c r="G383" s="224" t="s">
        <v>221</v>
      </c>
      <c r="H383" s="225">
        <v>2688.7069999999999</v>
      </c>
      <c r="I383" s="226"/>
      <c r="J383" s="227">
        <f>ROUND(I383*H383,2)</f>
        <v>0</v>
      </c>
      <c r="K383" s="223" t="s">
        <v>222</v>
      </c>
      <c r="L383" s="46"/>
      <c r="M383" s="228" t="s">
        <v>1</v>
      </c>
      <c r="N383" s="229" t="s">
        <v>48</v>
      </c>
      <c r="O383" s="93"/>
      <c r="P383" s="230">
        <f>O383*H383</f>
        <v>0</v>
      </c>
      <c r="Q383" s="230">
        <v>0.020480000000000002</v>
      </c>
      <c r="R383" s="230">
        <f>Q383*H383</f>
        <v>55.064719360000005</v>
      </c>
      <c r="S383" s="230">
        <v>0</v>
      </c>
      <c r="T383" s="231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32" t="s">
        <v>223</v>
      </c>
      <c r="AT383" s="232" t="s">
        <v>218</v>
      </c>
      <c r="AU383" s="232" t="s">
        <v>93</v>
      </c>
      <c r="AY383" s="18" t="s">
        <v>216</v>
      </c>
      <c r="BE383" s="233">
        <f>IF(N383="základní",J383,0)</f>
        <v>0</v>
      </c>
      <c r="BF383" s="233">
        <f>IF(N383="snížená",J383,0)</f>
        <v>0</v>
      </c>
      <c r="BG383" s="233">
        <f>IF(N383="zákl. přenesená",J383,0)</f>
        <v>0</v>
      </c>
      <c r="BH383" s="233">
        <f>IF(N383="sníž. přenesená",J383,0)</f>
        <v>0</v>
      </c>
      <c r="BI383" s="233">
        <f>IF(N383="nulová",J383,0)</f>
        <v>0</v>
      </c>
      <c r="BJ383" s="18" t="s">
        <v>91</v>
      </c>
      <c r="BK383" s="233">
        <f>ROUND(I383*H383,2)</f>
        <v>0</v>
      </c>
      <c r="BL383" s="18" t="s">
        <v>223</v>
      </c>
      <c r="BM383" s="232" t="s">
        <v>575</v>
      </c>
    </row>
    <row r="384" s="13" customFormat="1">
      <c r="A384" s="13"/>
      <c r="B384" s="234"/>
      <c r="C384" s="235"/>
      <c r="D384" s="236" t="s">
        <v>225</v>
      </c>
      <c r="E384" s="237" t="s">
        <v>1</v>
      </c>
      <c r="F384" s="238" t="s">
        <v>571</v>
      </c>
      <c r="G384" s="235"/>
      <c r="H384" s="239">
        <v>2688.7069999999999</v>
      </c>
      <c r="I384" s="240"/>
      <c r="J384" s="235"/>
      <c r="K384" s="235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225</v>
      </c>
      <c r="AU384" s="245" t="s">
        <v>93</v>
      </c>
      <c r="AV384" s="13" t="s">
        <v>93</v>
      </c>
      <c r="AW384" s="13" t="s">
        <v>38</v>
      </c>
      <c r="AX384" s="13" t="s">
        <v>91</v>
      </c>
      <c r="AY384" s="245" t="s">
        <v>216</v>
      </c>
    </row>
    <row r="385" s="2" customFormat="1" ht="21.75" customHeight="1">
      <c r="A385" s="40"/>
      <c r="B385" s="41"/>
      <c r="C385" s="221" t="s">
        <v>576</v>
      </c>
      <c r="D385" s="221" t="s">
        <v>218</v>
      </c>
      <c r="E385" s="222" t="s">
        <v>577</v>
      </c>
      <c r="F385" s="223" t="s">
        <v>578</v>
      </c>
      <c r="G385" s="224" t="s">
        <v>221</v>
      </c>
      <c r="H385" s="225">
        <v>2688.7069999999999</v>
      </c>
      <c r="I385" s="226"/>
      <c r="J385" s="227">
        <f>ROUND(I385*H385,2)</f>
        <v>0</v>
      </c>
      <c r="K385" s="223" t="s">
        <v>222</v>
      </c>
      <c r="L385" s="46"/>
      <c r="M385" s="228" t="s">
        <v>1</v>
      </c>
      <c r="N385" s="229" t="s">
        <v>48</v>
      </c>
      <c r="O385" s="93"/>
      <c r="P385" s="230">
        <f>O385*H385</f>
        <v>0</v>
      </c>
      <c r="Q385" s="230">
        <v>0.0054599999999999996</v>
      </c>
      <c r="R385" s="230">
        <f>Q385*H385</f>
        <v>14.680340219999998</v>
      </c>
      <c r="S385" s="230">
        <v>0</v>
      </c>
      <c r="T385" s="231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32" t="s">
        <v>223</v>
      </c>
      <c r="AT385" s="232" t="s">
        <v>218</v>
      </c>
      <c r="AU385" s="232" t="s">
        <v>93</v>
      </c>
      <c r="AY385" s="18" t="s">
        <v>216</v>
      </c>
      <c r="BE385" s="233">
        <f>IF(N385="základní",J385,0)</f>
        <v>0</v>
      </c>
      <c r="BF385" s="233">
        <f>IF(N385="snížená",J385,0)</f>
        <v>0</v>
      </c>
      <c r="BG385" s="233">
        <f>IF(N385="zákl. přenesená",J385,0)</f>
        <v>0</v>
      </c>
      <c r="BH385" s="233">
        <f>IF(N385="sníž. přenesená",J385,0)</f>
        <v>0</v>
      </c>
      <c r="BI385" s="233">
        <f>IF(N385="nulová",J385,0)</f>
        <v>0</v>
      </c>
      <c r="BJ385" s="18" t="s">
        <v>91</v>
      </c>
      <c r="BK385" s="233">
        <f>ROUND(I385*H385,2)</f>
        <v>0</v>
      </c>
      <c r="BL385" s="18" t="s">
        <v>223</v>
      </c>
      <c r="BM385" s="232" t="s">
        <v>579</v>
      </c>
    </row>
    <row r="386" s="13" customFormat="1">
      <c r="A386" s="13"/>
      <c r="B386" s="234"/>
      <c r="C386" s="235"/>
      <c r="D386" s="236" t="s">
        <v>225</v>
      </c>
      <c r="E386" s="237" t="s">
        <v>1</v>
      </c>
      <c r="F386" s="238" t="s">
        <v>571</v>
      </c>
      <c r="G386" s="235"/>
      <c r="H386" s="239">
        <v>2688.7069999999999</v>
      </c>
      <c r="I386" s="240"/>
      <c r="J386" s="235"/>
      <c r="K386" s="235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225</v>
      </c>
      <c r="AU386" s="245" t="s">
        <v>93</v>
      </c>
      <c r="AV386" s="13" t="s">
        <v>93</v>
      </c>
      <c r="AW386" s="13" t="s">
        <v>38</v>
      </c>
      <c r="AX386" s="13" t="s">
        <v>91</v>
      </c>
      <c r="AY386" s="245" t="s">
        <v>216</v>
      </c>
    </row>
    <row r="387" s="2" customFormat="1" ht="21.75" customHeight="1">
      <c r="A387" s="40"/>
      <c r="B387" s="41"/>
      <c r="C387" s="221" t="s">
        <v>580</v>
      </c>
      <c r="D387" s="221" t="s">
        <v>218</v>
      </c>
      <c r="E387" s="222" t="s">
        <v>581</v>
      </c>
      <c r="F387" s="223" t="s">
        <v>582</v>
      </c>
      <c r="G387" s="224" t="s">
        <v>221</v>
      </c>
      <c r="H387" s="225">
        <v>425.17500000000001</v>
      </c>
      <c r="I387" s="226"/>
      <c r="J387" s="227">
        <f>ROUND(I387*H387,2)</f>
        <v>0</v>
      </c>
      <c r="K387" s="223" t="s">
        <v>222</v>
      </c>
      <c r="L387" s="46"/>
      <c r="M387" s="228" t="s">
        <v>1</v>
      </c>
      <c r="N387" s="229" t="s">
        <v>48</v>
      </c>
      <c r="O387" s="93"/>
      <c r="P387" s="230">
        <f>O387*H387</f>
        <v>0</v>
      </c>
      <c r="Q387" s="230">
        <v>0.040000000000000001</v>
      </c>
      <c r="R387" s="230">
        <f>Q387*H387</f>
        <v>17.007000000000001</v>
      </c>
      <c r="S387" s="230">
        <v>0</v>
      </c>
      <c r="T387" s="231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32" t="s">
        <v>223</v>
      </c>
      <c r="AT387" s="232" t="s">
        <v>218</v>
      </c>
      <c r="AU387" s="232" t="s">
        <v>93</v>
      </c>
      <c r="AY387" s="18" t="s">
        <v>216</v>
      </c>
      <c r="BE387" s="233">
        <f>IF(N387="základní",J387,0)</f>
        <v>0</v>
      </c>
      <c r="BF387" s="233">
        <f>IF(N387="snížená",J387,0)</f>
        <v>0</v>
      </c>
      <c r="BG387" s="233">
        <f>IF(N387="zákl. přenesená",J387,0)</f>
        <v>0</v>
      </c>
      <c r="BH387" s="233">
        <f>IF(N387="sníž. přenesená",J387,0)</f>
        <v>0</v>
      </c>
      <c r="BI387" s="233">
        <f>IF(N387="nulová",J387,0)</f>
        <v>0</v>
      </c>
      <c r="BJ387" s="18" t="s">
        <v>91</v>
      </c>
      <c r="BK387" s="233">
        <f>ROUND(I387*H387,2)</f>
        <v>0</v>
      </c>
      <c r="BL387" s="18" t="s">
        <v>223</v>
      </c>
      <c r="BM387" s="232" t="s">
        <v>583</v>
      </c>
    </row>
    <row r="388" s="13" customFormat="1">
      <c r="A388" s="13"/>
      <c r="B388" s="234"/>
      <c r="C388" s="235"/>
      <c r="D388" s="236" t="s">
        <v>225</v>
      </c>
      <c r="E388" s="237" t="s">
        <v>1</v>
      </c>
      <c r="F388" s="238" t="s">
        <v>584</v>
      </c>
      <c r="G388" s="235"/>
      <c r="H388" s="239">
        <v>14.300000000000001</v>
      </c>
      <c r="I388" s="240"/>
      <c r="J388" s="235"/>
      <c r="K388" s="235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225</v>
      </c>
      <c r="AU388" s="245" t="s">
        <v>93</v>
      </c>
      <c r="AV388" s="13" t="s">
        <v>93</v>
      </c>
      <c r="AW388" s="13" t="s">
        <v>38</v>
      </c>
      <c r="AX388" s="13" t="s">
        <v>83</v>
      </c>
      <c r="AY388" s="245" t="s">
        <v>216</v>
      </c>
    </row>
    <row r="389" s="13" customFormat="1">
      <c r="A389" s="13"/>
      <c r="B389" s="234"/>
      <c r="C389" s="235"/>
      <c r="D389" s="236" t="s">
        <v>225</v>
      </c>
      <c r="E389" s="237" t="s">
        <v>1</v>
      </c>
      <c r="F389" s="238" t="s">
        <v>585</v>
      </c>
      <c r="G389" s="235"/>
      <c r="H389" s="239">
        <v>9.125</v>
      </c>
      <c r="I389" s="240"/>
      <c r="J389" s="235"/>
      <c r="K389" s="235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225</v>
      </c>
      <c r="AU389" s="245" t="s">
        <v>93</v>
      </c>
      <c r="AV389" s="13" t="s">
        <v>93</v>
      </c>
      <c r="AW389" s="13" t="s">
        <v>38</v>
      </c>
      <c r="AX389" s="13" t="s">
        <v>83</v>
      </c>
      <c r="AY389" s="245" t="s">
        <v>216</v>
      </c>
    </row>
    <row r="390" s="13" customFormat="1">
      <c r="A390" s="13"/>
      <c r="B390" s="234"/>
      <c r="C390" s="235"/>
      <c r="D390" s="236" t="s">
        <v>225</v>
      </c>
      <c r="E390" s="237" t="s">
        <v>1</v>
      </c>
      <c r="F390" s="238" t="s">
        <v>586</v>
      </c>
      <c r="G390" s="235"/>
      <c r="H390" s="239">
        <v>19.5</v>
      </c>
      <c r="I390" s="240"/>
      <c r="J390" s="235"/>
      <c r="K390" s="235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225</v>
      </c>
      <c r="AU390" s="245" t="s">
        <v>93</v>
      </c>
      <c r="AV390" s="13" t="s">
        <v>93</v>
      </c>
      <c r="AW390" s="13" t="s">
        <v>38</v>
      </c>
      <c r="AX390" s="13" t="s">
        <v>83</v>
      </c>
      <c r="AY390" s="245" t="s">
        <v>216</v>
      </c>
    </row>
    <row r="391" s="13" customFormat="1">
      <c r="A391" s="13"/>
      <c r="B391" s="234"/>
      <c r="C391" s="235"/>
      <c r="D391" s="236" t="s">
        <v>225</v>
      </c>
      <c r="E391" s="237" t="s">
        <v>1</v>
      </c>
      <c r="F391" s="238" t="s">
        <v>587</v>
      </c>
      <c r="G391" s="235"/>
      <c r="H391" s="239">
        <v>14.300000000000001</v>
      </c>
      <c r="I391" s="240"/>
      <c r="J391" s="235"/>
      <c r="K391" s="235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225</v>
      </c>
      <c r="AU391" s="245" t="s">
        <v>93</v>
      </c>
      <c r="AV391" s="13" t="s">
        <v>93</v>
      </c>
      <c r="AW391" s="13" t="s">
        <v>38</v>
      </c>
      <c r="AX391" s="13" t="s">
        <v>83</v>
      </c>
      <c r="AY391" s="245" t="s">
        <v>216</v>
      </c>
    </row>
    <row r="392" s="13" customFormat="1">
      <c r="A392" s="13"/>
      <c r="B392" s="234"/>
      <c r="C392" s="235"/>
      <c r="D392" s="236" t="s">
        <v>225</v>
      </c>
      <c r="E392" s="237" t="s">
        <v>1</v>
      </c>
      <c r="F392" s="238" t="s">
        <v>588</v>
      </c>
      <c r="G392" s="235"/>
      <c r="H392" s="239">
        <v>14.65</v>
      </c>
      <c r="I392" s="240"/>
      <c r="J392" s="235"/>
      <c r="K392" s="235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225</v>
      </c>
      <c r="AU392" s="245" t="s">
        <v>93</v>
      </c>
      <c r="AV392" s="13" t="s">
        <v>93</v>
      </c>
      <c r="AW392" s="13" t="s">
        <v>38</v>
      </c>
      <c r="AX392" s="13" t="s">
        <v>83</v>
      </c>
      <c r="AY392" s="245" t="s">
        <v>216</v>
      </c>
    </row>
    <row r="393" s="13" customFormat="1">
      <c r="A393" s="13"/>
      <c r="B393" s="234"/>
      <c r="C393" s="235"/>
      <c r="D393" s="236" t="s">
        <v>225</v>
      </c>
      <c r="E393" s="237" t="s">
        <v>1</v>
      </c>
      <c r="F393" s="238" t="s">
        <v>589</v>
      </c>
      <c r="G393" s="235"/>
      <c r="H393" s="239">
        <v>18.25</v>
      </c>
      <c r="I393" s="240"/>
      <c r="J393" s="235"/>
      <c r="K393" s="235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225</v>
      </c>
      <c r="AU393" s="245" t="s">
        <v>93</v>
      </c>
      <c r="AV393" s="13" t="s">
        <v>93</v>
      </c>
      <c r="AW393" s="13" t="s">
        <v>38</v>
      </c>
      <c r="AX393" s="13" t="s">
        <v>83</v>
      </c>
      <c r="AY393" s="245" t="s">
        <v>216</v>
      </c>
    </row>
    <row r="394" s="13" customFormat="1">
      <c r="A394" s="13"/>
      <c r="B394" s="234"/>
      <c r="C394" s="235"/>
      <c r="D394" s="236" t="s">
        <v>225</v>
      </c>
      <c r="E394" s="237" t="s">
        <v>1</v>
      </c>
      <c r="F394" s="238" t="s">
        <v>590</v>
      </c>
      <c r="G394" s="235"/>
      <c r="H394" s="239">
        <v>19.5</v>
      </c>
      <c r="I394" s="240"/>
      <c r="J394" s="235"/>
      <c r="K394" s="235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225</v>
      </c>
      <c r="AU394" s="245" t="s">
        <v>93</v>
      </c>
      <c r="AV394" s="13" t="s">
        <v>93</v>
      </c>
      <c r="AW394" s="13" t="s">
        <v>38</v>
      </c>
      <c r="AX394" s="13" t="s">
        <v>83</v>
      </c>
      <c r="AY394" s="245" t="s">
        <v>216</v>
      </c>
    </row>
    <row r="395" s="13" customFormat="1">
      <c r="A395" s="13"/>
      <c r="B395" s="234"/>
      <c r="C395" s="235"/>
      <c r="D395" s="236" t="s">
        <v>225</v>
      </c>
      <c r="E395" s="237" t="s">
        <v>1</v>
      </c>
      <c r="F395" s="238" t="s">
        <v>591</v>
      </c>
      <c r="G395" s="235"/>
      <c r="H395" s="239">
        <v>14.300000000000001</v>
      </c>
      <c r="I395" s="240"/>
      <c r="J395" s="235"/>
      <c r="K395" s="235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225</v>
      </c>
      <c r="AU395" s="245" t="s">
        <v>93</v>
      </c>
      <c r="AV395" s="13" t="s">
        <v>93</v>
      </c>
      <c r="AW395" s="13" t="s">
        <v>38</v>
      </c>
      <c r="AX395" s="13" t="s">
        <v>83</v>
      </c>
      <c r="AY395" s="245" t="s">
        <v>216</v>
      </c>
    </row>
    <row r="396" s="13" customFormat="1">
      <c r="A396" s="13"/>
      <c r="B396" s="234"/>
      <c r="C396" s="235"/>
      <c r="D396" s="236" t="s">
        <v>225</v>
      </c>
      <c r="E396" s="237" t="s">
        <v>1</v>
      </c>
      <c r="F396" s="238" t="s">
        <v>592</v>
      </c>
      <c r="G396" s="235"/>
      <c r="H396" s="239">
        <v>14.75</v>
      </c>
      <c r="I396" s="240"/>
      <c r="J396" s="235"/>
      <c r="K396" s="235"/>
      <c r="L396" s="241"/>
      <c r="M396" s="242"/>
      <c r="N396" s="243"/>
      <c r="O396" s="243"/>
      <c r="P396" s="243"/>
      <c r="Q396" s="243"/>
      <c r="R396" s="243"/>
      <c r="S396" s="243"/>
      <c r="T396" s="24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5" t="s">
        <v>225</v>
      </c>
      <c r="AU396" s="245" t="s">
        <v>93</v>
      </c>
      <c r="AV396" s="13" t="s">
        <v>93</v>
      </c>
      <c r="AW396" s="13" t="s">
        <v>38</v>
      </c>
      <c r="AX396" s="13" t="s">
        <v>83</v>
      </c>
      <c r="AY396" s="245" t="s">
        <v>216</v>
      </c>
    </row>
    <row r="397" s="13" customFormat="1">
      <c r="A397" s="13"/>
      <c r="B397" s="234"/>
      <c r="C397" s="235"/>
      <c r="D397" s="236" t="s">
        <v>225</v>
      </c>
      <c r="E397" s="237" t="s">
        <v>1</v>
      </c>
      <c r="F397" s="238" t="s">
        <v>593</v>
      </c>
      <c r="G397" s="235"/>
      <c r="H397" s="239">
        <v>14.300000000000001</v>
      </c>
      <c r="I397" s="240"/>
      <c r="J397" s="235"/>
      <c r="K397" s="235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225</v>
      </c>
      <c r="AU397" s="245" t="s">
        <v>93</v>
      </c>
      <c r="AV397" s="13" t="s">
        <v>93</v>
      </c>
      <c r="AW397" s="13" t="s">
        <v>38</v>
      </c>
      <c r="AX397" s="13" t="s">
        <v>83</v>
      </c>
      <c r="AY397" s="245" t="s">
        <v>216</v>
      </c>
    </row>
    <row r="398" s="13" customFormat="1">
      <c r="A398" s="13"/>
      <c r="B398" s="234"/>
      <c r="C398" s="235"/>
      <c r="D398" s="236" t="s">
        <v>225</v>
      </c>
      <c r="E398" s="237" t="s">
        <v>1</v>
      </c>
      <c r="F398" s="238" t="s">
        <v>594</v>
      </c>
      <c r="G398" s="235"/>
      <c r="H398" s="239">
        <v>14.65</v>
      </c>
      <c r="I398" s="240"/>
      <c r="J398" s="235"/>
      <c r="K398" s="235"/>
      <c r="L398" s="241"/>
      <c r="M398" s="242"/>
      <c r="N398" s="243"/>
      <c r="O398" s="243"/>
      <c r="P398" s="243"/>
      <c r="Q398" s="243"/>
      <c r="R398" s="243"/>
      <c r="S398" s="243"/>
      <c r="T398" s="24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5" t="s">
        <v>225</v>
      </c>
      <c r="AU398" s="245" t="s">
        <v>93</v>
      </c>
      <c r="AV398" s="13" t="s">
        <v>93</v>
      </c>
      <c r="AW398" s="13" t="s">
        <v>38</v>
      </c>
      <c r="AX398" s="13" t="s">
        <v>83</v>
      </c>
      <c r="AY398" s="245" t="s">
        <v>216</v>
      </c>
    </row>
    <row r="399" s="13" customFormat="1">
      <c r="A399" s="13"/>
      <c r="B399" s="234"/>
      <c r="C399" s="235"/>
      <c r="D399" s="236" t="s">
        <v>225</v>
      </c>
      <c r="E399" s="237" t="s">
        <v>1</v>
      </c>
      <c r="F399" s="238" t="s">
        <v>595</v>
      </c>
      <c r="G399" s="235"/>
      <c r="H399" s="239">
        <v>14.300000000000001</v>
      </c>
      <c r="I399" s="240"/>
      <c r="J399" s="235"/>
      <c r="K399" s="235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225</v>
      </c>
      <c r="AU399" s="245" t="s">
        <v>93</v>
      </c>
      <c r="AV399" s="13" t="s">
        <v>93</v>
      </c>
      <c r="AW399" s="13" t="s">
        <v>38</v>
      </c>
      <c r="AX399" s="13" t="s">
        <v>83</v>
      </c>
      <c r="AY399" s="245" t="s">
        <v>216</v>
      </c>
    </row>
    <row r="400" s="13" customFormat="1">
      <c r="A400" s="13"/>
      <c r="B400" s="234"/>
      <c r="C400" s="235"/>
      <c r="D400" s="236" t="s">
        <v>225</v>
      </c>
      <c r="E400" s="237" t="s">
        <v>1</v>
      </c>
      <c r="F400" s="238" t="s">
        <v>596</v>
      </c>
      <c r="G400" s="235"/>
      <c r="H400" s="239">
        <v>9.3000000000000007</v>
      </c>
      <c r="I400" s="240"/>
      <c r="J400" s="235"/>
      <c r="K400" s="235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225</v>
      </c>
      <c r="AU400" s="245" t="s">
        <v>93</v>
      </c>
      <c r="AV400" s="13" t="s">
        <v>93</v>
      </c>
      <c r="AW400" s="13" t="s">
        <v>38</v>
      </c>
      <c r="AX400" s="13" t="s">
        <v>83</v>
      </c>
      <c r="AY400" s="245" t="s">
        <v>216</v>
      </c>
    </row>
    <row r="401" s="13" customFormat="1">
      <c r="A401" s="13"/>
      <c r="B401" s="234"/>
      <c r="C401" s="235"/>
      <c r="D401" s="236" t="s">
        <v>225</v>
      </c>
      <c r="E401" s="237" t="s">
        <v>1</v>
      </c>
      <c r="F401" s="238" t="s">
        <v>597</v>
      </c>
      <c r="G401" s="235"/>
      <c r="H401" s="239">
        <v>14.75</v>
      </c>
      <c r="I401" s="240"/>
      <c r="J401" s="235"/>
      <c r="K401" s="235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225</v>
      </c>
      <c r="AU401" s="245" t="s">
        <v>93</v>
      </c>
      <c r="AV401" s="13" t="s">
        <v>93</v>
      </c>
      <c r="AW401" s="13" t="s">
        <v>38</v>
      </c>
      <c r="AX401" s="13" t="s">
        <v>83</v>
      </c>
      <c r="AY401" s="245" t="s">
        <v>216</v>
      </c>
    </row>
    <row r="402" s="13" customFormat="1">
      <c r="A402" s="13"/>
      <c r="B402" s="234"/>
      <c r="C402" s="235"/>
      <c r="D402" s="236" t="s">
        <v>225</v>
      </c>
      <c r="E402" s="237" t="s">
        <v>1</v>
      </c>
      <c r="F402" s="238" t="s">
        <v>598</v>
      </c>
      <c r="G402" s="235"/>
      <c r="H402" s="239">
        <v>8.25</v>
      </c>
      <c r="I402" s="240"/>
      <c r="J402" s="235"/>
      <c r="K402" s="235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225</v>
      </c>
      <c r="AU402" s="245" t="s">
        <v>93</v>
      </c>
      <c r="AV402" s="13" t="s">
        <v>93</v>
      </c>
      <c r="AW402" s="13" t="s">
        <v>38</v>
      </c>
      <c r="AX402" s="13" t="s">
        <v>83</v>
      </c>
      <c r="AY402" s="245" t="s">
        <v>216</v>
      </c>
    </row>
    <row r="403" s="13" customFormat="1">
      <c r="A403" s="13"/>
      <c r="B403" s="234"/>
      <c r="C403" s="235"/>
      <c r="D403" s="236" t="s">
        <v>225</v>
      </c>
      <c r="E403" s="237" t="s">
        <v>1</v>
      </c>
      <c r="F403" s="238" t="s">
        <v>599</v>
      </c>
      <c r="G403" s="235"/>
      <c r="H403" s="239">
        <v>26.300000000000001</v>
      </c>
      <c r="I403" s="240"/>
      <c r="J403" s="235"/>
      <c r="K403" s="235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225</v>
      </c>
      <c r="AU403" s="245" t="s">
        <v>93</v>
      </c>
      <c r="AV403" s="13" t="s">
        <v>93</v>
      </c>
      <c r="AW403" s="13" t="s">
        <v>38</v>
      </c>
      <c r="AX403" s="13" t="s">
        <v>83</v>
      </c>
      <c r="AY403" s="245" t="s">
        <v>216</v>
      </c>
    </row>
    <row r="404" s="13" customFormat="1">
      <c r="A404" s="13"/>
      <c r="B404" s="234"/>
      <c r="C404" s="235"/>
      <c r="D404" s="236" t="s">
        <v>225</v>
      </c>
      <c r="E404" s="237" t="s">
        <v>1</v>
      </c>
      <c r="F404" s="238" t="s">
        <v>600</v>
      </c>
      <c r="G404" s="235"/>
      <c r="H404" s="239">
        <v>14.300000000000001</v>
      </c>
      <c r="I404" s="240"/>
      <c r="J404" s="235"/>
      <c r="K404" s="235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225</v>
      </c>
      <c r="AU404" s="245" t="s">
        <v>93</v>
      </c>
      <c r="AV404" s="13" t="s">
        <v>93</v>
      </c>
      <c r="AW404" s="13" t="s">
        <v>38</v>
      </c>
      <c r="AX404" s="13" t="s">
        <v>83</v>
      </c>
      <c r="AY404" s="245" t="s">
        <v>216</v>
      </c>
    </row>
    <row r="405" s="13" customFormat="1">
      <c r="A405" s="13"/>
      <c r="B405" s="234"/>
      <c r="C405" s="235"/>
      <c r="D405" s="236" t="s">
        <v>225</v>
      </c>
      <c r="E405" s="237" t="s">
        <v>1</v>
      </c>
      <c r="F405" s="238" t="s">
        <v>601</v>
      </c>
      <c r="G405" s="235"/>
      <c r="H405" s="239">
        <v>28.25</v>
      </c>
      <c r="I405" s="240"/>
      <c r="J405" s="235"/>
      <c r="K405" s="235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225</v>
      </c>
      <c r="AU405" s="245" t="s">
        <v>93</v>
      </c>
      <c r="AV405" s="13" t="s">
        <v>93</v>
      </c>
      <c r="AW405" s="13" t="s">
        <v>38</v>
      </c>
      <c r="AX405" s="13" t="s">
        <v>83</v>
      </c>
      <c r="AY405" s="245" t="s">
        <v>216</v>
      </c>
    </row>
    <row r="406" s="13" customFormat="1">
      <c r="A406" s="13"/>
      <c r="B406" s="234"/>
      <c r="C406" s="235"/>
      <c r="D406" s="236" t="s">
        <v>225</v>
      </c>
      <c r="E406" s="237" t="s">
        <v>1</v>
      </c>
      <c r="F406" s="238" t="s">
        <v>602</v>
      </c>
      <c r="G406" s="235"/>
      <c r="H406" s="239">
        <v>28.649999999999999</v>
      </c>
      <c r="I406" s="240"/>
      <c r="J406" s="235"/>
      <c r="K406" s="235"/>
      <c r="L406" s="241"/>
      <c r="M406" s="242"/>
      <c r="N406" s="243"/>
      <c r="O406" s="243"/>
      <c r="P406" s="243"/>
      <c r="Q406" s="243"/>
      <c r="R406" s="243"/>
      <c r="S406" s="243"/>
      <c r="T406" s="24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5" t="s">
        <v>225</v>
      </c>
      <c r="AU406" s="245" t="s">
        <v>93</v>
      </c>
      <c r="AV406" s="13" t="s">
        <v>93</v>
      </c>
      <c r="AW406" s="13" t="s">
        <v>38</v>
      </c>
      <c r="AX406" s="13" t="s">
        <v>83</v>
      </c>
      <c r="AY406" s="245" t="s">
        <v>216</v>
      </c>
    </row>
    <row r="407" s="13" customFormat="1">
      <c r="A407" s="13"/>
      <c r="B407" s="234"/>
      <c r="C407" s="235"/>
      <c r="D407" s="236" t="s">
        <v>225</v>
      </c>
      <c r="E407" s="237" t="s">
        <v>1</v>
      </c>
      <c r="F407" s="238" t="s">
        <v>603</v>
      </c>
      <c r="G407" s="235"/>
      <c r="H407" s="239">
        <v>29.199999999999999</v>
      </c>
      <c r="I407" s="240"/>
      <c r="J407" s="235"/>
      <c r="K407" s="235"/>
      <c r="L407" s="241"/>
      <c r="M407" s="242"/>
      <c r="N407" s="243"/>
      <c r="O407" s="243"/>
      <c r="P407" s="243"/>
      <c r="Q407" s="243"/>
      <c r="R407" s="243"/>
      <c r="S407" s="243"/>
      <c r="T407" s="24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5" t="s">
        <v>225</v>
      </c>
      <c r="AU407" s="245" t="s">
        <v>93</v>
      </c>
      <c r="AV407" s="13" t="s">
        <v>93</v>
      </c>
      <c r="AW407" s="13" t="s">
        <v>38</v>
      </c>
      <c r="AX407" s="13" t="s">
        <v>83</v>
      </c>
      <c r="AY407" s="245" t="s">
        <v>216</v>
      </c>
    </row>
    <row r="408" s="13" customFormat="1">
      <c r="A408" s="13"/>
      <c r="B408" s="234"/>
      <c r="C408" s="235"/>
      <c r="D408" s="236" t="s">
        <v>225</v>
      </c>
      <c r="E408" s="237" t="s">
        <v>1</v>
      </c>
      <c r="F408" s="238" t="s">
        <v>604</v>
      </c>
      <c r="G408" s="235"/>
      <c r="H408" s="239">
        <v>19.25</v>
      </c>
      <c r="I408" s="240"/>
      <c r="J408" s="235"/>
      <c r="K408" s="235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225</v>
      </c>
      <c r="AU408" s="245" t="s">
        <v>93</v>
      </c>
      <c r="AV408" s="13" t="s">
        <v>93</v>
      </c>
      <c r="AW408" s="13" t="s">
        <v>38</v>
      </c>
      <c r="AX408" s="13" t="s">
        <v>83</v>
      </c>
      <c r="AY408" s="245" t="s">
        <v>216</v>
      </c>
    </row>
    <row r="409" s="13" customFormat="1">
      <c r="A409" s="13"/>
      <c r="B409" s="234"/>
      <c r="C409" s="235"/>
      <c r="D409" s="236" t="s">
        <v>225</v>
      </c>
      <c r="E409" s="237" t="s">
        <v>1</v>
      </c>
      <c r="F409" s="238" t="s">
        <v>605</v>
      </c>
      <c r="G409" s="235"/>
      <c r="H409" s="239">
        <v>17.25</v>
      </c>
      <c r="I409" s="240"/>
      <c r="J409" s="235"/>
      <c r="K409" s="235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225</v>
      </c>
      <c r="AU409" s="245" t="s">
        <v>93</v>
      </c>
      <c r="AV409" s="13" t="s">
        <v>93</v>
      </c>
      <c r="AW409" s="13" t="s">
        <v>38</v>
      </c>
      <c r="AX409" s="13" t="s">
        <v>83</v>
      </c>
      <c r="AY409" s="245" t="s">
        <v>216</v>
      </c>
    </row>
    <row r="410" s="13" customFormat="1">
      <c r="A410" s="13"/>
      <c r="B410" s="234"/>
      <c r="C410" s="235"/>
      <c r="D410" s="236" t="s">
        <v>225</v>
      </c>
      <c r="E410" s="237" t="s">
        <v>1</v>
      </c>
      <c r="F410" s="238" t="s">
        <v>606</v>
      </c>
      <c r="G410" s="235"/>
      <c r="H410" s="239">
        <v>14.5</v>
      </c>
      <c r="I410" s="240"/>
      <c r="J410" s="235"/>
      <c r="K410" s="235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225</v>
      </c>
      <c r="AU410" s="245" t="s">
        <v>93</v>
      </c>
      <c r="AV410" s="13" t="s">
        <v>93</v>
      </c>
      <c r="AW410" s="13" t="s">
        <v>38</v>
      </c>
      <c r="AX410" s="13" t="s">
        <v>83</v>
      </c>
      <c r="AY410" s="245" t="s">
        <v>216</v>
      </c>
    </row>
    <row r="411" s="13" customFormat="1">
      <c r="A411" s="13"/>
      <c r="B411" s="234"/>
      <c r="C411" s="235"/>
      <c r="D411" s="236" t="s">
        <v>225</v>
      </c>
      <c r="E411" s="237" t="s">
        <v>1</v>
      </c>
      <c r="F411" s="238" t="s">
        <v>607</v>
      </c>
      <c r="G411" s="235"/>
      <c r="H411" s="239">
        <v>18.25</v>
      </c>
      <c r="I411" s="240"/>
      <c r="J411" s="235"/>
      <c r="K411" s="235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225</v>
      </c>
      <c r="AU411" s="245" t="s">
        <v>93</v>
      </c>
      <c r="AV411" s="13" t="s">
        <v>93</v>
      </c>
      <c r="AW411" s="13" t="s">
        <v>38</v>
      </c>
      <c r="AX411" s="13" t="s">
        <v>83</v>
      </c>
      <c r="AY411" s="245" t="s">
        <v>216</v>
      </c>
    </row>
    <row r="412" s="13" customFormat="1">
      <c r="A412" s="13"/>
      <c r="B412" s="234"/>
      <c r="C412" s="235"/>
      <c r="D412" s="236" t="s">
        <v>225</v>
      </c>
      <c r="E412" s="237" t="s">
        <v>1</v>
      </c>
      <c r="F412" s="238" t="s">
        <v>608</v>
      </c>
      <c r="G412" s="235"/>
      <c r="H412" s="239">
        <v>15</v>
      </c>
      <c r="I412" s="240"/>
      <c r="J412" s="235"/>
      <c r="K412" s="235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225</v>
      </c>
      <c r="AU412" s="245" t="s">
        <v>93</v>
      </c>
      <c r="AV412" s="13" t="s">
        <v>93</v>
      </c>
      <c r="AW412" s="13" t="s">
        <v>38</v>
      </c>
      <c r="AX412" s="13" t="s">
        <v>83</v>
      </c>
      <c r="AY412" s="245" t="s">
        <v>216</v>
      </c>
    </row>
    <row r="413" s="14" customFormat="1">
      <c r="A413" s="14"/>
      <c r="B413" s="246"/>
      <c r="C413" s="247"/>
      <c r="D413" s="236" t="s">
        <v>225</v>
      </c>
      <c r="E413" s="248" t="s">
        <v>1</v>
      </c>
      <c r="F413" s="249" t="s">
        <v>229</v>
      </c>
      <c r="G413" s="247"/>
      <c r="H413" s="250">
        <v>425.17500000000001</v>
      </c>
      <c r="I413" s="251"/>
      <c r="J413" s="247"/>
      <c r="K413" s="247"/>
      <c r="L413" s="252"/>
      <c r="M413" s="253"/>
      <c r="N413" s="254"/>
      <c r="O413" s="254"/>
      <c r="P413" s="254"/>
      <c r="Q413" s="254"/>
      <c r="R413" s="254"/>
      <c r="S413" s="254"/>
      <c r="T413" s="25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6" t="s">
        <v>225</v>
      </c>
      <c r="AU413" s="256" t="s">
        <v>93</v>
      </c>
      <c r="AV413" s="14" t="s">
        <v>223</v>
      </c>
      <c r="AW413" s="14" t="s">
        <v>38</v>
      </c>
      <c r="AX413" s="14" t="s">
        <v>91</v>
      </c>
      <c r="AY413" s="256" t="s">
        <v>216</v>
      </c>
    </row>
    <row r="414" s="2" customFormat="1" ht="24.15" customHeight="1">
      <c r="A414" s="40"/>
      <c r="B414" s="41"/>
      <c r="C414" s="221" t="s">
        <v>609</v>
      </c>
      <c r="D414" s="221" t="s">
        <v>218</v>
      </c>
      <c r="E414" s="222" t="s">
        <v>610</v>
      </c>
      <c r="F414" s="223" t="s">
        <v>611</v>
      </c>
      <c r="G414" s="224" t="s">
        <v>221</v>
      </c>
      <c r="H414" s="225">
        <v>2688.7069999999999</v>
      </c>
      <c r="I414" s="226"/>
      <c r="J414" s="227">
        <f>ROUND(I414*H414,2)</f>
        <v>0</v>
      </c>
      <c r="K414" s="223" t="s">
        <v>222</v>
      </c>
      <c r="L414" s="46"/>
      <c r="M414" s="228" t="s">
        <v>1</v>
      </c>
      <c r="N414" s="229" t="s">
        <v>48</v>
      </c>
      <c r="O414" s="93"/>
      <c r="P414" s="230">
        <f>O414*H414</f>
        <v>0</v>
      </c>
      <c r="Q414" s="230">
        <v>0.0043839999999999999</v>
      </c>
      <c r="R414" s="230">
        <f>Q414*H414</f>
        <v>11.787291487999999</v>
      </c>
      <c r="S414" s="230">
        <v>0</v>
      </c>
      <c r="T414" s="231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32" t="s">
        <v>223</v>
      </c>
      <c r="AT414" s="232" t="s">
        <v>218</v>
      </c>
      <c r="AU414" s="232" t="s">
        <v>93</v>
      </c>
      <c r="AY414" s="18" t="s">
        <v>216</v>
      </c>
      <c r="BE414" s="233">
        <f>IF(N414="základní",J414,0)</f>
        <v>0</v>
      </c>
      <c r="BF414" s="233">
        <f>IF(N414="snížená",J414,0)</f>
        <v>0</v>
      </c>
      <c r="BG414" s="233">
        <f>IF(N414="zákl. přenesená",J414,0)</f>
        <v>0</v>
      </c>
      <c r="BH414" s="233">
        <f>IF(N414="sníž. přenesená",J414,0)</f>
        <v>0</v>
      </c>
      <c r="BI414" s="233">
        <f>IF(N414="nulová",J414,0)</f>
        <v>0</v>
      </c>
      <c r="BJ414" s="18" t="s">
        <v>91</v>
      </c>
      <c r="BK414" s="233">
        <f>ROUND(I414*H414,2)</f>
        <v>0</v>
      </c>
      <c r="BL414" s="18" t="s">
        <v>223</v>
      </c>
      <c r="BM414" s="232" t="s">
        <v>612</v>
      </c>
    </row>
    <row r="415" s="13" customFormat="1">
      <c r="A415" s="13"/>
      <c r="B415" s="234"/>
      <c r="C415" s="235"/>
      <c r="D415" s="236" t="s">
        <v>225</v>
      </c>
      <c r="E415" s="237" t="s">
        <v>1</v>
      </c>
      <c r="F415" s="238" t="s">
        <v>571</v>
      </c>
      <c r="G415" s="235"/>
      <c r="H415" s="239">
        <v>2688.7069999999999</v>
      </c>
      <c r="I415" s="240"/>
      <c r="J415" s="235"/>
      <c r="K415" s="235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225</v>
      </c>
      <c r="AU415" s="245" t="s">
        <v>93</v>
      </c>
      <c r="AV415" s="13" t="s">
        <v>93</v>
      </c>
      <c r="AW415" s="13" t="s">
        <v>38</v>
      </c>
      <c r="AX415" s="13" t="s">
        <v>91</v>
      </c>
      <c r="AY415" s="245" t="s">
        <v>216</v>
      </c>
    </row>
    <row r="416" s="2" customFormat="1" ht="24.15" customHeight="1">
      <c r="A416" s="40"/>
      <c r="B416" s="41"/>
      <c r="C416" s="221" t="s">
        <v>613</v>
      </c>
      <c r="D416" s="221" t="s">
        <v>218</v>
      </c>
      <c r="E416" s="222" t="s">
        <v>614</v>
      </c>
      <c r="F416" s="223" t="s">
        <v>615</v>
      </c>
      <c r="G416" s="224" t="s">
        <v>221</v>
      </c>
      <c r="H416" s="225">
        <v>1830.6210000000001</v>
      </c>
      <c r="I416" s="226"/>
      <c r="J416" s="227">
        <f>ROUND(I416*H416,2)</f>
        <v>0</v>
      </c>
      <c r="K416" s="223" t="s">
        <v>222</v>
      </c>
      <c r="L416" s="46"/>
      <c r="M416" s="228" t="s">
        <v>1</v>
      </c>
      <c r="N416" s="229" t="s">
        <v>48</v>
      </c>
      <c r="O416" s="93"/>
      <c r="P416" s="230">
        <f>O416*H416</f>
        <v>0</v>
      </c>
      <c r="Q416" s="230">
        <v>0.018380000000000001</v>
      </c>
      <c r="R416" s="230">
        <f>Q416*H416</f>
        <v>33.646813980000005</v>
      </c>
      <c r="S416" s="230">
        <v>0</v>
      </c>
      <c r="T416" s="231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32" t="s">
        <v>223</v>
      </c>
      <c r="AT416" s="232" t="s">
        <v>218</v>
      </c>
      <c r="AU416" s="232" t="s">
        <v>93</v>
      </c>
      <c r="AY416" s="18" t="s">
        <v>216</v>
      </c>
      <c r="BE416" s="233">
        <f>IF(N416="základní",J416,0)</f>
        <v>0</v>
      </c>
      <c r="BF416" s="233">
        <f>IF(N416="snížená",J416,0)</f>
        <v>0</v>
      </c>
      <c r="BG416" s="233">
        <f>IF(N416="zákl. přenesená",J416,0)</f>
        <v>0</v>
      </c>
      <c r="BH416" s="233">
        <f>IF(N416="sníž. přenesená",J416,0)</f>
        <v>0</v>
      </c>
      <c r="BI416" s="233">
        <f>IF(N416="nulová",J416,0)</f>
        <v>0</v>
      </c>
      <c r="BJ416" s="18" t="s">
        <v>91</v>
      </c>
      <c r="BK416" s="233">
        <f>ROUND(I416*H416,2)</f>
        <v>0</v>
      </c>
      <c r="BL416" s="18" t="s">
        <v>223</v>
      </c>
      <c r="BM416" s="232" t="s">
        <v>616</v>
      </c>
    </row>
    <row r="417" s="13" customFormat="1">
      <c r="A417" s="13"/>
      <c r="B417" s="234"/>
      <c r="C417" s="235"/>
      <c r="D417" s="236" t="s">
        <v>225</v>
      </c>
      <c r="E417" s="237" t="s">
        <v>1</v>
      </c>
      <c r="F417" s="238" t="s">
        <v>617</v>
      </c>
      <c r="G417" s="235"/>
      <c r="H417" s="239">
        <v>11.74</v>
      </c>
      <c r="I417" s="240"/>
      <c r="J417" s="235"/>
      <c r="K417" s="235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225</v>
      </c>
      <c r="AU417" s="245" t="s">
        <v>93</v>
      </c>
      <c r="AV417" s="13" t="s">
        <v>93</v>
      </c>
      <c r="AW417" s="13" t="s">
        <v>38</v>
      </c>
      <c r="AX417" s="13" t="s">
        <v>83</v>
      </c>
      <c r="AY417" s="245" t="s">
        <v>216</v>
      </c>
    </row>
    <row r="418" s="13" customFormat="1">
      <c r="A418" s="13"/>
      <c r="B418" s="234"/>
      <c r="C418" s="235"/>
      <c r="D418" s="236" t="s">
        <v>225</v>
      </c>
      <c r="E418" s="237" t="s">
        <v>1</v>
      </c>
      <c r="F418" s="238" t="s">
        <v>618</v>
      </c>
      <c r="G418" s="235"/>
      <c r="H418" s="239">
        <v>18.73</v>
      </c>
      <c r="I418" s="240"/>
      <c r="J418" s="235"/>
      <c r="K418" s="235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225</v>
      </c>
      <c r="AU418" s="245" t="s">
        <v>93</v>
      </c>
      <c r="AV418" s="13" t="s">
        <v>93</v>
      </c>
      <c r="AW418" s="13" t="s">
        <v>38</v>
      </c>
      <c r="AX418" s="13" t="s">
        <v>83</v>
      </c>
      <c r="AY418" s="245" t="s">
        <v>216</v>
      </c>
    </row>
    <row r="419" s="13" customFormat="1">
      <c r="A419" s="13"/>
      <c r="B419" s="234"/>
      <c r="C419" s="235"/>
      <c r="D419" s="236" t="s">
        <v>225</v>
      </c>
      <c r="E419" s="237" t="s">
        <v>1</v>
      </c>
      <c r="F419" s="238" t="s">
        <v>619</v>
      </c>
      <c r="G419" s="235"/>
      <c r="H419" s="239">
        <v>17.585000000000001</v>
      </c>
      <c r="I419" s="240"/>
      <c r="J419" s="235"/>
      <c r="K419" s="235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225</v>
      </c>
      <c r="AU419" s="245" t="s">
        <v>93</v>
      </c>
      <c r="AV419" s="13" t="s">
        <v>93</v>
      </c>
      <c r="AW419" s="13" t="s">
        <v>38</v>
      </c>
      <c r="AX419" s="13" t="s">
        <v>83</v>
      </c>
      <c r="AY419" s="245" t="s">
        <v>216</v>
      </c>
    </row>
    <row r="420" s="13" customFormat="1">
      <c r="A420" s="13"/>
      <c r="B420" s="234"/>
      <c r="C420" s="235"/>
      <c r="D420" s="236" t="s">
        <v>225</v>
      </c>
      <c r="E420" s="237" t="s">
        <v>1</v>
      </c>
      <c r="F420" s="238" t="s">
        <v>620</v>
      </c>
      <c r="G420" s="235"/>
      <c r="H420" s="239">
        <v>12.720000000000001</v>
      </c>
      <c r="I420" s="240"/>
      <c r="J420" s="235"/>
      <c r="K420" s="235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225</v>
      </c>
      <c r="AU420" s="245" t="s">
        <v>93</v>
      </c>
      <c r="AV420" s="13" t="s">
        <v>93</v>
      </c>
      <c r="AW420" s="13" t="s">
        <v>38</v>
      </c>
      <c r="AX420" s="13" t="s">
        <v>83</v>
      </c>
      <c r="AY420" s="245" t="s">
        <v>216</v>
      </c>
    </row>
    <row r="421" s="13" customFormat="1">
      <c r="A421" s="13"/>
      <c r="B421" s="234"/>
      <c r="C421" s="235"/>
      <c r="D421" s="236" t="s">
        <v>225</v>
      </c>
      <c r="E421" s="237" t="s">
        <v>1</v>
      </c>
      <c r="F421" s="238" t="s">
        <v>621</v>
      </c>
      <c r="G421" s="235"/>
      <c r="H421" s="239">
        <v>12.333</v>
      </c>
      <c r="I421" s="240"/>
      <c r="J421" s="235"/>
      <c r="K421" s="235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225</v>
      </c>
      <c r="AU421" s="245" t="s">
        <v>93</v>
      </c>
      <c r="AV421" s="13" t="s">
        <v>93</v>
      </c>
      <c r="AW421" s="13" t="s">
        <v>38</v>
      </c>
      <c r="AX421" s="13" t="s">
        <v>83</v>
      </c>
      <c r="AY421" s="245" t="s">
        <v>216</v>
      </c>
    </row>
    <row r="422" s="13" customFormat="1">
      <c r="A422" s="13"/>
      <c r="B422" s="234"/>
      <c r="C422" s="235"/>
      <c r="D422" s="236" t="s">
        <v>225</v>
      </c>
      <c r="E422" s="237" t="s">
        <v>1</v>
      </c>
      <c r="F422" s="238" t="s">
        <v>622</v>
      </c>
      <c r="G422" s="235"/>
      <c r="H422" s="239">
        <v>18.73</v>
      </c>
      <c r="I422" s="240"/>
      <c r="J422" s="235"/>
      <c r="K422" s="235"/>
      <c r="L422" s="241"/>
      <c r="M422" s="242"/>
      <c r="N422" s="243"/>
      <c r="O422" s="243"/>
      <c r="P422" s="243"/>
      <c r="Q422" s="243"/>
      <c r="R422" s="243"/>
      <c r="S422" s="243"/>
      <c r="T422" s="24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5" t="s">
        <v>225</v>
      </c>
      <c r="AU422" s="245" t="s">
        <v>93</v>
      </c>
      <c r="AV422" s="13" t="s">
        <v>93</v>
      </c>
      <c r="AW422" s="13" t="s">
        <v>38</v>
      </c>
      <c r="AX422" s="13" t="s">
        <v>83</v>
      </c>
      <c r="AY422" s="245" t="s">
        <v>216</v>
      </c>
    </row>
    <row r="423" s="13" customFormat="1">
      <c r="A423" s="13"/>
      <c r="B423" s="234"/>
      <c r="C423" s="235"/>
      <c r="D423" s="236" t="s">
        <v>225</v>
      </c>
      <c r="E423" s="237" t="s">
        <v>1</v>
      </c>
      <c r="F423" s="238" t="s">
        <v>623</v>
      </c>
      <c r="G423" s="235"/>
      <c r="H423" s="239">
        <v>17.718</v>
      </c>
      <c r="I423" s="240"/>
      <c r="J423" s="235"/>
      <c r="K423" s="235"/>
      <c r="L423" s="241"/>
      <c r="M423" s="242"/>
      <c r="N423" s="243"/>
      <c r="O423" s="243"/>
      <c r="P423" s="243"/>
      <c r="Q423" s="243"/>
      <c r="R423" s="243"/>
      <c r="S423" s="243"/>
      <c r="T423" s="24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5" t="s">
        <v>225</v>
      </c>
      <c r="AU423" s="245" t="s">
        <v>93</v>
      </c>
      <c r="AV423" s="13" t="s">
        <v>93</v>
      </c>
      <c r="AW423" s="13" t="s">
        <v>38</v>
      </c>
      <c r="AX423" s="13" t="s">
        <v>83</v>
      </c>
      <c r="AY423" s="245" t="s">
        <v>216</v>
      </c>
    </row>
    <row r="424" s="13" customFormat="1">
      <c r="A424" s="13"/>
      <c r="B424" s="234"/>
      <c r="C424" s="235"/>
      <c r="D424" s="236" t="s">
        <v>225</v>
      </c>
      <c r="E424" s="237" t="s">
        <v>1</v>
      </c>
      <c r="F424" s="238" t="s">
        <v>624</v>
      </c>
      <c r="G424" s="235"/>
      <c r="H424" s="239">
        <v>12.720000000000001</v>
      </c>
      <c r="I424" s="240"/>
      <c r="J424" s="235"/>
      <c r="K424" s="235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225</v>
      </c>
      <c r="AU424" s="245" t="s">
        <v>93</v>
      </c>
      <c r="AV424" s="13" t="s">
        <v>93</v>
      </c>
      <c r="AW424" s="13" t="s">
        <v>38</v>
      </c>
      <c r="AX424" s="13" t="s">
        <v>83</v>
      </c>
      <c r="AY424" s="245" t="s">
        <v>216</v>
      </c>
    </row>
    <row r="425" s="13" customFormat="1">
      <c r="A425" s="13"/>
      <c r="B425" s="234"/>
      <c r="C425" s="235"/>
      <c r="D425" s="236" t="s">
        <v>225</v>
      </c>
      <c r="E425" s="237" t="s">
        <v>1</v>
      </c>
      <c r="F425" s="238" t="s">
        <v>625</v>
      </c>
      <c r="G425" s="235"/>
      <c r="H425" s="239">
        <v>11.335000000000001</v>
      </c>
      <c r="I425" s="240"/>
      <c r="J425" s="235"/>
      <c r="K425" s="235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225</v>
      </c>
      <c r="AU425" s="245" t="s">
        <v>93</v>
      </c>
      <c r="AV425" s="13" t="s">
        <v>93</v>
      </c>
      <c r="AW425" s="13" t="s">
        <v>38</v>
      </c>
      <c r="AX425" s="13" t="s">
        <v>83</v>
      </c>
      <c r="AY425" s="245" t="s">
        <v>216</v>
      </c>
    </row>
    <row r="426" s="13" customFormat="1">
      <c r="A426" s="13"/>
      <c r="B426" s="234"/>
      <c r="C426" s="235"/>
      <c r="D426" s="236" t="s">
        <v>225</v>
      </c>
      <c r="E426" s="237" t="s">
        <v>1</v>
      </c>
      <c r="F426" s="238" t="s">
        <v>626</v>
      </c>
      <c r="G426" s="235"/>
      <c r="H426" s="239">
        <v>12.720000000000001</v>
      </c>
      <c r="I426" s="240"/>
      <c r="J426" s="235"/>
      <c r="K426" s="235"/>
      <c r="L426" s="241"/>
      <c r="M426" s="242"/>
      <c r="N426" s="243"/>
      <c r="O426" s="243"/>
      <c r="P426" s="243"/>
      <c r="Q426" s="243"/>
      <c r="R426" s="243"/>
      <c r="S426" s="243"/>
      <c r="T426" s="24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5" t="s">
        <v>225</v>
      </c>
      <c r="AU426" s="245" t="s">
        <v>93</v>
      </c>
      <c r="AV426" s="13" t="s">
        <v>93</v>
      </c>
      <c r="AW426" s="13" t="s">
        <v>38</v>
      </c>
      <c r="AX426" s="13" t="s">
        <v>83</v>
      </c>
      <c r="AY426" s="245" t="s">
        <v>216</v>
      </c>
    </row>
    <row r="427" s="13" customFormat="1">
      <c r="A427" s="13"/>
      <c r="B427" s="234"/>
      <c r="C427" s="235"/>
      <c r="D427" s="236" t="s">
        <v>225</v>
      </c>
      <c r="E427" s="237" t="s">
        <v>1</v>
      </c>
      <c r="F427" s="238" t="s">
        <v>627</v>
      </c>
      <c r="G427" s="235"/>
      <c r="H427" s="239">
        <v>11.74</v>
      </c>
      <c r="I427" s="240"/>
      <c r="J427" s="235"/>
      <c r="K427" s="235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225</v>
      </c>
      <c r="AU427" s="245" t="s">
        <v>93</v>
      </c>
      <c r="AV427" s="13" t="s">
        <v>93</v>
      </c>
      <c r="AW427" s="13" t="s">
        <v>38</v>
      </c>
      <c r="AX427" s="13" t="s">
        <v>83</v>
      </c>
      <c r="AY427" s="245" t="s">
        <v>216</v>
      </c>
    </row>
    <row r="428" s="13" customFormat="1">
      <c r="A428" s="13"/>
      <c r="B428" s="234"/>
      <c r="C428" s="235"/>
      <c r="D428" s="236" t="s">
        <v>225</v>
      </c>
      <c r="E428" s="237" t="s">
        <v>1</v>
      </c>
      <c r="F428" s="238" t="s">
        <v>628</v>
      </c>
      <c r="G428" s="235"/>
      <c r="H428" s="239">
        <v>19.109999999999999</v>
      </c>
      <c r="I428" s="240"/>
      <c r="J428" s="235"/>
      <c r="K428" s="235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225</v>
      </c>
      <c r="AU428" s="245" t="s">
        <v>93</v>
      </c>
      <c r="AV428" s="13" t="s">
        <v>93</v>
      </c>
      <c r="AW428" s="13" t="s">
        <v>38</v>
      </c>
      <c r="AX428" s="13" t="s">
        <v>83</v>
      </c>
      <c r="AY428" s="245" t="s">
        <v>216</v>
      </c>
    </row>
    <row r="429" s="13" customFormat="1">
      <c r="A429" s="13"/>
      <c r="B429" s="234"/>
      <c r="C429" s="235"/>
      <c r="D429" s="236" t="s">
        <v>225</v>
      </c>
      <c r="E429" s="237" t="s">
        <v>1</v>
      </c>
      <c r="F429" s="238" t="s">
        <v>629</v>
      </c>
      <c r="G429" s="235"/>
      <c r="H429" s="239">
        <v>12.733000000000001</v>
      </c>
      <c r="I429" s="240"/>
      <c r="J429" s="235"/>
      <c r="K429" s="235"/>
      <c r="L429" s="241"/>
      <c r="M429" s="242"/>
      <c r="N429" s="243"/>
      <c r="O429" s="243"/>
      <c r="P429" s="243"/>
      <c r="Q429" s="243"/>
      <c r="R429" s="243"/>
      <c r="S429" s="243"/>
      <c r="T429" s="24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5" t="s">
        <v>225</v>
      </c>
      <c r="AU429" s="245" t="s">
        <v>93</v>
      </c>
      <c r="AV429" s="13" t="s">
        <v>93</v>
      </c>
      <c r="AW429" s="13" t="s">
        <v>38</v>
      </c>
      <c r="AX429" s="13" t="s">
        <v>83</v>
      </c>
      <c r="AY429" s="245" t="s">
        <v>216</v>
      </c>
    </row>
    <row r="430" s="13" customFormat="1">
      <c r="A430" s="13"/>
      <c r="B430" s="234"/>
      <c r="C430" s="235"/>
      <c r="D430" s="236" t="s">
        <v>225</v>
      </c>
      <c r="E430" s="237" t="s">
        <v>1</v>
      </c>
      <c r="F430" s="238" t="s">
        <v>630</v>
      </c>
      <c r="G430" s="235"/>
      <c r="H430" s="239">
        <v>12.890000000000001</v>
      </c>
      <c r="I430" s="240"/>
      <c r="J430" s="235"/>
      <c r="K430" s="235"/>
      <c r="L430" s="241"/>
      <c r="M430" s="242"/>
      <c r="N430" s="243"/>
      <c r="O430" s="243"/>
      <c r="P430" s="243"/>
      <c r="Q430" s="243"/>
      <c r="R430" s="243"/>
      <c r="S430" s="243"/>
      <c r="T430" s="24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5" t="s">
        <v>225</v>
      </c>
      <c r="AU430" s="245" t="s">
        <v>93</v>
      </c>
      <c r="AV430" s="13" t="s">
        <v>93</v>
      </c>
      <c r="AW430" s="13" t="s">
        <v>38</v>
      </c>
      <c r="AX430" s="13" t="s">
        <v>83</v>
      </c>
      <c r="AY430" s="245" t="s">
        <v>216</v>
      </c>
    </row>
    <row r="431" s="13" customFormat="1">
      <c r="A431" s="13"/>
      <c r="B431" s="234"/>
      <c r="C431" s="235"/>
      <c r="D431" s="236" t="s">
        <v>225</v>
      </c>
      <c r="E431" s="237" t="s">
        <v>1</v>
      </c>
      <c r="F431" s="238" t="s">
        <v>631</v>
      </c>
      <c r="G431" s="235"/>
      <c r="H431" s="239">
        <v>25.224</v>
      </c>
      <c r="I431" s="240"/>
      <c r="J431" s="235"/>
      <c r="K431" s="235"/>
      <c r="L431" s="241"/>
      <c r="M431" s="242"/>
      <c r="N431" s="243"/>
      <c r="O431" s="243"/>
      <c r="P431" s="243"/>
      <c r="Q431" s="243"/>
      <c r="R431" s="243"/>
      <c r="S431" s="243"/>
      <c r="T431" s="24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5" t="s">
        <v>225</v>
      </c>
      <c r="AU431" s="245" t="s">
        <v>93</v>
      </c>
      <c r="AV431" s="13" t="s">
        <v>93</v>
      </c>
      <c r="AW431" s="13" t="s">
        <v>38</v>
      </c>
      <c r="AX431" s="13" t="s">
        <v>83</v>
      </c>
      <c r="AY431" s="245" t="s">
        <v>216</v>
      </c>
    </row>
    <row r="432" s="13" customFormat="1">
      <c r="A432" s="13"/>
      <c r="B432" s="234"/>
      <c r="C432" s="235"/>
      <c r="D432" s="236" t="s">
        <v>225</v>
      </c>
      <c r="E432" s="237" t="s">
        <v>1</v>
      </c>
      <c r="F432" s="238" t="s">
        <v>632</v>
      </c>
      <c r="G432" s="235"/>
      <c r="H432" s="239">
        <v>73.128</v>
      </c>
      <c r="I432" s="240"/>
      <c r="J432" s="235"/>
      <c r="K432" s="235"/>
      <c r="L432" s="241"/>
      <c r="M432" s="242"/>
      <c r="N432" s="243"/>
      <c r="O432" s="243"/>
      <c r="P432" s="243"/>
      <c r="Q432" s="243"/>
      <c r="R432" s="243"/>
      <c r="S432" s="243"/>
      <c r="T432" s="24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5" t="s">
        <v>225</v>
      </c>
      <c r="AU432" s="245" t="s">
        <v>93</v>
      </c>
      <c r="AV432" s="13" t="s">
        <v>93</v>
      </c>
      <c r="AW432" s="13" t="s">
        <v>38</v>
      </c>
      <c r="AX432" s="13" t="s">
        <v>83</v>
      </c>
      <c r="AY432" s="245" t="s">
        <v>216</v>
      </c>
    </row>
    <row r="433" s="13" customFormat="1">
      <c r="A433" s="13"/>
      <c r="B433" s="234"/>
      <c r="C433" s="235"/>
      <c r="D433" s="236" t="s">
        <v>225</v>
      </c>
      <c r="E433" s="237" t="s">
        <v>1</v>
      </c>
      <c r="F433" s="238" t="s">
        <v>633</v>
      </c>
      <c r="G433" s="235"/>
      <c r="H433" s="239">
        <v>26.07</v>
      </c>
      <c r="I433" s="240"/>
      <c r="J433" s="235"/>
      <c r="K433" s="235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225</v>
      </c>
      <c r="AU433" s="245" t="s">
        <v>93</v>
      </c>
      <c r="AV433" s="13" t="s">
        <v>93</v>
      </c>
      <c r="AW433" s="13" t="s">
        <v>38</v>
      </c>
      <c r="AX433" s="13" t="s">
        <v>83</v>
      </c>
      <c r="AY433" s="245" t="s">
        <v>216</v>
      </c>
    </row>
    <row r="434" s="13" customFormat="1">
      <c r="A434" s="13"/>
      <c r="B434" s="234"/>
      <c r="C434" s="235"/>
      <c r="D434" s="236" t="s">
        <v>225</v>
      </c>
      <c r="E434" s="237" t="s">
        <v>1</v>
      </c>
      <c r="F434" s="238" t="s">
        <v>634</v>
      </c>
      <c r="G434" s="235"/>
      <c r="H434" s="239">
        <v>13.555</v>
      </c>
      <c r="I434" s="240"/>
      <c r="J434" s="235"/>
      <c r="K434" s="235"/>
      <c r="L434" s="241"/>
      <c r="M434" s="242"/>
      <c r="N434" s="243"/>
      <c r="O434" s="243"/>
      <c r="P434" s="243"/>
      <c r="Q434" s="243"/>
      <c r="R434" s="243"/>
      <c r="S434" s="243"/>
      <c r="T434" s="24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5" t="s">
        <v>225</v>
      </c>
      <c r="AU434" s="245" t="s">
        <v>93</v>
      </c>
      <c r="AV434" s="13" t="s">
        <v>93</v>
      </c>
      <c r="AW434" s="13" t="s">
        <v>38</v>
      </c>
      <c r="AX434" s="13" t="s">
        <v>83</v>
      </c>
      <c r="AY434" s="245" t="s">
        <v>216</v>
      </c>
    </row>
    <row r="435" s="13" customFormat="1">
      <c r="A435" s="13"/>
      <c r="B435" s="234"/>
      <c r="C435" s="235"/>
      <c r="D435" s="236" t="s">
        <v>225</v>
      </c>
      <c r="E435" s="237" t="s">
        <v>1</v>
      </c>
      <c r="F435" s="238" t="s">
        <v>635</v>
      </c>
      <c r="G435" s="235"/>
      <c r="H435" s="239">
        <v>136.233</v>
      </c>
      <c r="I435" s="240"/>
      <c r="J435" s="235"/>
      <c r="K435" s="235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225</v>
      </c>
      <c r="AU435" s="245" t="s">
        <v>93</v>
      </c>
      <c r="AV435" s="13" t="s">
        <v>93</v>
      </c>
      <c r="AW435" s="13" t="s">
        <v>38</v>
      </c>
      <c r="AX435" s="13" t="s">
        <v>83</v>
      </c>
      <c r="AY435" s="245" t="s">
        <v>216</v>
      </c>
    </row>
    <row r="436" s="13" customFormat="1">
      <c r="A436" s="13"/>
      <c r="B436" s="234"/>
      <c r="C436" s="235"/>
      <c r="D436" s="236" t="s">
        <v>225</v>
      </c>
      <c r="E436" s="237" t="s">
        <v>1</v>
      </c>
      <c r="F436" s="238" t="s">
        <v>636</v>
      </c>
      <c r="G436" s="235"/>
      <c r="H436" s="239">
        <v>168.56899999999999</v>
      </c>
      <c r="I436" s="240"/>
      <c r="J436" s="235"/>
      <c r="K436" s="235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225</v>
      </c>
      <c r="AU436" s="245" t="s">
        <v>93</v>
      </c>
      <c r="AV436" s="13" t="s">
        <v>93</v>
      </c>
      <c r="AW436" s="13" t="s">
        <v>38</v>
      </c>
      <c r="AX436" s="13" t="s">
        <v>83</v>
      </c>
      <c r="AY436" s="245" t="s">
        <v>216</v>
      </c>
    </row>
    <row r="437" s="13" customFormat="1">
      <c r="A437" s="13"/>
      <c r="B437" s="234"/>
      <c r="C437" s="235"/>
      <c r="D437" s="236" t="s">
        <v>225</v>
      </c>
      <c r="E437" s="237" t="s">
        <v>1</v>
      </c>
      <c r="F437" s="238" t="s">
        <v>637</v>
      </c>
      <c r="G437" s="235"/>
      <c r="H437" s="239">
        <v>265.02499999999998</v>
      </c>
      <c r="I437" s="240"/>
      <c r="J437" s="235"/>
      <c r="K437" s="235"/>
      <c r="L437" s="241"/>
      <c r="M437" s="242"/>
      <c r="N437" s="243"/>
      <c r="O437" s="243"/>
      <c r="P437" s="243"/>
      <c r="Q437" s="243"/>
      <c r="R437" s="243"/>
      <c r="S437" s="243"/>
      <c r="T437" s="24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5" t="s">
        <v>225</v>
      </c>
      <c r="AU437" s="245" t="s">
        <v>93</v>
      </c>
      <c r="AV437" s="13" t="s">
        <v>93</v>
      </c>
      <c r="AW437" s="13" t="s">
        <v>38</v>
      </c>
      <c r="AX437" s="13" t="s">
        <v>83</v>
      </c>
      <c r="AY437" s="245" t="s">
        <v>216</v>
      </c>
    </row>
    <row r="438" s="13" customFormat="1">
      <c r="A438" s="13"/>
      <c r="B438" s="234"/>
      <c r="C438" s="235"/>
      <c r="D438" s="236" t="s">
        <v>225</v>
      </c>
      <c r="E438" s="237" t="s">
        <v>1</v>
      </c>
      <c r="F438" s="238" t="s">
        <v>638</v>
      </c>
      <c r="G438" s="235"/>
      <c r="H438" s="239">
        <v>166.797</v>
      </c>
      <c r="I438" s="240"/>
      <c r="J438" s="235"/>
      <c r="K438" s="235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225</v>
      </c>
      <c r="AU438" s="245" t="s">
        <v>93</v>
      </c>
      <c r="AV438" s="13" t="s">
        <v>93</v>
      </c>
      <c r="AW438" s="13" t="s">
        <v>38</v>
      </c>
      <c r="AX438" s="13" t="s">
        <v>83</v>
      </c>
      <c r="AY438" s="245" t="s">
        <v>216</v>
      </c>
    </row>
    <row r="439" s="13" customFormat="1">
      <c r="A439" s="13"/>
      <c r="B439" s="234"/>
      <c r="C439" s="235"/>
      <c r="D439" s="236" t="s">
        <v>225</v>
      </c>
      <c r="E439" s="237" t="s">
        <v>1</v>
      </c>
      <c r="F439" s="238" t="s">
        <v>639</v>
      </c>
      <c r="G439" s="235"/>
      <c r="H439" s="239">
        <v>175.25100000000001</v>
      </c>
      <c r="I439" s="240"/>
      <c r="J439" s="235"/>
      <c r="K439" s="235"/>
      <c r="L439" s="241"/>
      <c r="M439" s="242"/>
      <c r="N439" s="243"/>
      <c r="O439" s="243"/>
      <c r="P439" s="243"/>
      <c r="Q439" s="243"/>
      <c r="R439" s="243"/>
      <c r="S439" s="243"/>
      <c r="T439" s="24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5" t="s">
        <v>225</v>
      </c>
      <c r="AU439" s="245" t="s">
        <v>93</v>
      </c>
      <c r="AV439" s="13" t="s">
        <v>93</v>
      </c>
      <c r="AW439" s="13" t="s">
        <v>38</v>
      </c>
      <c r="AX439" s="13" t="s">
        <v>83</v>
      </c>
      <c r="AY439" s="245" t="s">
        <v>216</v>
      </c>
    </row>
    <row r="440" s="13" customFormat="1">
      <c r="A440" s="13"/>
      <c r="B440" s="234"/>
      <c r="C440" s="235"/>
      <c r="D440" s="236" t="s">
        <v>225</v>
      </c>
      <c r="E440" s="237" t="s">
        <v>1</v>
      </c>
      <c r="F440" s="238" t="s">
        <v>640</v>
      </c>
      <c r="G440" s="235"/>
      <c r="H440" s="239">
        <v>232.21000000000001</v>
      </c>
      <c r="I440" s="240"/>
      <c r="J440" s="235"/>
      <c r="K440" s="235"/>
      <c r="L440" s="241"/>
      <c r="M440" s="242"/>
      <c r="N440" s="243"/>
      <c r="O440" s="243"/>
      <c r="P440" s="243"/>
      <c r="Q440" s="243"/>
      <c r="R440" s="243"/>
      <c r="S440" s="243"/>
      <c r="T440" s="24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5" t="s">
        <v>225</v>
      </c>
      <c r="AU440" s="245" t="s">
        <v>93</v>
      </c>
      <c r="AV440" s="13" t="s">
        <v>93</v>
      </c>
      <c r="AW440" s="13" t="s">
        <v>38</v>
      </c>
      <c r="AX440" s="13" t="s">
        <v>83</v>
      </c>
      <c r="AY440" s="245" t="s">
        <v>216</v>
      </c>
    </row>
    <row r="441" s="13" customFormat="1">
      <c r="A441" s="13"/>
      <c r="B441" s="234"/>
      <c r="C441" s="235"/>
      <c r="D441" s="236" t="s">
        <v>225</v>
      </c>
      <c r="E441" s="237" t="s">
        <v>1</v>
      </c>
      <c r="F441" s="238" t="s">
        <v>641</v>
      </c>
      <c r="G441" s="235"/>
      <c r="H441" s="239">
        <v>7.5890000000000004</v>
      </c>
      <c r="I441" s="240"/>
      <c r="J441" s="235"/>
      <c r="K441" s="235"/>
      <c r="L441" s="241"/>
      <c r="M441" s="242"/>
      <c r="N441" s="243"/>
      <c r="O441" s="243"/>
      <c r="P441" s="243"/>
      <c r="Q441" s="243"/>
      <c r="R441" s="243"/>
      <c r="S441" s="243"/>
      <c r="T441" s="24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5" t="s">
        <v>225</v>
      </c>
      <c r="AU441" s="245" t="s">
        <v>93</v>
      </c>
      <c r="AV441" s="13" t="s">
        <v>93</v>
      </c>
      <c r="AW441" s="13" t="s">
        <v>38</v>
      </c>
      <c r="AX441" s="13" t="s">
        <v>83</v>
      </c>
      <c r="AY441" s="245" t="s">
        <v>216</v>
      </c>
    </row>
    <row r="442" s="13" customFormat="1">
      <c r="A442" s="13"/>
      <c r="B442" s="234"/>
      <c r="C442" s="235"/>
      <c r="D442" s="236" t="s">
        <v>225</v>
      </c>
      <c r="E442" s="237" t="s">
        <v>1</v>
      </c>
      <c r="F442" s="238" t="s">
        <v>642</v>
      </c>
      <c r="G442" s="235"/>
      <c r="H442" s="239">
        <v>322.43900000000002</v>
      </c>
      <c r="I442" s="240"/>
      <c r="J442" s="235"/>
      <c r="K442" s="235"/>
      <c r="L442" s="241"/>
      <c r="M442" s="242"/>
      <c r="N442" s="243"/>
      <c r="O442" s="243"/>
      <c r="P442" s="243"/>
      <c r="Q442" s="243"/>
      <c r="R442" s="243"/>
      <c r="S442" s="243"/>
      <c r="T442" s="24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5" t="s">
        <v>225</v>
      </c>
      <c r="AU442" s="245" t="s">
        <v>93</v>
      </c>
      <c r="AV442" s="13" t="s">
        <v>93</v>
      </c>
      <c r="AW442" s="13" t="s">
        <v>38</v>
      </c>
      <c r="AX442" s="13" t="s">
        <v>83</v>
      </c>
      <c r="AY442" s="245" t="s">
        <v>216</v>
      </c>
    </row>
    <row r="443" s="13" customFormat="1">
      <c r="A443" s="13"/>
      <c r="B443" s="234"/>
      <c r="C443" s="235"/>
      <c r="D443" s="236" t="s">
        <v>225</v>
      </c>
      <c r="E443" s="237" t="s">
        <v>1</v>
      </c>
      <c r="F443" s="238" t="s">
        <v>643</v>
      </c>
      <c r="G443" s="235"/>
      <c r="H443" s="239">
        <v>-58.43</v>
      </c>
      <c r="I443" s="240"/>
      <c r="J443" s="235"/>
      <c r="K443" s="235"/>
      <c r="L443" s="241"/>
      <c r="M443" s="242"/>
      <c r="N443" s="243"/>
      <c r="O443" s="243"/>
      <c r="P443" s="243"/>
      <c r="Q443" s="243"/>
      <c r="R443" s="243"/>
      <c r="S443" s="243"/>
      <c r="T443" s="24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5" t="s">
        <v>225</v>
      </c>
      <c r="AU443" s="245" t="s">
        <v>93</v>
      </c>
      <c r="AV443" s="13" t="s">
        <v>93</v>
      </c>
      <c r="AW443" s="13" t="s">
        <v>38</v>
      </c>
      <c r="AX443" s="13" t="s">
        <v>83</v>
      </c>
      <c r="AY443" s="245" t="s">
        <v>216</v>
      </c>
    </row>
    <row r="444" s="13" customFormat="1">
      <c r="A444" s="13"/>
      <c r="B444" s="234"/>
      <c r="C444" s="235"/>
      <c r="D444" s="236" t="s">
        <v>225</v>
      </c>
      <c r="E444" s="237" t="s">
        <v>1</v>
      </c>
      <c r="F444" s="238" t="s">
        <v>644</v>
      </c>
      <c r="G444" s="235"/>
      <c r="H444" s="239">
        <v>17.890000000000001</v>
      </c>
      <c r="I444" s="240"/>
      <c r="J444" s="235"/>
      <c r="K444" s="235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225</v>
      </c>
      <c r="AU444" s="245" t="s">
        <v>93</v>
      </c>
      <c r="AV444" s="13" t="s">
        <v>93</v>
      </c>
      <c r="AW444" s="13" t="s">
        <v>38</v>
      </c>
      <c r="AX444" s="13" t="s">
        <v>83</v>
      </c>
      <c r="AY444" s="245" t="s">
        <v>216</v>
      </c>
    </row>
    <row r="445" s="13" customFormat="1">
      <c r="A445" s="13"/>
      <c r="B445" s="234"/>
      <c r="C445" s="235"/>
      <c r="D445" s="236" t="s">
        <v>225</v>
      </c>
      <c r="E445" s="237" t="s">
        <v>1</v>
      </c>
      <c r="F445" s="238" t="s">
        <v>645</v>
      </c>
      <c r="G445" s="235"/>
      <c r="H445" s="239">
        <v>56.267000000000003</v>
      </c>
      <c r="I445" s="240"/>
      <c r="J445" s="235"/>
      <c r="K445" s="235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225</v>
      </c>
      <c r="AU445" s="245" t="s">
        <v>93</v>
      </c>
      <c r="AV445" s="13" t="s">
        <v>93</v>
      </c>
      <c r="AW445" s="13" t="s">
        <v>38</v>
      </c>
      <c r="AX445" s="13" t="s">
        <v>83</v>
      </c>
      <c r="AY445" s="245" t="s">
        <v>216</v>
      </c>
    </row>
    <row r="446" s="14" customFormat="1">
      <c r="A446" s="14"/>
      <c r="B446" s="246"/>
      <c r="C446" s="247"/>
      <c r="D446" s="236" t="s">
        <v>225</v>
      </c>
      <c r="E446" s="248" t="s">
        <v>139</v>
      </c>
      <c r="F446" s="249" t="s">
        <v>229</v>
      </c>
      <c r="G446" s="247"/>
      <c r="H446" s="250">
        <v>1830.6210000000001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6" t="s">
        <v>225</v>
      </c>
      <c r="AU446" s="256" t="s">
        <v>93</v>
      </c>
      <c r="AV446" s="14" t="s">
        <v>223</v>
      </c>
      <c r="AW446" s="14" t="s">
        <v>38</v>
      </c>
      <c r="AX446" s="14" t="s">
        <v>91</v>
      </c>
      <c r="AY446" s="256" t="s">
        <v>216</v>
      </c>
    </row>
    <row r="447" s="2" customFormat="1" ht="24.15" customHeight="1">
      <c r="A447" s="40"/>
      <c r="B447" s="41"/>
      <c r="C447" s="221" t="s">
        <v>646</v>
      </c>
      <c r="D447" s="221" t="s">
        <v>218</v>
      </c>
      <c r="E447" s="222" t="s">
        <v>647</v>
      </c>
      <c r="F447" s="223" t="s">
        <v>648</v>
      </c>
      <c r="G447" s="224" t="s">
        <v>221</v>
      </c>
      <c r="H447" s="225">
        <v>2144.348</v>
      </c>
      <c r="I447" s="226"/>
      <c r="J447" s="227">
        <f>ROUND(I447*H447,2)</f>
        <v>0</v>
      </c>
      <c r="K447" s="223" t="s">
        <v>222</v>
      </c>
      <c r="L447" s="46"/>
      <c r="M447" s="228" t="s">
        <v>1</v>
      </c>
      <c r="N447" s="229" t="s">
        <v>48</v>
      </c>
      <c r="O447" s="93"/>
      <c r="P447" s="230">
        <f>O447*H447</f>
        <v>0</v>
      </c>
      <c r="Q447" s="230">
        <v>0.0079000000000000008</v>
      </c>
      <c r="R447" s="230">
        <f>Q447*H447</f>
        <v>16.9403492</v>
      </c>
      <c r="S447" s="230">
        <v>0</v>
      </c>
      <c r="T447" s="231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32" t="s">
        <v>223</v>
      </c>
      <c r="AT447" s="232" t="s">
        <v>218</v>
      </c>
      <c r="AU447" s="232" t="s">
        <v>93</v>
      </c>
      <c r="AY447" s="18" t="s">
        <v>216</v>
      </c>
      <c r="BE447" s="233">
        <f>IF(N447="základní",J447,0)</f>
        <v>0</v>
      </c>
      <c r="BF447" s="233">
        <f>IF(N447="snížená",J447,0)</f>
        <v>0</v>
      </c>
      <c r="BG447" s="233">
        <f>IF(N447="zákl. přenesená",J447,0)</f>
        <v>0</v>
      </c>
      <c r="BH447" s="233">
        <f>IF(N447="sníž. přenesená",J447,0)</f>
        <v>0</v>
      </c>
      <c r="BI447" s="233">
        <f>IF(N447="nulová",J447,0)</f>
        <v>0</v>
      </c>
      <c r="BJ447" s="18" t="s">
        <v>91</v>
      </c>
      <c r="BK447" s="233">
        <f>ROUND(I447*H447,2)</f>
        <v>0</v>
      </c>
      <c r="BL447" s="18" t="s">
        <v>223</v>
      </c>
      <c r="BM447" s="232" t="s">
        <v>649</v>
      </c>
    </row>
    <row r="448" s="13" customFormat="1">
      <c r="A448" s="13"/>
      <c r="B448" s="234"/>
      <c r="C448" s="235"/>
      <c r="D448" s="236" t="s">
        <v>225</v>
      </c>
      <c r="E448" s="237" t="s">
        <v>1</v>
      </c>
      <c r="F448" s="238" t="s">
        <v>650</v>
      </c>
      <c r="G448" s="235"/>
      <c r="H448" s="239">
        <v>2144.348</v>
      </c>
      <c r="I448" s="240"/>
      <c r="J448" s="235"/>
      <c r="K448" s="235"/>
      <c r="L448" s="241"/>
      <c r="M448" s="242"/>
      <c r="N448" s="243"/>
      <c r="O448" s="243"/>
      <c r="P448" s="243"/>
      <c r="Q448" s="243"/>
      <c r="R448" s="243"/>
      <c r="S448" s="243"/>
      <c r="T448" s="24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5" t="s">
        <v>225</v>
      </c>
      <c r="AU448" s="245" t="s">
        <v>93</v>
      </c>
      <c r="AV448" s="13" t="s">
        <v>93</v>
      </c>
      <c r="AW448" s="13" t="s">
        <v>38</v>
      </c>
      <c r="AX448" s="13" t="s">
        <v>91</v>
      </c>
      <c r="AY448" s="245" t="s">
        <v>216</v>
      </c>
    </row>
    <row r="449" s="2" customFormat="1" ht="24.15" customHeight="1">
      <c r="A449" s="40"/>
      <c r="B449" s="41"/>
      <c r="C449" s="221" t="s">
        <v>651</v>
      </c>
      <c r="D449" s="221" t="s">
        <v>218</v>
      </c>
      <c r="E449" s="222" t="s">
        <v>652</v>
      </c>
      <c r="F449" s="223" t="s">
        <v>653</v>
      </c>
      <c r="G449" s="224" t="s">
        <v>221</v>
      </c>
      <c r="H449" s="225">
        <v>313.72699999999998</v>
      </c>
      <c r="I449" s="226"/>
      <c r="J449" s="227">
        <f>ROUND(I449*H449,2)</f>
        <v>0</v>
      </c>
      <c r="K449" s="223" t="s">
        <v>222</v>
      </c>
      <c r="L449" s="46"/>
      <c r="M449" s="228" t="s">
        <v>1</v>
      </c>
      <c r="N449" s="229" t="s">
        <v>48</v>
      </c>
      <c r="O449" s="93"/>
      <c r="P449" s="230">
        <f>O449*H449</f>
        <v>0</v>
      </c>
      <c r="Q449" s="230">
        <v>0.033579999999999999</v>
      </c>
      <c r="R449" s="230">
        <f>Q449*H449</f>
        <v>10.534952659999998</v>
      </c>
      <c r="S449" s="230">
        <v>0</v>
      </c>
      <c r="T449" s="231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32" t="s">
        <v>223</v>
      </c>
      <c r="AT449" s="232" t="s">
        <v>218</v>
      </c>
      <c r="AU449" s="232" t="s">
        <v>93</v>
      </c>
      <c r="AY449" s="18" t="s">
        <v>216</v>
      </c>
      <c r="BE449" s="233">
        <f>IF(N449="základní",J449,0)</f>
        <v>0</v>
      </c>
      <c r="BF449" s="233">
        <f>IF(N449="snížená",J449,0)</f>
        <v>0</v>
      </c>
      <c r="BG449" s="233">
        <f>IF(N449="zákl. přenesená",J449,0)</f>
        <v>0</v>
      </c>
      <c r="BH449" s="233">
        <f>IF(N449="sníž. přenesená",J449,0)</f>
        <v>0</v>
      </c>
      <c r="BI449" s="233">
        <f>IF(N449="nulová",J449,0)</f>
        <v>0</v>
      </c>
      <c r="BJ449" s="18" t="s">
        <v>91</v>
      </c>
      <c r="BK449" s="233">
        <f>ROUND(I449*H449,2)</f>
        <v>0</v>
      </c>
      <c r="BL449" s="18" t="s">
        <v>223</v>
      </c>
      <c r="BM449" s="232" t="s">
        <v>654</v>
      </c>
    </row>
    <row r="450" s="13" customFormat="1">
      <c r="A450" s="13"/>
      <c r="B450" s="234"/>
      <c r="C450" s="235"/>
      <c r="D450" s="236" t="s">
        <v>225</v>
      </c>
      <c r="E450" s="237" t="s">
        <v>1</v>
      </c>
      <c r="F450" s="238" t="s">
        <v>655</v>
      </c>
      <c r="G450" s="235"/>
      <c r="H450" s="239">
        <v>2.96</v>
      </c>
      <c r="I450" s="240"/>
      <c r="J450" s="235"/>
      <c r="K450" s="235"/>
      <c r="L450" s="241"/>
      <c r="M450" s="242"/>
      <c r="N450" s="243"/>
      <c r="O450" s="243"/>
      <c r="P450" s="243"/>
      <c r="Q450" s="243"/>
      <c r="R450" s="243"/>
      <c r="S450" s="243"/>
      <c r="T450" s="24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5" t="s">
        <v>225</v>
      </c>
      <c r="AU450" s="245" t="s">
        <v>93</v>
      </c>
      <c r="AV450" s="13" t="s">
        <v>93</v>
      </c>
      <c r="AW450" s="13" t="s">
        <v>38</v>
      </c>
      <c r="AX450" s="13" t="s">
        <v>83</v>
      </c>
      <c r="AY450" s="245" t="s">
        <v>216</v>
      </c>
    </row>
    <row r="451" s="13" customFormat="1">
      <c r="A451" s="13"/>
      <c r="B451" s="234"/>
      <c r="C451" s="235"/>
      <c r="D451" s="236" t="s">
        <v>225</v>
      </c>
      <c r="E451" s="237" t="s">
        <v>1</v>
      </c>
      <c r="F451" s="238" t="s">
        <v>656</v>
      </c>
      <c r="G451" s="235"/>
      <c r="H451" s="239">
        <v>2.3199999999999998</v>
      </c>
      <c r="I451" s="240"/>
      <c r="J451" s="235"/>
      <c r="K451" s="235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225</v>
      </c>
      <c r="AU451" s="245" t="s">
        <v>93</v>
      </c>
      <c r="AV451" s="13" t="s">
        <v>93</v>
      </c>
      <c r="AW451" s="13" t="s">
        <v>38</v>
      </c>
      <c r="AX451" s="13" t="s">
        <v>83</v>
      </c>
      <c r="AY451" s="245" t="s">
        <v>216</v>
      </c>
    </row>
    <row r="452" s="13" customFormat="1">
      <c r="A452" s="13"/>
      <c r="B452" s="234"/>
      <c r="C452" s="235"/>
      <c r="D452" s="236" t="s">
        <v>225</v>
      </c>
      <c r="E452" s="237" t="s">
        <v>1</v>
      </c>
      <c r="F452" s="238" t="s">
        <v>657</v>
      </c>
      <c r="G452" s="235"/>
      <c r="H452" s="239">
        <v>3.8199999999999998</v>
      </c>
      <c r="I452" s="240"/>
      <c r="J452" s="235"/>
      <c r="K452" s="235"/>
      <c r="L452" s="241"/>
      <c r="M452" s="242"/>
      <c r="N452" s="243"/>
      <c r="O452" s="243"/>
      <c r="P452" s="243"/>
      <c r="Q452" s="243"/>
      <c r="R452" s="243"/>
      <c r="S452" s="243"/>
      <c r="T452" s="24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5" t="s">
        <v>225</v>
      </c>
      <c r="AU452" s="245" t="s">
        <v>93</v>
      </c>
      <c r="AV452" s="13" t="s">
        <v>93</v>
      </c>
      <c r="AW452" s="13" t="s">
        <v>38</v>
      </c>
      <c r="AX452" s="13" t="s">
        <v>83</v>
      </c>
      <c r="AY452" s="245" t="s">
        <v>216</v>
      </c>
    </row>
    <row r="453" s="13" customFormat="1">
      <c r="A453" s="13"/>
      <c r="B453" s="234"/>
      <c r="C453" s="235"/>
      <c r="D453" s="236" t="s">
        <v>225</v>
      </c>
      <c r="E453" s="237" t="s">
        <v>1</v>
      </c>
      <c r="F453" s="238" t="s">
        <v>658</v>
      </c>
      <c r="G453" s="235"/>
      <c r="H453" s="239">
        <v>2.1600000000000001</v>
      </c>
      <c r="I453" s="240"/>
      <c r="J453" s="235"/>
      <c r="K453" s="235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225</v>
      </c>
      <c r="AU453" s="245" t="s">
        <v>93</v>
      </c>
      <c r="AV453" s="13" t="s">
        <v>93</v>
      </c>
      <c r="AW453" s="13" t="s">
        <v>38</v>
      </c>
      <c r="AX453" s="13" t="s">
        <v>83</v>
      </c>
      <c r="AY453" s="245" t="s">
        <v>216</v>
      </c>
    </row>
    <row r="454" s="13" customFormat="1">
      <c r="A454" s="13"/>
      <c r="B454" s="234"/>
      <c r="C454" s="235"/>
      <c r="D454" s="236" t="s">
        <v>225</v>
      </c>
      <c r="E454" s="237" t="s">
        <v>1</v>
      </c>
      <c r="F454" s="238" t="s">
        <v>659</v>
      </c>
      <c r="G454" s="235"/>
      <c r="H454" s="239">
        <v>2.96</v>
      </c>
      <c r="I454" s="240"/>
      <c r="J454" s="235"/>
      <c r="K454" s="235"/>
      <c r="L454" s="241"/>
      <c r="M454" s="242"/>
      <c r="N454" s="243"/>
      <c r="O454" s="243"/>
      <c r="P454" s="243"/>
      <c r="Q454" s="243"/>
      <c r="R454" s="243"/>
      <c r="S454" s="243"/>
      <c r="T454" s="24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5" t="s">
        <v>225</v>
      </c>
      <c r="AU454" s="245" t="s">
        <v>93</v>
      </c>
      <c r="AV454" s="13" t="s">
        <v>93</v>
      </c>
      <c r="AW454" s="13" t="s">
        <v>38</v>
      </c>
      <c r="AX454" s="13" t="s">
        <v>83</v>
      </c>
      <c r="AY454" s="245" t="s">
        <v>216</v>
      </c>
    </row>
    <row r="455" s="13" customFormat="1">
      <c r="A455" s="13"/>
      <c r="B455" s="234"/>
      <c r="C455" s="235"/>
      <c r="D455" s="236" t="s">
        <v>225</v>
      </c>
      <c r="E455" s="237" t="s">
        <v>1</v>
      </c>
      <c r="F455" s="238" t="s">
        <v>660</v>
      </c>
      <c r="G455" s="235"/>
      <c r="H455" s="239">
        <v>2.3199999999999998</v>
      </c>
      <c r="I455" s="240"/>
      <c r="J455" s="235"/>
      <c r="K455" s="235"/>
      <c r="L455" s="241"/>
      <c r="M455" s="242"/>
      <c r="N455" s="243"/>
      <c r="O455" s="243"/>
      <c r="P455" s="243"/>
      <c r="Q455" s="243"/>
      <c r="R455" s="243"/>
      <c r="S455" s="243"/>
      <c r="T455" s="24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5" t="s">
        <v>225</v>
      </c>
      <c r="AU455" s="245" t="s">
        <v>93</v>
      </c>
      <c r="AV455" s="13" t="s">
        <v>93</v>
      </c>
      <c r="AW455" s="13" t="s">
        <v>38</v>
      </c>
      <c r="AX455" s="13" t="s">
        <v>83</v>
      </c>
      <c r="AY455" s="245" t="s">
        <v>216</v>
      </c>
    </row>
    <row r="456" s="13" customFormat="1">
      <c r="A456" s="13"/>
      <c r="B456" s="234"/>
      <c r="C456" s="235"/>
      <c r="D456" s="236" t="s">
        <v>225</v>
      </c>
      <c r="E456" s="237" t="s">
        <v>1</v>
      </c>
      <c r="F456" s="238" t="s">
        <v>661</v>
      </c>
      <c r="G456" s="235"/>
      <c r="H456" s="239">
        <v>3.7000000000000002</v>
      </c>
      <c r="I456" s="240"/>
      <c r="J456" s="235"/>
      <c r="K456" s="235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225</v>
      </c>
      <c r="AU456" s="245" t="s">
        <v>93</v>
      </c>
      <c r="AV456" s="13" t="s">
        <v>93</v>
      </c>
      <c r="AW456" s="13" t="s">
        <v>38</v>
      </c>
      <c r="AX456" s="13" t="s">
        <v>83</v>
      </c>
      <c r="AY456" s="245" t="s">
        <v>216</v>
      </c>
    </row>
    <row r="457" s="13" customFormat="1">
      <c r="A457" s="13"/>
      <c r="B457" s="234"/>
      <c r="C457" s="235"/>
      <c r="D457" s="236" t="s">
        <v>225</v>
      </c>
      <c r="E457" s="237" t="s">
        <v>1</v>
      </c>
      <c r="F457" s="238" t="s">
        <v>662</v>
      </c>
      <c r="G457" s="235"/>
      <c r="H457" s="239">
        <v>2.1600000000000001</v>
      </c>
      <c r="I457" s="240"/>
      <c r="J457" s="235"/>
      <c r="K457" s="235"/>
      <c r="L457" s="241"/>
      <c r="M457" s="242"/>
      <c r="N457" s="243"/>
      <c r="O457" s="243"/>
      <c r="P457" s="243"/>
      <c r="Q457" s="243"/>
      <c r="R457" s="243"/>
      <c r="S457" s="243"/>
      <c r="T457" s="24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5" t="s">
        <v>225</v>
      </c>
      <c r="AU457" s="245" t="s">
        <v>93</v>
      </c>
      <c r="AV457" s="13" t="s">
        <v>93</v>
      </c>
      <c r="AW457" s="13" t="s">
        <v>38</v>
      </c>
      <c r="AX457" s="13" t="s">
        <v>83</v>
      </c>
      <c r="AY457" s="245" t="s">
        <v>216</v>
      </c>
    </row>
    <row r="458" s="13" customFormat="1">
      <c r="A458" s="13"/>
      <c r="B458" s="234"/>
      <c r="C458" s="235"/>
      <c r="D458" s="236" t="s">
        <v>225</v>
      </c>
      <c r="E458" s="237" t="s">
        <v>1</v>
      </c>
      <c r="F458" s="238" t="s">
        <v>663</v>
      </c>
      <c r="G458" s="235"/>
      <c r="H458" s="239">
        <v>3</v>
      </c>
      <c r="I458" s="240"/>
      <c r="J458" s="235"/>
      <c r="K458" s="235"/>
      <c r="L458" s="241"/>
      <c r="M458" s="242"/>
      <c r="N458" s="243"/>
      <c r="O458" s="243"/>
      <c r="P458" s="243"/>
      <c r="Q458" s="243"/>
      <c r="R458" s="243"/>
      <c r="S458" s="243"/>
      <c r="T458" s="24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5" t="s">
        <v>225</v>
      </c>
      <c r="AU458" s="245" t="s">
        <v>93</v>
      </c>
      <c r="AV458" s="13" t="s">
        <v>93</v>
      </c>
      <c r="AW458" s="13" t="s">
        <v>38</v>
      </c>
      <c r="AX458" s="13" t="s">
        <v>83</v>
      </c>
      <c r="AY458" s="245" t="s">
        <v>216</v>
      </c>
    </row>
    <row r="459" s="13" customFormat="1">
      <c r="A459" s="13"/>
      <c r="B459" s="234"/>
      <c r="C459" s="235"/>
      <c r="D459" s="236" t="s">
        <v>225</v>
      </c>
      <c r="E459" s="237" t="s">
        <v>1</v>
      </c>
      <c r="F459" s="238" t="s">
        <v>664</v>
      </c>
      <c r="G459" s="235"/>
      <c r="H459" s="239">
        <v>2.1600000000000001</v>
      </c>
      <c r="I459" s="240"/>
      <c r="J459" s="235"/>
      <c r="K459" s="235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225</v>
      </c>
      <c r="AU459" s="245" t="s">
        <v>93</v>
      </c>
      <c r="AV459" s="13" t="s">
        <v>93</v>
      </c>
      <c r="AW459" s="13" t="s">
        <v>38</v>
      </c>
      <c r="AX459" s="13" t="s">
        <v>83</v>
      </c>
      <c r="AY459" s="245" t="s">
        <v>216</v>
      </c>
    </row>
    <row r="460" s="13" customFormat="1">
      <c r="A460" s="13"/>
      <c r="B460" s="234"/>
      <c r="C460" s="235"/>
      <c r="D460" s="236" t="s">
        <v>225</v>
      </c>
      <c r="E460" s="237" t="s">
        <v>1</v>
      </c>
      <c r="F460" s="238" t="s">
        <v>665</v>
      </c>
      <c r="G460" s="235"/>
      <c r="H460" s="239">
        <v>2.5600000000000001</v>
      </c>
      <c r="I460" s="240"/>
      <c r="J460" s="235"/>
      <c r="K460" s="235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225</v>
      </c>
      <c r="AU460" s="245" t="s">
        <v>93</v>
      </c>
      <c r="AV460" s="13" t="s">
        <v>93</v>
      </c>
      <c r="AW460" s="13" t="s">
        <v>38</v>
      </c>
      <c r="AX460" s="13" t="s">
        <v>83</v>
      </c>
      <c r="AY460" s="245" t="s">
        <v>216</v>
      </c>
    </row>
    <row r="461" s="13" customFormat="1">
      <c r="A461" s="13"/>
      <c r="B461" s="234"/>
      <c r="C461" s="235"/>
      <c r="D461" s="236" t="s">
        <v>225</v>
      </c>
      <c r="E461" s="237" t="s">
        <v>1</v>
      </c>
      <c r="F461" s="238" t="s">
        <v>666</v>
      </c>
      <c r="G461" s="235"/>
      <c r="H461" s="239">
        <v>2.0800000000000001</v>
      </c>
      <c r="I461" s="240"/>
      <c r="J461" s="235"/>
      <c r="K461" s="235"/>
      <c r="L461" s="241"/>
      <c r="M461" s="242"/>
      <c r="N461" s="243"/>
      <c r="O461" s="243"/>
      <c r="P461" s="243"/>
      <c r="Q461" s="243"/>
      <c r="R461" s="243"/>
      <c r="S461" s="243"/>
      <c r="T461" s="24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5" t="s">
        <v>225</v>
      </c>
      <c r="AU461" s="245" t="s">
        <v>93</v>
      </c>
      <c r="AV461" s="13" t="s">
        <v>93</v>
      </c>
      <c r="AW461" s="13" t="s">
        <v>38</v>
      </c>
      <c r="AX461" s="13" t="s">
        <v>83</v>
      </c>
      <c r="AY461" s="245" t="s">
        <v>216</v>
      </c>
    </row>
    <row r="462" s="13" customFormat="1">
      <c r="A462" s="13"/>
      <c r="B462" s="234"/>
      <c r="C462" s="235"/>
      <c r="D462" s="236" t="s">
        <v>225</v>
      </c>
      <c r="E462" s="237" t="s">
        <v>1</v>
      </c>
      <c r="F462" s="238" t="s">
        <v>667</v>
      </c>
      <c r="G462" s="235"/>
      <c r="H462" s="239">
        <v>2.0800000000000001</v>
      </c>
      <c r="I462" s="240"/>
      <c r="J462" s="235"/>
      <c r="K462" s="235"/>
      <c r="L462" s="241"/>
      <c r="M462" s="242"/>
      <c r="N462" s="243"/>
      <c r="O462" s="243"/>
      <c r="P462" s="243"/>
      <c r="Q462" s="243"/>
      <c r="R462" s="243"/>
      <c r="S462" s="243"/>
      <c r="T462" s="24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5" t="s">
        <v>225</v>
      </c>
      <c r="AU462" s="245" t="s">
        <v>93</v>
      </c>
      <c r="AV462" s="13" t="s">
        <v>93</v>
      </c>
      <c r="AW462" s="13" t="s">
        <v>38</v>
      </c>
      <c r="AX462" s="13" t="s">
        <v>83</v>
      </c>
      <c r="AY462" s="245" t="s">
        <v>216</v>
      </c>
    </row>
    <row r="463" s="13" customFormat="1">
      <c r="A463" s="13"/>
      <c r="B463" s="234"/>
      <c r="C463" s="235"/>
      <c r="D463" s="236" t="s">
        <v>225</v>
      </c>
      <c r="E463" s="237" t="s">
        <v>1</v>
      </c>
      <c r="F463" s="238" t="s">
        <v>668</v>
      </c>
      <c r="G463" s="235"/>
      <c r="H463" s="239">
        <v>2.3199999999999998</v>
      </c>
      <c r="I463" s="240"/>
      <c r="J463" s="235"/>
      <c r="K463" s="235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225</v>
      </c>
      <c r="AU463" s="245" t="s">
        <v>93</v>
      </c>
      <c r="AV463" s="13" t="s">
        <v>93</v>
      </c>
      <c r="AW463" s="13" t="s">
        <v>38</v>
      </c>
      <c r="AX463" s="13" t="s">
        <v>83</v>
      </c>
      <c r="AY463" s="245" t="s">
        <v>216</v>
      </c>
    </row>
    <row r="464" s="13" customFormat="1">
      <c r="A464" s="13"/>
      <c r="B464" s="234"/>
      <c r="C464" s="235"/>
      <c r="D464" s="236" t="s">
        <v>225</v>
      </c>
      <c r="E464" s="237" t="s">
        <v>1</v>
      </c>
      <c r="F464" s="238" t="s">
        <v>669</v>
      </c>
      <c r="G464" s="235"/>
      <c r="H464" s="239">
        <v>2.02</v>
      </c>
      <c r="I464" s="240"/>
      <c r="J464" s="235"/>
      <c r="K464" s="235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225</v>
      </c>
      <c r="AU464" s="245" t="s">
        <v>93</v>
      </c>
      <c r="AV464" s="13" t="s">
        <v>93</v>
      </c>
      <c r="AW464" s="13" t="s">
        <v>38</v>
      </c>
      <c r="AX464" s="13" t="s">
        <v>83</v>
      </c>
      <c r="AY464" s="245" t="s">
        <v>216</v>
      </c>
    </row>
    <row r="465" s="13" customFormat="1">
      <c r="A465" s="13"/>
      <c r="B465" s="234"/>
      <c r="C465" s="235"/>
      <c r="D465" s="236" t="s">
        <v>225</v>
      </c>
      <c r="E465" s="237" t="s">
        <v>1</v>
      </c>
      <c r="F465" s="238" t="s">
        <v>670</v>
      </c>
      <c r="G465" s="235"/>
      <c r="H465" s="239">
        <v>2.1200000000000001</v>
      </c>
      <c r="I465" s="240"/>
      <c r="J465" s="235"/>
      <c r="K465" s="235"/>
      <c r="L465" s="241"/>
      <c r="M465" s="242"/>
      <c r="N465" s="243"/>
      <c r="O465" s="243"/>
      <c r="P465" s="243"/>
      <c r="Q465" s="243"/>
      <c r="R465" s="243"/>
      <c r="S465" s="243"/>
      <c r="T465" s="24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5" t="s">
        <v>225</v>
      </c>
      <c r="AU465" s="245" t="s">
        <v>93</v>
      </c>
      <c r="AV465" s="13" t="s">
        <v>93</v>
      </c>
      <c r="AW465" s="13" t="s">
        <v>38</v>
      </c>
      <c r="AX465" s="13" t="s">
        <v>83</v>
      </c>
      <c r="AY465" s="245" t="s">
        <v>216</v>
      </c>
    </row>
    <row r="466" s="13" customFormat="1">
      <c r="A466" s="13"/>
      <c r="B466" s="234"/>
      <c r="C466" s="235"/>
      <c r="D466" s="236" t="s">
        <v>225</v>
      </c>
      <c r="E466" s="237" t="s">
        <v>1</v>
      </c>
      <c r="F466" s="238" t="s">
        <v>671</v>
      </c>
      <c r="G466" s="235"/>
      <c r="H466" s="239">
        <v>1.1839999999999999</v>
      </c>
      <c r="I466" s="240"/>
      <c r="J466" s="235"/>
      <c r="K466" s="235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225</v>
      </c>
      <c r="AU466" s="245" t="s">
        <v>93</v>
      </c>
      <c r="AV466" s="13" t="s">
        <v>93</v>
      </c>
      <c r="AW466" s="13" t="s">
        <v>38</v>
      </c>
      <c r="AX466" s="13" t="s">
        <v>83</v>
      </c>
      <c r="AY466" s="245" t="s">
        <v>216</v>
      </c>
    </row>
    <row r="467" s="13" customFormat="1">
      <c r="A467" s="13"/>
      <c r="B467" s="234"/>
      <c r="C467" s="235"/>
      <c r="D467" s="236" t="s">
        <v>225</v>
      </c>
      <c r="E467" s="237" t="s">
        <v>1</v>
      </c>
      <c r="F467" s="238" t="s">
        <v>672</v>
      </c>
      <c r="G467" s="235"/>
      <c r="H467" s="239">
        <v>34.340000000000003</v>
      </c>
      <c r="I467" s="240"/>
      <c r="J467" s="235"/>
      <c r="K467" s="235"/>
      <c r="L467" s="241"/>
      <c r="M467" s="242"/>
      <c r="N467" s="243"/>
      <c r="O467" s="243"/>
      <c r="P467" s="243"/>
      <c r="Q467" s="243"/>
      <c r="R467" s="243"/>
      <c r="S467" s="243"/>
      <c r="T467" s="24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5" t="s">
        <v>225</v>
      </c>
      <c r="AU467" s="245" t="s">
        <v>93</v>
      </c>
      <c r="AV467" s="13" t="s">
        <v>93</v>
      </c>
      <c r="AW467" s="13" t="s">
        <v>38</v>
      </c>
      <c r="AX467" s="13" t="s">
        <v>83</v>
      </c>
      <c r="AY467" s="245" t="s">
        <v>216</v>
      </c>
    </row>
    <row r="468" s="13" customFormat="1">
      <c r="A468" s="13"/>
      <c r="B468" s="234"/>
      <c r="C468" s="235"/>
      <c r="D468" s="236" t="s">
        <v>225</v>
      </c>
      <c r="E468" s="237" t="s">
        <v>1</v>
      </c>
      <c r="F468" s="238" t="s">
        <v>673</v>
      </c>
      <c r="G468" s="235"/>
      <c r="H468" s="239">
        <v>54.960000000000001</v>
      </c>
      <c r="I468" s="240"/>
      <c r="J468" s="235"/>
      <c r="K468" s="235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225</v>
      </c>
      <c r="AU468" s="245" t="s">
        <v>93</v>
      </c>
      <c r="AV468" s="13" t="s">
        <v>93</v>
      </c>
      <c r="AW468" s="13" t="s">
        <v>38</v>
      </c>
      <c r="AX468" s="13" t="s">
        <v>83</v>
      </c>
      <c r="AY468" s="245" t="s">
        <v>216</v>
      </c>
    </row>
    <row r="469" s="13" customFormat="1">
      <c r="A469" s="13"/>
      <c r="B469" s="234"/>
      <c r="C469" s="235"/>
      <c r="D469" s="236" t="s">
        <v>225</v>
      </c>
      <c r="E469" s="237" t="s">
        <v>1</v>
      </c>
      <c r="F469" s="238" t="s">
        <v>674</v>
      </c>
      <c r="G469" s="235"/>
      <c r="H469" s="239">
        <v>47.899999999999999</v>
      </c>
      <c r="I469" s="240"/>
      <c r="J469" s="235"/>
      <c r="K469" s="235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225</v>
      </c>
      <c r="AU469" s="245" t="s">
        <v>93</v>
      </c>
      <c r="AV469" s="13" t="s">
        <v>93</v>
      </c>
      <c r="AW469" s="13" t="s">
        <v>38</v>
      </c>
      <c r="AX469" s="13" t="s">
        <v>83</v>
      </c>
      <c r="AY469" s="245" t="s">
        <v>216</v>
      </c>
    </row>
    <row r="470" s="13" customFormat="1">
      <c r="A470" s="13"/>
      <c r="B470" s="234"/>
      <c r="C470" s="235"/>
      <c r="D470" s="236" t="s">
        <v>225</v>
      </c>
      <c r="E470" s="237" t="s">
        <v>1</v>
      </c>
      <c r="F470" s="238" t="s">
        <v>675</v>
      </c>
      <c r="G470" s="235"/>
      <c r="H470" s="239">
        <v>37.225000000000001</v>
      </c>
      <c r="I470" s="240"/>
      <c r="J470" s="235"/>
      <c r="K470" s="235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225</v>
      </c>
      <c r="AU470" s="245" t="s">
        <v>93</v>
      </c>
      <c r="AV470" s="13" t="s">
        <v>93</v>
      </c>
      <c r="AW470" s="13" t="s">
        <v>38</v>
      </c>
      <c r="AX470" s="13" t="s">
        <v>83</v>
      </c>
      <c r="AY470" s="245" t="s">
        <v>216</v>
      </c>
    </row>
    <row r="471" s="13" customFormat="1">
      <c r="A471" s="13"/>
      <c r="B471" s="234"/>
      <c r="C471" s="235"/>
      <c r="D471" s="236" t="s">
        <v>225</v>
      </c>
      <c r="E471" s="237" t="s">
        <v>1</v>
      </c>
      <c r="F471" s="238" t="s">
        <v>676</v>
      </c>
      <c r="G471" s="235"/>
      <c r="H471" s="239">
        <v>46.109000000000002</v>
      </c>
      <c r="I471" s="240"/>
      <c r="J471" s="235"/>
      <c r="K471" s="235"/>
      <c r="L471" s="241"/>
      <c r="M471" s="242"/>
      <c r="N471" s="243"/>
      <c r="O471" s="243"/>
      <c r="P471" s="243"/>
      <c r="Q471" s="243"/>
      <c r="R471" s="243"/>
      <c r="S471" s="243"/>
      <c r="T471" s="24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5" t="s">
        <v>225</v>
      </c>
      <c r="AU471" s="245" t="s">
        <v>93</v>
      </c>
      <c r="AV471" s="13" t="s">
        <v>93</v>
      </c>
      <c r="AW471" s="13" t="s">
        <v>38</v>
      </c>
      <c r="AX471" s="13" t="s">
        <v>83</v>
      </c>
      <c r="AY471" s="245" t="s">
        <v>216</v>
      </c>
    </row>
    <row r="472" s="13" customFormat="1">
      <c r="A472" s="13"/>
      <c r="B472" s="234"/>
      <c r="C472" s="235"/>
      <c r="D472" s="236" t="s">
        <v>225</v>
      </c>
      <c r="E472" s="237" t="s">
        <v>1</v>
      </c>
      <c r="F472" s="238" t="s">
        <v>677</v>
      </c>
      <c r="G472" s="235"/>
      <c r="H472" s="239">
        <v>46.478999999999999</v>
      </c>
      <c r="I472" s="240"/>
      <c r="J472" s="235"/>
      <c r="K472" s="235"/>
      <c r="L472" s="241"/>
      <c r="M472" s="242"/>
      <c r="N472" s="243"/>
      <c r="O472" s="243"/>
      <c r="P472" s="243"/>
      <c r="Q472" s="243"/>
      <c r="R472" s="243"/>
      <c r="S472" s="243"/>
      <c r="T472" s="24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5" t="s">
        <v>225</v>
      </c>
      <c r="AU472" s="245" t="s">
        <v>93</v>
      </c>
      <c r="AV472" s="13" t="s">
        <v>93</v>
      </c>
      <c r="AW472" s="13" t="s">
        <v>38</v>
      </c>
      <c r="AX472" s="13" t="s">
        <v>83</v>
      </c>
      <c r="AY472" s="245" t="s">
        <v>216</v>
      </c>
    </row>
    <row r="473" s="13" customFormat="1">
      <c r="A473" s="13"/>
      <c r="B473" s="234"/>
      <c r="C473" s="235"/>
      <c r="D473" s="236" t="s">
        <v>225</v>
      </c>
      <c r="E473" s="237" t="s">
        <v>1</v>
      </c>
      <c r="F473" s="238" t="s">
        <v>678</v>
      </c>
      <c r="G473" s="235"/>
      <c r="H473" s="239">
        <v>3.71</v>
      </c>
      <c r="I473" s="240"/>
      <c r="J473" s="235"/>
      <c r="K473" s="235"/>
      <c r="L473" s="241"/>
      <c r="M473" s="242"/>
      <c r="N473" s="243"/>
      <c r="O473" s="243"/>
      <c r="P473" s="243"/>
      <c r="Q473" s="243"/>
      <c r="R473" s="243"/>
      <c r="S473" s="243"/>
      <c r="T473" s="24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5" t="s">
        <v>225</v>
      </c>
      <c r="AU473" s="245" t="s">
        <v>93</v>
      </c>
      <c r="AV473" s="13" t="s">
        <v>93</v>
      </c>
      <c r="AW473" s="13" t="s">
        <v>38</v>
      </c>
      <c r="AX473" s="13" t="s">
        <v>83</v>
      </c>
      <c r="AY473" s="245" t="s">
        <v>216</v>
      </c>
    </row>
    <row r="474" s="13" customFormat="1">
      <c r="A474" s="13"/>
      <c r="B474" s="234"/>
      <c r="C474" s="235"/>
      <c r="D474" s="236" t="s">
        <v>225</v>
      </c>
      <c r="E474" s="237" t="s">
        <v>1</v>
      </c>
      <c r="F474" s="238" t="s">
        <v>679</v>
      </c>
      <c r="G474" s="235"/>
      <c r="H474" s="239">
        <v>1.0800000000000001</v>
      </c>
      <c r="I474" s="240"/>
      <c r="J474" s="235"/>
      <c r="K474" s="235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225</v>
      </c>
      <c r="AU474" s="245" t="s">
        <v>93</v>
      </c>
      <c r="AV474" s="13" t="s">
        <v>93</v>
      </c>
      <c r="AW474" s="13" t="s">
        <v>38</v>
      </c>
      <c r="AX474" s="13" t="s">
        <v>83</v>
      </c>
      <c r="AY474" s="245" t="s">
        <v>216</v>
      </c>
    </row>
    <row r="475" s="14" customFormat="1">
      <c r="A475" s="14"/>
      <c r="B475" s="246"/>
      <c r="C475" s="247"/>
      <c r="D475" s="236" t="s">
        <v>225</v>
      </c>
      <c r="E475" s="248" t="s">
        <v>128</v>
      </c>
      <c r="F475" s="249" t="s">
        <v>229</v>
      </c>
      <c r="G475" s="247"/>
      <c r="H475" s="250">
        <v>313.72699999999998</v>
      </c>
      <c r="I475" s="251"/>
      <c r="J475" s="247"/>
      <c r="K475" s="247"/>
      <c r="L475" s="252"/>
      <c r="M475" s="253"/>
      <c r="N475" s="254"/>
      <c r="O475" s="254"/>
      <c r="P475" s="254"/>
      <c r="Q475" s="254"/>
      <c r="R475" s="254"/>
      <c r="S475" s="254"/>
      <c r="T475" s="25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6" t="s">
        <v>225</v>
      </c>
      <c r="AU475" s="256" t="s">
        <v>93</v>
      </c>
      <c r="AV475" s="14" t="s">
        <v>223</v>
      </c>
      <c r="AW475" s="14" t="s">
        <v>38</v>
      </c>
      <c r="AX475" s="14" t="s">
        <v>91</v>
      </c>
      <c r="AY475" s="256" t="s">
        <v>216</v>
      </c>
    </row>
    <row r="476" s="2" customFormat="1" ht="24.15" customHeight="1">
      <c r="A476" s="40"/>
      <c r="B476" s="41"/>
      <c r="C476" s="221" t="s">
        <v>680</v>
      </c>
      <c r="D476" s="221" t="s">
        <v>218</v>
      </c>
      <c r="E476" s="222" t="s">
        <v>681</v>
      </c>
      <c r="F476" s="223" t="s">
        <v>682</v>
      </c>
      <c r="G476" s="224" t="s">
        <v>221</v>
      </c>
      <c r="H476" s="225">
        <v>483.83199999999999</v>
      </c>
      <c r="I476" s="226"/>
      <c r="J476" s="227">
        <f>ROUND(I476*H476,2)</f>
        <v>0</v>
      </c>
      <c r="K476" s="223" t="s">
        <v>222</v>
      </c>
      <c r="L476" s="46"/>
      <c r="M476" s="228" t="s">
        <v>1</v>
      </c>
      <c r="N476" s="229" t="s">
        <v>48</v>
      </c>
      <c r="O476" s="93"/>
      <c r="P476" s="230">
        <f>O476*H476</f>
        <v>0</v>
      </c>
      <c r="Q476" s="230">
        <v>0.021000000000000001</v>
      </c>
      <c r="R476" s="230">
        <f>Q476*H476</f>
        <v>10.160472</v>
      </c>
      <c r="S476" s="230">
        <v>0</v>
      </c>
      <c r="T476" s="231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32" t="s">
        <v>223</v>
      </c>
      <c r="AT476" s="232" t="s">
        <v>218</v>
      </c>
      <c r="AU476" s="232" t="s">
        <v>93</v>
      </c>
      <c r="AY476" s="18" t="s">
        <v>216</v>
      </c>
      <c r="BE476" s="233">
        <f>IF(N476="základní",J476,0)</f>
        <v>0</v>
      </c>
      <c r="BF476" s="233">
        <f>IF(N476="snížená",J476,0)</f>
        <v>0</v>
      </c>
      <c r="BG476" s="233">
        <f>IF(N476="zákl. přenesená",J476,0)</f>
        <v>0</v>
      </c>
      <c r="BH476" s="233">
        <f>IF(N476="sníž. přenesená",J476,0)</f>
        <v>0</v>
      </c>
      <c r="BI476" s="233">
        <f>IF(N476="nulová",J476,0)</f>
        <v>0</v>
      </c>
      <c r="BJ476" s="18" t="s">
        <v>91</v>
      </c>
      <c r="BK476" s="233">
        <f>ROUND(I476*H476,2)</f>
        <v>0</v>
      </c>
      <c r="BL476" s="18" t="s">
        <v>223</v>
      </c>
      <c r="BM476" s="232" t="s">
        <v>683</v>
      </c>
    </row>
    <row r="477" s="13" customFormat="1">
      <c r="A477" s="13"/>
      <c r="B477" s="234"/>
      <c r="C477" s="235"/>
      <c r="D477" s="236" t="s">
        <v>225</v>
      </c>
      <c r="E477" s="237" t="s">
        <v>1</v>
      </c>
      <c r="F477" s="238" t="s">
        <v>684</v>
      </c>
      <c r="G477" s="235"/>
      <c r="H477" s="239">
        <v>483.83199999999999</v>
      </c>
      <c r="I477" s="240"/>
      <c r="J477" s="235"/>
      <c r="K477" s="235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225</v>
      </c>
      <c r="AU477" s="245" t="s">
        <v>93</v>
      </c>
      <c r="AV477" s="13" t="s">
        <v>93</v>
      </c>
      <c r="AW477" s="13" t="s">
        <v>38</v>
      </c>
      <c r="AX477" s="13" t="s">
        <v>91</v>
      </c>
      <c r="AY477" s="245" t="s">
        <v>216</v>
      </c>
    </row>
    <row r="478" s="2" customFormat="1" ht="24.15" customHeight="1">
      <c r="A478" s="40"/>
      <c r="B478" s="41"/>
      <c r="C478" s="221" t="s">
        <v>685</v>
      </c>
      <c r="D478" s="221" t="s">
        <v>218</v>
      </c>
      <c r="E478" s="222" t="s">
        <v>686</v>
      </c>
      <c r="F478" s="223" t="s">
        <v>687</v>
      </c>
      <c r="G478" s="224" t="s">
        <v>221</v>
      </c>
      <c r="H478" s="225">
        <v>483.83199999999999</v>
      </c>
      <c r="I478" s="226"/>
      <c r="J478" s="227">
        <f>ROUND(I478*H478,2)</f>
        <v>0</v>
      </c>
      <c r="K478" s="223" t="s">
        <v>222</v>
      </c>
      <c r="L478" s="46"/>
      <c r="M478" s="228" t="s">
        <v>1</v>
      </c>
      <c r="N478" s="229" t="s">
        <v>48</v>
      </c>
      <c r="O478" s="93"/>
      <c r="P478" s="230">
        <f>O478*H478</f>
        <v>0</v>
      </c>
      <c r="Q478" s="230">
        <v>0.0073499999999999998</v>
      </c>
      <c r="R478" s="230">
        <f>Q478*H478</f>
        <v>3.5561651999999997</v>
      </c>
      <c r="S478" s="230">
        <v>0</v>
      </c>
      <c r="T478" s="231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32" t="s">
        <v>223</v>
      </c>
      <c r="AT478" s="232" t="s">
        <v>218</v>
      </c>
      <c r="AU478" s="232" t="s">
        <v>93</v>
      </c>
      <c r="AY478" s="18" t="s">
        <v>216</v>
      </c>
      <c r="BE478" s="233">
        <f>IF(N478="základní",J478,0)</f>
        <v>0</v>
      </c>
      <c r="BF478" s="233">
        <f>IF(N478="snížená",J478,0)</f>
        <v>0</v>
      </c>
      <c r="BG478" s="233">
        <f>IF(N478="zákl. přenesená",J478,0)</f>
        <v>0</v>
      </c>
      <c r="BH478" s="233">
        <f>IF(N478="sníž. přenesená",J478,0)</f>
        <v>0</v>
      </c>
      <c r="BI478" s="233">
        <f>IF(N478="nulová",J478,0)</f>
        <v>0</v>
      </c>
      <c r="BJ478" s="18" t="s">
        <v>91</v>
      </c>
      <c r="BK478" s="233">
        <f>ROUND(I478*H478,2)</f>
        <v>0</v>
      </c>
      <c r="BL478" s="18" t="s">
        <v>223</v>
      </c>
      <c r="BM478" s="232" t="s">
        <v>688</v>
      </c>
    </row>
    <row r="479" s="13" customFormat="1">
      <c r="A479" s="13"/>
      <c r="B479" s="234"/>
      <c r="C479" s="235"/>
      <c r="D479" s="236" t="s">
        <v>225</v>
      </c>
      <c r="E479" s="237" t="s">
        <v>1</v>
      </c>
      <c r="F479" s="238" t="s">
        <v>684</v>
      </c>
      <c r="G479" s="235"/>
      <c r="H479" s="239">
        <v>483.83199999999999</v>
      </c>
      <c r="I479" s="240"/>
      <c r="J479" s="235"/>
      <c r="K479" s="235"/>
      <c r="L479" s="241"/>
      <c r="M479" s="242"/>
      <c r="N479" s="243"/>
      <c r="O479" s="243"/>
      <c r="P479" s="243"/>
      <c r="Q479" s="243"/>
      <c r="R479" s="243"/>
      <c r="S479" s="243"/>
      <c r="T479" s="24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5" t="s">
        <v>225</v>
      </c>
      <c r="AU479" s="245" t="s">
        <v>93</v>
      </c>
      <c r="AV479" s="13" t="s">
        <v>93</v>
      </c>
      <c r="AW479" s="13" t="s">
        <v>38</v>
      </c>
      <c r="AX479" s="13" t="s">
        <v>91</v>
      </c>
      <c r="AY479" s="245" t="s">
        <v>216</v>
      </c>
    </row>
    <row r="480" s="2" customFormat="1" ht="24.15" customHeight="1">
      <c r="A480" s="40"/>
      <c r="B480" s="41"/>
      <c r="C480" s="221" t="s">
        <v>689</v>
      </c>
      <c r="D480" s="221" t="s">
        <v>218</v>
      </c>
      <c r="E480" s="222" t="s">
        <v>690</v>
      </c>
      <c r="F480" s="223" t="s">
        <v>691</v>
      </c>
      <c r="G480" s="224" t="s">
        <v>221</v>
      </c>
      <c r="H480" s="225">
        <v>483.83199999999999</v>
      </c>
      <c r="I480" s="226"/>
      <c r="J480" s="227">
        <f>ROUND(I480*H480,2)</f>
        <v>0</v>
      </c>
      <c r="K480" s="223" t="s">
        <v>222</v>
      </c>
      <c r="L480" s="46"/>
      <c r="M480" s="228" t="s">
        <v>1</v>
      </c>
      <c r="N480" s="229" t="s">
        <v>48</v>
      </c>
      <c r="O480" s="93"/>
      <c r="P480" s="230">
        <f>O480*H480</f>
        <v>0</v>
      </c>
      <c r="Q480" s="230">
        <v>0.010500000000000001</v>
      </c>
      <c r="R480" s="230">
        <f>Q480*H480</f>
        <v>5.0802360000000002</v>
      </c>
      <c r="S480" s="230">
        <v>0</v>
      </c>
      <c r="T480" s="231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32" t="s">
        <v>223</v>
      </c>
      <c r="AT480" s="232" t="s">
        <v>218</v>
      </c>
      <c r="AU480" s="232" t="s">
        <v>93</v>
      </c>
      <c r="AY480" s="18" t="s">
        <v>216</v>
      </c>
      <c r="BE480" s="233">
        <f>IF(N480="základní",J480,0)</f>
        <v>0</v>
      </c>
      <c r="BF480" s="233">
        <f>IF(N480="snížená",J480,0)</f>
        <v>0</v>
      </c>
      <c r="BG480" s="233">
        <f>IF(N480="zákl. přenesená",J480,0)</f>
        <v>0</v>
      </c>
      <c r="BH480" s="233">
        <f>IF(N480="sníž. přenesená",J480,0)</f>
        <v>0</v>
      </c>
      <c r="BI480" s="233">
        <f>IF(N480="nulová",J480,0)</f>
        <v>0</v>
      </c>
      <c r="BJ480" s="18" t="s">
        <v>91</v>
      </c>
      <c r="BK480" s="233">
        <f>ROUND(I480*H480,2)</f>
        <v>0</v>
      </c>
      <c r="BL480" s="18" t="s">
        <v>223</v>
      </c>
      <c r="BM480" s="232" t="s">
        <v>692</v>
      </c>
    </row>
    <row r="481" s="13" customFormat="1">
      <c r="A481" s="13"/>
      <c r="B481" s="234"/>
      <c r="C481" s="235"/>
      <c r="D481" s="236" t="s">
        <v>225</v>
      </c>
      <c r="E481" s="237" t="s">
        <v>1</v>
      </c>
      <c r="F481" s="238" t="s">
        <v>684</v>
      </c>
      <c r="G481" s="235"/>
      <c r="H481" s="239">
        <v>483.83199999999999</v>
      </c>
      <c r="I481" s="240"/>
      <c r="J481" s="235"/>
      <c r="K481" s="235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225</v>
      </c>
      <c r="AU481" s="245" t="s">
        <v>93</v>
      </c>
      <c r="AV481" s="13" t="s">
        <v>93</v>
      </c>
      <c r="AW481" s="13" t="s">
        <v>38</v>
      </c>
      <c r="AX481" s="13" t="s">
        <v>91</v>
      </c>
      <c r="AY481" s="245" t="s">
        <v>216</v>
      </c>
    </row>
    <row r="482" s="2" customFormat="1" ht="24.15" customHeight="1">
      <c r="A482" s="40"/>
      <c r="B482" s="41"/>
      <c r="C482" s="221" t="s">
        <v>693</v>
      </c>
      <c r="D482" s="221" t="s">
        <v>218</v>
      </c>
      <c r="E482" s="222" t="s">
        <v>694</v>
      </c>
      <c r="F482" s="223" t="s">
        <v>695</v>
      </c>
      <c r="G482" s="224" t="s">
        <v>221</v>
      </c>
      <c r="H482" s="225">
        <v>185.58799999999999</v>
      </c>
      <c r="I482" s="226"/>
      <c r="J482" s="227">
        <f>ROUND(I482*H482,2)</f>
        <v>0</v>
      </c>
      <c r="K482" s="223" t="s">
        <v>222</v>
      </c>
      <c r="L482" s="46"/>
      <c r="M482" s="228" t="s">
        <v>1</v>
      </c>
      <c r="N482" s="229" t="s">
        <v>48</v>
      </c>
      <c r="O482" s="93"/>
      <c r="P482" s="230">
        <f>O482*H482</f>
        <v>0</v>
      </c>
      <c r="Q482" s="230">
        <v>0.034500000000000003</v>
      </c>
      <c r="R482" s="230">
        <f>Q482*H482</f>
        <v>6.4027860000000008</v>
      </c>
      <c r="S482" s="230">
        <v>0</v>
      </c>
      <c r="T482" s="231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32" t="s">
        <v>223</v>
      </c>
      <c r="AT482" s="232" t="s">
        <v>218</v>
      </c>
      <c r="AU482" s="232" t="s">
        <v>93</v>
      </c>
      <c r="AY482" s="18" t="s">
        <v>216</v>
      </c>
      <c r="BE482" s="233">
        <f>IF(N482="základní",J482,0)</f>
        <v>0</v>
      </c>
      <c r="BF482" s="233">
        <f>IF(N482="snížená",J482,0)</f>
        <v>0</v>
      </c>
      <c r="BG482" s="233">
        <f>IF(N482="zákl. přenesená",J482,0)</f>
        <v>0</v>
      </c>
      <c r="BH482" s="233">
        <f>IF(N482="sníž. přenesená",J482,0)</f>
        <v>0</v>
      </c>
      <c r="BI482" s="233">
        <f>IF(N482="nulová",J482,0)</f>
        <v>0</v>
      </c>
      <c r="BJ482" s="18" t="s">
        <v>91</v>
      </c>
      <c r="BK482" s="233">
        <f>ROUND(I482*H482,2)</f>
        <v>0</v>
      </c>
      <c r="BL482" s="18" t="s">
        <v>223</v>
      </c>
      <c r="BM482" s="232" t="s">
        <v>696</v>
      </c>
    </row>
    <row r="483" s="15" customFormat="1">
      <c r="A483" s="15"/>
      <c r="B483" s="257"/>
      <c r="C483" s="258"/>
      <c r="D483" s="236" t="s">
        <v>225</v>
      </c>
      <c r="E483" s="259" t="s">
        <v>1</v>
      </c>
      <c r="F483" s="260" t="s">
        <v>697</v>
      </c>
      <c r="G483" s="258"/>
      <c r="H483" s="259" t="s">
        <v>1</v>
      </c>
      <c r="I483" s="261"/>
      <c r="J483" s="258"/>
      <c r="K483" s="258"/>
      <c r="L483" s="262"/>
      <c r="M483" s="263"/>
      <c r="N483" s="264"/>
      <c r="O483" s="264"/>
      <c r="P483" s="264"/>
      <c r="Q483" s="264"/>
      <c r="R483" s="264"/>
      <c r="S483" s="264"/>
      <c r="T483" s="26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6" t="s">
        <v>225</v>
      </c>
      <c r="AU483" s="266" t="s">
        <v>93</v>
      </c>
      <c r="AV483" s="15" t="s">
        <v>91</v>
      </c>
      <c r="AW483" s="15" t="s">
        <v>38</v>
      </c>
      <c r="AX483" s="15" t="s">
        <v>83</v>
      </c>
      <c r="AY483" s="266" t="s">
        <v>216</v>
      </c>
    </row>
    <row r="484" s="13" customFormat="1">
      <c r="A484" s="13"/>
      <c r="B484" s="234"/>
      <c r="C484" s="235"/>
      <c r="D484" s="236" t="s">
        <v>225</v>
      </c>
      <c r="E484" s="237" t="s">
        <v>1</v>
      </c>
      <c r="F484" s="238" t="s">
        <v>148</v>
      </c>
      <c r="G484" s="235"/>
      <c r="H484" s="239">
        <v>185.58799999999999</v>
      </c>
      <c r="I484" s="240"/>
      <c r="J484" s="235"/>
      <c r="K484" s="235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225</v>
      </c>
      <c r="AU484" s="245" t="s">
        <v>93</v>
      </c>
      <c r="AV484" s="13" t="s">
        <v>93</v>
      </c>
      <c r="AW484" s="13" t="s">
        <v>38</v>
      </c>
      <c r="AX484" s="13" t="s">
        <v>91</v>
      </c>
      <c r="AY484" s="245" t="s">
        <v>216</v>
      </c>
    </row>
    <row r="485" s="2" customFormat="1" ht="21.75" customHeight="1">
      <c r="A485" s="40"/>
      <c r="B485" s="41"/>
      <c r="C485" s="221" t="s">
        <v>698</v>
      </c>
      <c r="D485" s="221" t="s">
        <v>218</v>
      </c>
      <c r="E485" s="222" t="s">
        <v>699</v>
      </c>
      <c r="F485" s="223" t="s">
        <v>700</v>
      </c>
      <c r="G485" s="224" t="s">
        <v>221</v>
      </c>
      <c r="H485" s="225">
        <v>185.58799999999999</v>
      </c>
      <c r="I485" s="226"/>
      <c r="J485" s="227">
        <f>ROUND(I485*H485,2)</f>
        <v>0</v>
      </c>
      <c r="K485" s="223" t="s">
        <v>222</v>
      </c>
      <c r="L485" s="46"/>
      <c r="M485" s="228" t="s">
        <v>1</v>
      </c>
      <c r="N485" s="229" t="s">
        <v>48</v>
      </c>
      <c r="O485" s="93"/>
      <c r="P485" s="230">
        <f>O485*H485</f>
        <v>0</v>
      </c>
      <c r="Q485" s="230">
        <v>0.016</v>
      </c>
      <c r="R485" s="230">
        <f>Q485*H485</f>
        <v>2.969408</v>
      </c>
      <c r="S485" s="230">
        <v>0</v>
      </c>
      <c r="T485" s="231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32" t="s">
        <v>223</v>
      </c>
      <c r="AT485" s="232" t="s">
        <v>218</v>
      </c>
      <c r="AU485" s="232" t="s">
        <v>93</v>
      </c>
      <c r="AY485" s="18" t="s">
        <v>216</v>
      </c>
      <c r="BE485" s="233">
        <f>IF(N485="základní",J485,0)</f>
        <v>0</v>
      </c>
      <c r="BF485" s="233">
        <f>IF(N485="snížená",J485,0)</f>
        <v>0</v>
      </c>
      <c r="BG485" s="233">
        <f>IF(N485="zákl. přenesená",J485,0)</f>
        <v>0</v>
      </c>
      <c r="BH485" s="233">
        <f>IF(N485="sníž. přenesená",J485,0)</f>
        <v>0</v>
      </c>
      <c r="BI485" s="233">
        <f>IF(N485="nulová",J485,0)</f>
        <v>0</v>
      </c>
      <c r="BJ485" s="18" t="s">
        <v>91</v>
      </c>
      <c r="BK485" s="233">
        <f>ROUND(I485*H485,2)</f>
        <v>0</v>
      </c>
      <c r="BL485" s="18" t="s">
        <v>223</v>
      </c>
      <c r="BM485" s="232" t="s">
        <v>701</v>
      </c>
    </row>
    <row r="486" s="15" customFormat="1">
      <c r="A486" s="15"/>
      <c r="B486" s="257"/>
      <c r="C486" s="258"/>
      <c r="D486" s="236" t="s">
        <v>225</v>
      </c>
      <c r="E486" s="259" t="s">
        <v>1</v>
      </c>
      <c r="F486" s="260" t="s">
        <v>702</v>
      </c>
      <c r="G486" s="258"/>
      <c r="H486" s="259" t="s">
        <v>1</v>
      </c>
      <c r="I486" s="261"/>
      <c r="J486" s="258"/>
      <c r="K486" s="258"/>
      <c r="L486" s="262"/>
      <c r="M486" s="263"/>
      <c r="N486" s="264"/>
      <c r="O486" s="264"/>
      <c r="P486" s="264"/>
      <c r="Q486" s="264"/>
      <c r="R486" s="264"/>
      <c r="S486" s="264"/>
      <c r="T486" s="26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6" t="s">
        <v>225</v>
      </c>
      <c r="AU486" s="266" t="s">
        <v>93</v>
      </c>
      <c r="AV486" s="15" t="s">
        <v>91</v>
      </c>
      <c r="AW486" s="15" t="s">
        <v>38</v>
      </c>
      <c r="AX486" s="15" t="s">
        <v>83</v>
      </c>
      <c r="AY486" s="266" t="s">
        <v>216</v>
      </c>
    </row>
    <row r="487" s="13" customFormat="1">
      <c r="A487" s="13"/>
      <c r="B487" s="234"/>
      <c r="C487" s="235"/>
      <c r="D487" s="236" t="s">
        <v>225</v>
      </c>
      <c r="E487" s="237" t="s">
        <v>1</v>
      </c>
      <c r="F487" s="238" t="s">
        <v>703</v>
      </c>
      <c r="G487" s="235"/>
      <c r="H487" s="239">
        <v>168.88</v>
      </c>
      <c r="I487" s="240"/>
      <c r="J487" s="235"/>
      <c r="K487" s="235"/>
      <c r="L487" s="241"/>
      <c r="M487" s="242"/>
      <c r="N487" s="243"/>
      <c r="O487" s="243"/>
      <c r="P487" s="243"/>
      <c r="Q487" s="243"/>
      <c r="R487" s="243"/>
      <c r="S487" s="243"/>
      <c r="T487" s="24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5" t="s">
        <v>225</v>
      </c>
      <c r="AU487" s="245" t="s">
        <v>93</v>
      </c>
      <c r="AV487" s="13" t="s">
        <v>93</v>
      </c>
      <c r="AW487" s="13" t="s">
        <v>38</v>
      </c>
      <c r="AX487" s="13" t="s">
        <v>83</v>
      </c>
      <c r="AY487" s="245" t="s">
        <v>216</v>
      </c>
    </row>
    <row r="488" s="13" customFormat="1">
      <c r="A488" s="13"/>
      <c r="B488" s="234"/>
      <c r="C488" s="235"/>
      <c r="D488" s="236" t="s">
        <v>225</v>
      </c>
      <c r="E488" s="237" t="s">
        <v>1</v>
      </c>
      <c r="F488" s="238" t="s">
        <v>704</v>
      </c>
      <c r="G488" s="235"/>
      <c r="H488" s="239">
        <v>-2.1720000000000002</v>
      </c>
      <c r="I488" s="240"/>
      <c r="J488" s="235"/>
      <c r="K488" s="235"/>
      <c r="L488" s="241"/>
      <c r="M488" s="242"/>
      <c r="N488" s="243"/>
      <c r="O488" s="243"/>
      <c r="P488" s="243"/>
      <c r="Q488" s="243"/>
      <c r="R488" s="243"/>
      <c r="S488" s="243"/>
      <c r="T488" s="24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5" t="s">
        <v>225</v>
      </c>
      <c r="AU488" s="245" t="s">
        <v>93</v>
      </c>
      <c r="AV488" s="13" t="s">
        <v>93</v>
      </c>
      <c r="AW488" s="13" t="s">
        <v>38</v>
      </c>
      <c r="AX488" s="13" t="s">
        <v>83</v>
      </c>
      <c r="AY488" s="245" t="s">
        <v>216</v>
      </c>
    </row>
    <row r="489" s="13" customFormat="1">
      <c r="A489" s="13"/>
      <c r="B489" s="234"/>
      <c r="C489" s="235"/>
      <c r="D489" s="236" t="s">
        <v>225</v>
      </c>
      <c r="E489" s="237" t="s">
        <v>1</v>
      </c>
      <c r="F489" s="238" t="s">
        <v>705</v>
      </c>
      <c r="G489" s="235"/>
      <c r="H489" s="239">
        <v>6.0800000000000001</v>
      </c>
      <c r="I489" s="240"/>
      <c r="J489" s="235"/>
      <c r="K489" s="235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225</v>
      </c>
      <c r="AU489" s="245" t="s">
        <v>93</v>
      </c>
      <c r="AV489" s="13" t="s">
        <v>93</v>
      </c>
      <c r="AW489" s="13" t="s">
        <v>38</v>
      </c>
      <c r="AX489" s="13" t="s">
        <v>83</v>
      </c>
      <c r="AY489" s="245" t="s">
        <v>216</v>
      </c>
    </row>
    <row r="490" s="13" customFormat="1">
      <c r="A490" s="13"/>
      <c r="B490" s="234"/>
      <c r="C490" s="235"/>
      <c r="D490" s="236" t="s">
        <v>225</v>
      </c>
      <c r="E490" s="237" t="s">
        <v>1</v>
      </c>
      <c r="F490" s="238" t="s">
        <v>706</v>
      </c>
      <c r="G490" s="235"/>
      <c r="H490" s="239">
        <v>12.800000000000001</v>
      </c>
      <c r="I490" s="240"/>
      <c r="J490" s="235"/>
      <c r="K490" s="235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225</v>
      </c>
      <c r="AU490" s="245" t="s">
        <v>93</v>
      </c>
      <c r="AV490" s="13" t="s">
        <v>93</v>
      </c>
      <c r="AW490" s="13" t="s">
        <v>38</v>
      </c>
      <c r="AX490" s="13" t="s">
        <v>83</v>
      </c>
      <c r="AY490" s="245" t="s">
        <v>216</v>
      </c>
    </row>
    <row r="491" s="14" customFormat="1">
      <c r="A491" s="14"/>
      <c r="B491" s="246"/>
      <c r="C491" s="247"/>
      <c r="D491" s="236" t="s">
        <v>225</v>
      </c>
      <c r="E491" s="248" t="s">
        <v>148</v>
      </c>
      <c r="F491" s="249" t="s">
        <v>229</v>
      </c>
      <c r="G491" s="247"/>
      <c r="H491" s="250">
        <v>185.58799999999999</v>
      </c>
      <c r="I491" s="251"/>
      <c r="J491" s="247"/>
      <c r="K491" s="247"/>
      <c r="L491" s="252"/>
      <c r="M491" s="253"/>
      <c r="N491" s="254"/>
      <c r="O491" s="254"/>
      <c r="P491" s="254"/>
      <c r="Q491" s="254"/>
      <c r="R491" s="254"/>
      <c r="S491" s="254"/>
      <c r="T491" s="25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6" t="s">
        <v>225</v>
      </c>
      <c r="AU491" s="256" t="s">
        <v>93</v>
      </c>
      <c r="AV491" s="14" t="s">
        <v>223</v>
      </c>
      <c r="AW491" s="14" t="s">
        <v>38</v>
      </c>
      <c r="AX491" s="14" t="s">
        <v>91</v>
      </c>
      <c r="AY491" s="256" t="s">
        <v>216</v>
      </c>
    </row>
    <row r="492" s="2" customFormat="1" ht="33" customHeight="1">
      <c r="A492" s="40"/>
      <c r="B492" s="41"/>
      <c r="C492" s="221" t="s">
        <v>707</v>
      </c>
      <c r="D492" s="221" t="s">
        <v>218</v>
      </c>
      <c r="E492" s="222" t="s">
        <v>708</v>
      </c>
      <c r="F492" s="223" t="s">
        <v>709</v>
      </c>
      <c r="G492" s="224" t="s">
        <v>221</v>
      </c>
      <c r="H492" s="225">
        <v>185.58799999999999</v>
      </c>
      <c r="I492" s="226"/>
      <c r="J492" s="227">
        <f>ROUND(I492*H492,2)</f>
        <v>0</v>
      </c>
      <c r="K492" s="223" t="s">
        <v>222</v>
      </c>
      <c r="L492" s="46"/>
      <c r="M492" s="228" t="s">
        <v>1</v>
      </c>
      <c r="N492" s="229" t="s">
        <v>48</v>
      </c>
      <c r="O492" s="93"/>
      <c r="P492" s="230">
        <f>O492*H492</f>
        <v>0</v>
      </c>
      <c r="Q492" s="230">
        <v>0.01</v>
      </c>
      <c r="R492" s="230">
        <f>Q492*H492</f>
        <v>1.85588</v>
      </c>
      <c r="S492" s="230">
        <v>0</v>
      </c>
      <c r="T492" s="231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32" t="s">
        <v>223</v>
      </c>
      <c r="AT492" s="232" t="s">
        <v>218</v>
      </c>
      <c r="AU492" s="232" t="s">
        <v>93</v>
      </c>
      <c r="AY492" s="18" t="s">
        <v>216</v>
      </c>
      <c r="BE492" s="233">
        <f>IF(N492="základní",J492,0)</f>
        <v>0</v>
      </c>
      <c r="BF492" s="233">
        <f>IF(N492="snížená",J492,0)</f>
        <v>0</v>
      </c>
      <c r="BG492" s="233">
        <f>IF(N492="zákl. přenesená",J492,0)</f>
        <v>0</v>
      </c>
      <c r="BH492" s="233">
        <f>IF(N492="sníž. přenesená",J492,0)</f>
        <v>0</v>
      </c>
      <c r="BI492" s="233">
        <f>IF(N492="nulová",J492,0)</f>
        <v>0</v>
      </c>
      <c r="BJ492" s="18" t="s">
        <v>91</v>
      </c>
      <c r="BK492" s="233">
        <f>ROUND(I492*H492,2)</f>
        <v>0</v>
      </c>
      <c r="BL492" s="18" t="s">
        <v>223</v>
      </c>
      <c r="BM492" s="232" t="s">
        <v>710</v>
      </c>
    </row>
    <row r="493" s="13" customFormat="1">
      <c r="A493" s="13"/>
      <c r="B493" s="234"/>
      <c r="C493" s="235"/>
      <c r="D493" s="236" t="s">
        <v>225</v>
      </c>
      <c r="E493" s="237" t="s">
        <v>1</v>
      </c>
      <c r="F493" s="238" t="s">
        <v>148</v>
      </c>
      <c r="G493" s="235"/>
      <c r="H493" s="239">
        <v>185.58799999999999</v>
      </c>
      <c r="I493" s="240"/>
      <c r="J493" s="235"/>
      <c r="K493" s="235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225</v>
      </c>
      <c r="AU493" s="245" t="s">
        <v>93</v>
      </c>
      <c r="AV493" s="13" t="s">
        <v>93</v>
      </c>
      <c r="AW493" s="13" t="s">
        <v>38</v>
      </c>
      <c r="AX493" s="13" t="s">
        <v>91</v>
      </c>
      <c r="AY493" s="245" t="s">
        <v>216</v>
      </c>
    </row>
    <row r="494" s="2" customFormat="1" ht="33" customHeight="1">
      <c r="A494" s="40"/>
      <c r="B494" s="41"/>
      <c r="C494" s="221" t="s">
        <v>711</v>
      </c>
      <c r="D494" s="221" t="s">
        <v>218</v>
      </c>
      <c r="E494" s="222" t="s">
        <v>712</v>
      </c>
      <c r="F494" s="223" t="s">
        <v>713</v>
      </c>
      <c r="G494" s="224" t="s">
        <v>221</v>
      </c>
      <c r="H494" s="225">
        <v>185.58799999999999</v>
      </c>
      <c r="I494" s="226"/>
      <c r="J494" s="227">
        <f>ROUND(I494*H494,2)</f>
        <v>0</v>
      </c>
      <c r="K494" s="223" t="s">
        <v>222</v>
      </c>
      <c r="L494" s="46"/>
      <c r="M494" s="228" t="s">
        <v>1</v>
      </c>
      <c r="N494" s="229" t="s">
        <v>48</v>
      </c>
      <c r="O494" s="93"/>
      <c r="P494" s="230">
        <f>O494*H494</f>
        <v>0</v>
      </c>
      <c r="Q494" s="230">
        <v>0.0080000000000000002</v>
      </c>
      <c r="R494" s="230">
        <f>Q494*H494</f>
        <v>1.484704</v>
      </c>
      <c r="S494" s="230">
        <v>0</v>
      </c>
      <c r="T494" s="231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32" t="s">
        <v>223</v>
      </c>
      <c r="AT494" s="232" t="s">
        <v>218</v>
      </c>
      <c r="AU494" s="232" t="s">
        <v>93</v>
      </c>
      <c r="AY494" s="18" t="s">
        <v>216</v>
      </c>
      <c r="BE494" s="233">
        <f>IF(N494="základní",J494,0)</f>
        <v>0</v>
      </c>
      <c r="BF494" s="233">
        <f>IF(N494="snížená",J494,0)</f>
        <v>0</v>
      </c>
      <c r="BG494" s="233">
        <f>IF(N494="zákl. přenesená",J494,0)</f>
        <v>0</v>
      </c>
      <c r="BH494" s="233">
        <f>IF(N494="sníž. přenesená",J494,0)</f>
        <v>0</v>
      </c>
      <c r="BI494" s="233">
        <f>IF(N494="nulová",J494,0)</f>
        <v>0</v>
      </c>
      <c r="BJ494" s="18" t="s">
        <v>91</v>
      </c>
      <c r="BK494" s="233">
        <f>ROUND(I494*H494,2)</f>
        <v>0</v>
      </c>
      <c r="BL494" s="18" t="s">
        <v>223</v>
      </c>
      <c r="BM494" s="232" t="s">
        <v>714</v>
      </c>
    </row>
    <row r="495" s="13" customFormat="1">
      <c r="A495" s="13"/>
      <c r="B495" s="234"/>
      <c r="C495" s="235"/>
      <c r="D495" s="236" t="s">
        <v>225</v>
      </c>
      <c r="E495" s="237" t="s">
        <v>1</v>
      </c>
      <c r="F495" s="238" t="s">
        <v>148</v>
      </c>
      <c r="G495" s="235"/>
      <c r="H495" s="239">
        <v>185.58799999999999</v>
      </c>
      <c r="I495" s="240"/>
      <c r="J495" s="235"/>
      <c r="K495" s="235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225</v>
      </c>
      <c r="AU495" s="245" t="s">
        <v>93</v>
      </c>
      <c r="AV495" s="13" t="s">
        <v>93</v>
      </c>
      <c r="AW495" s="13" t="s">
        <v>38</v>
      </c>
      <c r="AX495" s="13" t="s">
        <v>91</v>
      </c>
      <c r="AY495" s="245" t="s">
        <v>216</v>
      </c>
    </row>
    <row r="496" s="2" customFormat="1" ht="24.15" customHeight="1">
      <c r="A496" s="40"/>
      <c r="B496" s="41"/>
      <c r="C496" s="221" t="s">
        <v>715</v>
      </c>
      <c r="D496" s="221" t="s">
        <v>218</v>
      </c>
      <c r="E496" s="222" t="s">
        <v>716</v>
      </c>
      <c r="F496" s="223" t="s">
        <v>717</v>
      </c>
      <c r="G496" s="224" t="s">
        <v>221</v>
      </c>
      <c r="H496" s="225">
        <v>66.010000000000005</v>
      </c>
      <c r="I496" s="226"/>
      <c r="J496" s="227">
        <f>ROUND(I496*H496,2)</f>
        <v>0</v>
      </c>
      <c r="K496" s="223" t="s">
        <v>1</v>
      </c>
      <c r="L496" s="46"/>
      <c r="M496" s="228" t="s">
        <v>1</v>
      </c>
      <c r="N496" s="229" t="s">
        <v>48</v>
      </c>
      <c r="O496" s="93"/>
      <c r="P496" s="230">
        <f>O496*H496</f>
        <v>0</v>
      </c>
      <c r="Q496" s="230">
        <v>0.016</v>
      </c>
      <c r="R496" s="230">
        <f>Q496*H496</f>
        <v>1.0561600000000002</v>
      </c>
      <c r="S496" s="230">
        <v>0</v>
      </c>
      <c r="T496" s="231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32" t="s">
        <v>223</v>
      </c>
      <c r="AT496" s="232" t="s">
        <v>218</v>
      </c>
      <c r="AU496" s="232" t="s">
        <v>93</v>
      </c>
      <c r="AY496" s="18" t="s">
        <v>216</v>
      </c>
      <c r="BE496" s="233">
        <f>IF(N496="základní",J496,0)</f>
        <v>0</v>
      </c>
      <c r="BF496" s="233">
        <f>IF(N496="snížená",J496,0)</f>
        <v>0</v>
      </c>
      <c r="BG496" s="233">
        <f>IF(N496="zákl. přenesená",J496,0)</f>
        <v>0</v>
      </c>
      <c r="BH496" s="233">
        <f>IF(N496="sníž. přenesená",J496,0)</f>
        <v>0</v>
      </c>
      <c r="BI496" s="233">
        <f>IF(N496="nulová",J496,0)</f>
        <v>0</v>
      </c>
      <c r="BJ496" s="18" t="s">
        <v>91</v>
      </c>
      <c r="BK496" s="233">
        <f>ROUND(I496*H496,2)</f>
        <v>0</v>
      </c>
      <c r="BL496" s="18" t="s">
        <v>223</v>
      </c>
      <c r="BM496" s="232" t="s">
        <v>718</v>
      </c>
    </row>
    <row r="497" s="13" customFormat="1">
      <c r="A497" s="13"/>
      <c r="B497" s="234"/>
      <c r="C497" s="235"/>
      <c r="D497" s="236" t="s">
        <v>225</v>
      </c>
      <c r="E497" s="237" t="s">
        <v>1</v>
      </c>
      <c r="F497" s="238" t="s">
        <v>719</v>
      </c>
      <c r="G497" s="235"/>
      <c r="H497" s="239">
        <v>52.774999999999999</v>
      </c>
      <c r="I497" s="240"/>
      <c r="J497" s="235"/>
      <c r="K497" s="235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225</v>
      </c>
      <c r="AU497" s="245" t="s">
        <v>93</v>
      </c>
      <c r="AV497" s="13" t="s">
        <v>93</v>
      </c>
      <c r="AW497" s="13" t="s">
        <v>38</v>
      </c>
      <c r="AX497" s="13" t="s">
        <v>83</v>
      </c>
      <c r="AY497" s="245" t="s">
        <v>216</v>
      </c>
    </row>
    <row r="498" s="13" customFormat="1">
      <c r="A498" s="13"/>
      <c r="B498" s="234"/>
      <c r="C498" s="235"/>
      <c r="D498" s="236" t="s">
        <v>225</v>
      </c>
      <c r="E498" s="237" t="s">
        <v>1</v>
      </c>
      <c r="F498" s="238" t="s">
        <v>720</v>
      </c>
      <c r="G498" s="235"/>
      <c r="H498" s="239">
        <v>1.8999999999999999</v>
      </c>
      <c r="I498" s="240"/>
      <c r="J498" s="235"/>
      <c r="K498" s="235"/>
      <c r="L498" s="241"/>
      <c r="M498" s="242"/>
      <c r="N498" s="243"/>
      <c r="O498" s="243"/>
      <c r="P498" s="243"/>
      <c r="Q498" s="243"/>
      <c r="R498" s="243"/>
      <c r="S498" s="243"/>
      <c r="T498" s="24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5" t="s">
        <v>225</v>
      </c>
      <c r="AU498" s="245" t="s">
        <v>93</v>
      </c>
      <c r="AV498" s="13" t="s">
        <v>93</v>
      </c>
      <c r="AW498" s="13" t="s">
        <v>38</v>
      </c>
      <c r="AX498" s="13" t="s">
        <v>83</v>
      </c>
      <c r="AY498" s="245" t="s">
        <v>216</v>
      </c>
    </row>
    <row r="499" s="13" customFormat="1">
      <c r="A499" s="13"/>
      <c r="B499" s="234"/>
      <c r="C499" s="235"/>
      <c r="D499" s="236" t="s">
        <v>225</v>
      </c>
      <c r="E499" s="237" t="s">
        <v>1</v>
      </c>
      <c r="F499" s="238" t="s">
        <v>721</v>
      </c>
      <c r="G499" s="235"/>
      <c r="H499" s="239">
        <v>4</v>
      </c>
      <c r="I499" s="240"/>
      <c r="J499" s="235"/>
      <c r="K499" s="235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225</v>
      </c>
      <c r="AU499" s="245" t="s">
        <v>93</v>
      </c>
      <c r="AV499" s="13" t="s">
        <v>93</v>
      </c>
      <c r="AW499" s="13" t="s">
        <v>38</v>
      </c>
      <c r="AX499" s="13" t="s">
        <v>83</v>
      </c>
      <c r="AY499" s="245" t="s">
        <v>216</v>
      </c>
    </row>
    <row r="500" s="13" customFormat="1">
      <c r="A500" s="13"/>
      <c r="B500" s="234"/>
      <c r="C500" s="235"/>
      <c r="D500" s="236" t="s">
        <v>225</v>
      </c>
      <c r="E500" s="237" t="s">
        <v>1</v>
      </c>
      <c r="F500" s="238" t="s">
        <v>722</v>
      </c>
      <c r="G500" s="235"/>
      <c r="H500" s="239">
        <v>7.335</v>
      </c>
      <c r="I500" s="240"/>
      <c r="J500" s="235"/>
      <c r="K500" s="235"/>
      <c r="L500" s="241"/>
      <c r="M500" s="242"/>
      <c r="N500" s="243"/>
      <c r="O500" s="243"/>
      <c r="P500" s="243"/>
      <c r="Q500" s="243"/>
      <c r="R500" s="243"/>
      <c r="S500" s="243"/>
      <c r="T500" s="24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5" t="s">
        <v>225</v>
      </c>
      <c r="AU500" s="245" t="s">
        <v>93</v>
      </c>
      <c r="AV500" s="13" t="s">
        <v>93</v>
      </c>
      <c r="AW500" s="13" t="s">
        <v>38</v>
      </c>
      <c r="AX500" s="13" t="s">
        <v>83</v>
      </c>
      <c r="AY500" s="245" t="s">
        <v>216</v>
      </c>
    </row>
    <row r="501" s="14" customFormat="1">
      <c r="A501" s="14"/>
      <c r="B501" s="246"/>
      <c r="C501" s="247"/>
      <c r="D501" s="236" t="s">
        <v>225</v>
      </c>
      <c r="E501" s="248" t="s">
        <v>1</v>
      </c>
      <c r="F501" s="249" t="s">
        <v>229</v>
      </c>
      <c r="G501" s="247"/>
      <c r="H501" s="250">
        <v>66.010000000000005</v>
      </c>
      <c r="I501" s="251"/>
      <c r="J501" s="247"/>
      <c r="K501" s="247"/>
      <c r="L501" s="252"/>
      <c r="M501" s="253"/>
      <c r="N501" s="254"/>
      <c r="O501" s="254"/>
      <c r="P501" s="254"/>
      <c r="Q501" s="254"/>
      <c r="R501" s="254"/>
      <c r="S501" s="254"/>
      <c r="T501" s="25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6" t="s">
        <v>225</v>
      </c>
      <c r="AU501" s="256" t="s">
        <v>93</v>
      </c>
      <c r="AV501" s="14" t="s">
        <v>223</v>
      </c>
      <c r="AW501" s="14" t="s">
        <v>38</v>
      </c>
      <c r="AX501" s="14" t="s">
        <v>91</v>
      </c>
      <c r="AY501" s="256" t="s">
        <v>216</v>
      </c>
    </row>
    <row r="502" s="2" customFormat="1" ht="24.15" customHeight="1">
      <c r="A502" s="40"/>
      <c r="B502" s="41"/>
      <c r="C502" s="221" t="s">
        <v>723</v>
      </c>
      <c r="D502" s="221" t="s">
        <v>218</v>
      </c>
      <c r="E502" s="222" t="s">
        <v>724</v>
      </c>
      <c r="F502" s="223" t="s">
        <v>725</v>
      </c>
      <c r="G502" s="224" t="s">
        <v>237</v>
      </c>
      <c r="H502" s="225">
        <v>45.899999999999999</v>
      </c>
      <c r="I502" s="226"/>
      <c r="J502" s="227">
        <f>ROUND(I502*H502,2)</f>
        <v>0</v>
      </c>
      <c r="K502" s="223" t="s">
        <v>1</v>
      </c>
      <c r="L502" s="46"/>
      <c r="M502" s="228" t="s">
        <v>1</v>
      </c>
      <c r="N502" s="229" t="s">
        <v>48</v>
      </c>
      <c r="O502" s="93"/>
      <c r="P502" s="230">
        <f>O502*H502</f>
        <v>0</v>
      </c>
      <c r="Q502" s="230">
        <v>0.0067999999999999996</v>
      </c>
      <c r="R502" s="230">
        <f>Q502*H502</f>
        <v>0.31211999999999995</v>
      </c>
      <c r="S502" s="230">
        <v>0</v>
      </c>
      <c r="T502" s="231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32" t="s">
        <v>223</v>
      </c>
      <c r="AT502" s="232" t="s">
        <v>218</v>
      </c>
      <c r="AU502" s="232" t="s">
        <v>93</v>
      </c>
      <c r="AY502" s="18" t="s">
        <v>216</v>
      </c>
      <c r="BE502" s="233">
        <f>IF(N502="základní",J502,0)</f>
        <v>0</v>
      </c>
      <c r="BF502" s="233">
        <f>IF(N502="snížená",J502,0)</f>
        <v>0</v>
      </c>
      <c r="BG502" s="233">
        <f>IF(N502="zákl. přenesená",J502,0)</f>
        <v>0</v>
      </c>
      <c r="BH502" s="233">
        <f>IF(N502="sníž. přenesená",J502,0)</f>
        <v>0</v>
      </c>
      <c r="BI502" s="233">
        <f>IF(N502="nulová",J502,0)</f>
        <v>0</v>
      </c>
      <c r="BJ502" s="18" t="s">
        <v>91</v>
      </c>
      <c r="BK502" s="233">
        <f>ROUND(I502*H502,2)</f>
        <v>0</v>
      </c>
      <c r="BL502" s="18" t="s">
        <v>223</v>
      </c>
      <c r="BM502" s="232" t="s">
        <v>726</v>
      </c>
    </row>
    <row r="503" s="13" customFormat="1">
      <c r="A503" s="13"/>
      <c r="B503" s="234"/>
      <c r="C503" s="235"/>
      <c r="D503" s="236" t="s">
        <v>225</v>
      </c>
      <c r="E503" s="237" t="s">
        <v>1</v>
      </c>
      <c r="F503" s="238" t="s">
        <v>727</v>
      </c>
      <c r="G503" s="235"/>
      <c r="H503" s="239">
        <v>34.100000000000001</v>
      </c>
      <c r="I503" s="240"/>
      <c r="J503" s="235"/>
      <c r="K503" s="235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225</v>
      </c>
      <c r="AU503" s="245" t="s">
        <v>93</v>
      </c>
      <c r="AV503" s="13" t="s">
        <v>93</v>
      </c>
      <c r="AW503" s="13" t="s">
        <v>38</v>
      </c>
      <c r="AX503" s="13" t="s">
        <v>83</v>
      </c>
      <c r="AY503" s="245" t="s">
        <v>216</v>
      </c>
    </row>
    <row r="504" s="13" customFormat="1">
      <c r="A504" s="13"/>
      <c r="B504" s="234"/>
      <c r="C504" s="235"/>
      <c r="D504" s="236" t="s">
        <v>225</v>
      </c>
      <c r="E504" s="237" t="s">
        <v>1</v>
      </c>
      <c r="F504" s="238" t="s">
        <v>728</v>
      </c>
      <c r="G504" s="235"/>
      <c r="H504" s="239">
        <v>3.7999999999999998</v>
      </c>
      <c r="I504" s="240"/>
      <c r="J504" s="235"/>
      <c r="K504" s="235"/>
      <c r="L504" s="241"/>
      <c r="M504" s="242"/>
      <c r="N504" s="243"/>
      <c r="O504" s="243"/>
      <c r="P504" s="243"/>
      <c r="Q504" s="243"/>
      <c r="R504" s="243"/>
      <c r="S504" s="243"/>
      <c r="T504" s="24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5" t="s">
        <v>225</v>
      </c>
      <c r="AU504" s="245" t="s">
        <v>93</v>
      </c>
      <c r="AV504" s="13" t="s">
        <v>93</v>
      </c>
      <c r="AW504" s="13" t="s">
        <v>38</v>
      </c>
      <c r="AX504" s="13" t="s">
        <v>83</v>
      </c>
      <c r="AY504" s="245" t="s">
        <v>216</v>
      </c>
    </row>
    <row r="505" s="13" customFormat="1">
      <c r="A505" s="13"/>
      <c r="B505" s="234"/>
      <c r="C505" s="235"/>
      <c r="D505" s="236" t="s">
        <v>225</v>
      </c>
      <c r="E505" s="237" t="s">
        <v>1</v>
      </c>
      <c r="F505" s="238" t="s">
        <v>241</v>
      </c>
      <c r="G505" s="235"/>
      <c r="H505" s="239">
        <v>8</v>
      </c>
      <c r="I505" s="240"/>
      <c r="J505" s="235"/>
      <c r="K505" s="235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225</v>
      </c>
      <c r="AU505" s="245" t="s">
        <v>93</v>
      </c>
      <c r="AV505" s="13" t="s">
        <v>93</v>
      </c>
      <c r="AW505" s="13" t="s">
        <v>38</v>
      </c>
      <c r="AX505" s="13" t="s">
        <v>83</v>
      </c>
      <c r="AY505" s="245" t="s">
        <v>216</v>
      </c>
    </row>
    <row r="506" s="14" customFormat="1">
      <c r="A506" s="14"/>
      <c r="B506" s="246"/>
      <c r="C506" s="247"/>
      <c r="D506" s="236" t="s">
        <v>225</v>
      </c>
      <c r="E506" s="248" t="s">
        <v>1</v>
      </c>
      <c r="F506" s="249" t="s">
        <v>229</v>
      </c>
      <c r="G506" s="247"/>
      <c r="H506" s="250">
        <v>45.899999999999999</v>
      </c>
      <c r="I506" s="251"/>
      <c r="J506" s="247"/>
      <c r="K506" s="247"/>
      <c r="L506" s="252"/>
      <c r="M506" s="253"/>
      <c r="N506" s="254"/>
      <c r="O506" s="254"/>
      <c r="P506" s="254"/>
      <c r="Q506" s="254"/>
      <c r="R506" s="254"/>
      <c r="S506" s="254"/>
      <c r="T506" s="25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6" t="s">
        <v>225</v>
      </c>
      <c r="AU506" s="256" t="s">
        <v>93</v>
      </c>
      <c r="AV506" s="14" t="s">
        <v>223</v>
      </c>
      <c r="AW506" s="14" t="s">
        <v>38</v>
      </c>
      <c r="AX506" s="14" t="s">
        <v>91</v>
      </c>
      <c r="AY506" s="256" t="s">
        <v>216</v>
      </c>
    </row>
    <row r="507" s="2" customFormat="1" ht="24.15" customHeight="1">
      <c r="A507" s="40"/>
      <c r="B507" s="41"/>
      <c r="C507" s="221" t="s">
        <v>729</v>
      </c>
      <c r="D507" s="221" t="s">
        <v>218</v>
      </c>
      <c r="E507" s="222" t="s">
        <v>730</v>
      </c>
      <c r="F507" s="223" t="s">
        <v>731</v>
      </c>
      <c r="G507" s="224" t="s">
        <v>237</v>
      </c>
      <c r="H507" s="225">
        <v>881.18100000000004</v>
      </c>
      <c r="I507" s="226"/>
      <c r="J507" s="227">
        <f>ROUND(I507*H507,2)</f>
        <v>0</v>
      </c>
      <c r="K507" s="223" t="s">
        <v>222</v>
      </c>
      <c r="L507" s="46"/>
      <c r="M507" s="228" t="s">
        <v>1</v>
      </c>
      <c r="N507" s="229" t="s">
        <v>48</v>
      </c>
      <c r="O507" s="93"/>
      <c r="P507" s="230">
        <f>O507*H507</f>
        <v>0</v>
      </c>
      <c r="Q507" s="230">
        <v>0.0015</v>
      </c>
      <c r="R507" s="230">
        <f>Q507*H507</f>
        <v>1.3217715000000001</v>
      </c>
      <c r="S507" s="230">
        <v>0</v>
      </c>
      <c r="T507" s="231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32" t="s">
        <v>223</v>
      </c>
      <c r="AT507" s="232" t="s">
        <v>218</v>
      </c>
      <c r="AU507" s="232" t="s">
        <v>93</v>
      </c>
      <c r="AY507" s="18" t="s">
        <v>216</v>
      </c>
      <c r="BE507" s="233">
        <f>IF(N507="základní",J507,0)</f>
        <v>0</v>
      </c>
      <c r="BF507" s="233">
        <f>IF(N507="snížená",J507,0)</f>
        <v>0</v>
      </c>
      <c r="BG507" s="233">
        <f>IF(N507="zákl. přenesená",J507,0)</f>
        <v>0</v>
      </c>
      <c r="BH507" s="233">
        <f>IF(N507="sníž. přenesená",J507,0)</f>
        <v>0</v>
      </c>
      <c r="BI507" s="233">
        <f>IF(N507="nulová",J507,0)</f>
        <v>0</v>
      </c>
      <c r="BJ507" s="18" t="s">
        <v>91</v>
      </c>
      <c r="BK507" s="233">
        <f>ROUND(I507*H507,2)</f>
        <v>0</v>
      </c>
      <c r="BL507" s="18" t="s">
        <v>223</v>
      </c>
      <c r="BM507" s="232" t="s">
        <v>732</v>
      </c>
    </row>
    <row r="508" s="13" customFormat="1">
      <c r="A508" s="13"/>
      <c r="B508" s="234"/>
      <c r="C508" s="235"/>
      <c r="D508" s="236" t="s">
        <v>225</v>
      </c>
      <c r="E508" s="237" t="s">
        <v>1</v>
      </c>
      <c r="F508" s="238" t="s">
        <v>733</v>
      </c>
      <c r="G508" s="235"/>
      <c r="H508" s="239">
        <v>16.940000000000001</v>
      </c>
      <c r="I508" s="240"/>
      <c r="J508" s="235"/>
      <c r="K508" s="235"/>
      <c r="L508" s="241"/>
      <c r="M508" s="242"/>
      <c r="N508" s="243"/>
      <c r="O508" s="243"/>
      <c r="P508" s="243"/>
      <c r="Q508" s="243"/>
      <c r="R508" s="243"/>
      <c r="S508" s="243"/>
      <c r="T508" s="24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5" t="s">
        <v>225</v>
      </c>
      <c r="AU508" s="245" t="s">
        <v>93</v>
      </c>
      <c r="AV508" s="13" t="s">
        <v>93</v>
      </c>
      <c r="AW508" s="13" t="s">
        <v>38</v>
      </c>
      <c r="AX508" s="13" t="s">
        <v>83</v>
      </c>
      <c r="AY508" s="245" t="s">
        <v>216</v>
      </c>
    </row>
    <row r="509" s="13" customFormat="1">
      <c r="A509" s="13"/>
      <c r="B509" s="234"/>
      <c r="C509" s="235"/>
      <c r="D509" s="236" t="s">
        <v>225</v>
      </c>
      <c r="E509" s="237" t="s">
        <v>1</v>
      </c>
      <c r="F509" s="238" t="s">
        <v>734</v>
      </c>
      <c r="G509" s="235"/>
      <c r="H509" s="239">
        <v>16.539999999999999</v>
      </c>
      <c r="I509" s="240"/>
      <c r="J509" s="235"/>
      <c r="K509" s="235"/>
      <c r="L509" s="241"/>
      <c r="M509" s="242"/>
      <c r="N509" s="243"/>
      <c r="O509" s="243"/>
      <c r="P509" s="243"/>
      <c r="Q509" s="243"/>
      <c r="R509" s="243"/>
      <c r="S509" s="243"/>
      <c r="T509" s="24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5" t="s">
        <v>225</v>
      </c>
      <c r="AU509" s="245" t="s">
        <v>93</v>
      </c>
      <c r="AV509" s="13" t="s">
        <v>93</v>
      </c>
      <c r="AW509" s="13" t="s">
        <v>38</v>
      </c>
      <c r="AX509" s="13" t="s">
        <v>83</v>
      </c>
      <c r="AY509" s="245" t="s">
        <v>216</v>
      </c>
    </row>
    <row r="510" s="13" customFormat="1">
      <c r="A510" s="13"/>
      <c r="B510" s="234"/>
      <c r="C510" s="235"/>
      <c r="D510" s="236" t="s">
        <v>225</v>
      </c>
      <c r="E510" s="237" t="s">
        <v>1</v>
      </c>
      <c r="F510" s="238" t="s">
        <v>735</v>
      </c>
      <c r="G510" s="235"/>
      <c r="H510" s="239">
        <v>17.475000000000001</v>
      </c>
      <c r="I510" s="240"/>
      <c r="J510" s="235"/>
      <c r="K510" s="235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225</v>
      </c>
      <c r="AU510" s="245" t="s">
        <v>93</v>
      </c>
      <c r="AV510" s="13" t="s">
        <v>93</v>
      </c>
      <c r="AW510" s="13" t="s">
        <v>38</v>
      </c>
      <c r="AX510" s="13" t="s">
        <v>83</v>
      </c>
      <c r="AY510" s="245" t="s">
        <v>216</v>
      </c>
    </row>
    <row r="511" s="13" customFormat="1">
      <c r="A511" s="13"/>
      <c r="B511" s="234"/>
      <c r="C511" s="235"/>
      <c r="D511" s="236" t="s">
        <v>225</v>
      </c>
      <c r="E511" s="237" t="s">
        <v>1</v>
      </c>
      <c r="F511" s="238" t="s">
        <v>736</v>
      </c>
      <c r="G511" s="235"/>
      <c r="H511" s="239">
        <v>14.94</v>
      </c>
      <c r="I511" s="240"/>
      <c r="J511" s="235"/>
      <c r="K511" s="235"/>
      <c r="L511" s="241"/>
      <c r="M511" s="242"/>
      <c r="N511" s="243"/>
      <c r="O511" s="243"/>
      <c r="P511" s="243"/>
      <c r="Q511" s="243"/>
      <c r="R511" s="243"/>
      <c r="S511" s="243"/>
      <c r="T511" s="24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5" t="s">
        <v>225</v>
      </c>
      <c r="AU511" s="245" t="s">
        <v>93</v>
      </c>
      <c r="AV511" s="13" t="s">
        <v>93</v>
      </c>
      <c r="AW511" s="13" t="s">
        <v>38</v>
      </c>
      <c r="AX511" s="13" t="s">
        <v>83</v>
      </c>
      <c r="AY511" s="245" t="s">
        <v>216</v>
      </c>
    </row>
    <row r="512" s="13" customFormat="1">
      <c r="A512" s="13"/>
      <c r="B512" s="234"/>
      <c r="C512" s="235"/>
      <c r="D512" s="236" t="s">
        <v>225</v>
      </c>
      <c r="E512" s="237" t="s">
        <v>1</v>
      </c>
      <c r="F512" s="238" t="s">
        <v>737</v>
      </c>
      <c r="G512" s="235"/>
      <c r="H512" s="239">
        <v>16.940000000000001</v>
      </c>
      <c r="I512" s="240"/>
      <c r="J512" s="235"/>
      <c r="K512" s="235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225</v>
      </c>
      <c r="AU512" s="245" t="s">
        <v>93</v>
      </c>
      <c r="AV512" s="13" t="s">
        <v>93</v>
      </c>
      <c r="AW512" s="13" t="s">
        <v>38</v>
      </c>
      <c r="AX512" s="13" t="s">
        <v>83</v>
      </c>
      <c r="AY512" s="245" t="s">
        <v>216</v>
      </c>
    </row>
    <row r="513" s="13" customFormat="1">
      <c r="A513" s="13"/>
      <c r="B513" s="234"/>
      <c r="C513" s="235"/>
      <c r="D513" s="236" t="s">
        <v>225</v>
      </c>
      <c r="E513" s="237" t="s">
        <v>1</v>
      </c>
      <c r="F513" s="238" t="s">
        <v>738</v>
      </c>
      <c r="G513" s="235"/>
      <c r="H513" s="239">
        <v>16.539999999999999</v>
      </c>
      <c r="I513" s="240"/>
      <c r="J513" s="235"/>
      <c r="K513" s="235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225</v>
      </c>
      <c r="AU513" s="245" t="s">
        <v>93</v>
      </c>
      <c r="AV513" s="13" t="s">
        <v>93</v>
      </c>
      <c r="AW513" s="13" t="s">
        <v>38</v>
      </c>
      <c r="AX513" s="13" t="s">
        <v>83</v>
      </c>
      <c r="AY513" s="245" t="s">
        <v>216</v>
      </c>
    </row>
    <row r="514" s="13" customFormat="1">
      <c r="A514" s="13"/>
      <c r="B514" s="234"/>
      <c r="C514" s="235"/>
      <c r="D514" s="236" t="s">
        <v>225</v>
      </c>
      <c r="E514" s="237" t="s">
        <v>1</v>
      </c>
      <c r="F514" s="238" t="s">
        <v>739</v>
      </c>
      <c r="G514" s="235"/>
      <c r="H514" s="239">
        <v>19.526</v>
      </c>
      <c r="I514" s="240"/>
      <c r="J514" s="235"/>
      <c r="K514" s="235"/>
      <c r="L514" s="241"/>
      <c r="M514" s="242"/>
      <c r="N514" s="243"/>
      <c r="O514" s="243"/>
      <c r="P514" s="243"/>
      <c r="Q514" s="243"/>
      <c r="R514" s="243"/>
      <c r="S514" s="243"/>
      <c r="T514" s="24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5" t="s">
        <v>225</v>
      </c>
      <c r="AU514" s="245" t="s">
        <v>93</v>
      </c>
      <c r="AV514" s="13" t="s">
        <v>93</v>
      </c>
      <c r="AW514" s="13" t="s">
        <v>38</v>
      </c>
      <c r="AX514" s="13" t="s">
        <v>83</v>
      </c>
      <c r="AY514" s="245" t="s">
        <v>216</v>
      </c>
    </row>
    <row r="515" s="13" customFormat="1">
      <c r="A515" s="13"/>
      <c r="B515" s="234"/>
      <c r="C515" s="235"/>
      <c r="D515" s="236" t="s">
        <v>225</v>
      </c>
      <c r="E515" s="237" t="s">
        <v>1</v>
      </c>
      <c r="F515" s="238" t="s">
        <v>740</v>
      </c>
      <c r="G515" s="235"/>
      <c r="H515" s="239">
        <v>14.94</v>
      </c>
      <c r="I515" s="240"/>
      <c r="J515" s="235"/>
      <c r="K515" s="235"/>
      <c r="L515" s="241"/>
      <c r="M515" s="242"/>
      <c r="N515" s="243"/>
      <c r="O515" s="243"/>
      <c r="P515" s="243"/>
      <c r="Q515" s="243"/>
      <c r="R515" s="243"/>
      <c r="S515" s="243"/>
      <c r="T515" s="24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5" t="s">
        <v>225</v>
      </c>
      <c r="AU515" s="245" t="s">
        <v>93</v>
      </c>
      <c r="AV515" s="13" t="s">
        <v>93</v>
      </c>
      <c r="AW515" s="13" t="s">
        <v>38</v>
      </c>
      <c r="AX515" s="13" t="s">
        <v>83</v>
      </c>
      <c r="AY515" s="245" t="s">
        <v>216</v>
      </c>
    </row>
    <row r="516" s="13" customFormat="1">
      <c r="A516" s="13"/>
      <c r="B516" s="234"/>
      <c r="C516" s="235"/>
      <c r="D516" s="236" t="s">
        <v>225</v>
      </c>
      <c r="E516" s="237" t="s">
        <v>1</v>
      </c>
      <c r="F516" s="238" t="s">
        <v>741</v>
      </c>
      <c r="G516" s="235"/>
      <c r="H516" s="239">
        <v>13.776</v>
      </c>
      <c r="I516" s="240"/>
      <c r="J516" s="235"/>
      <c r="K516" s="235"/>
      <c r="L516" s="241"/>
      <c r="M516" s="242"/>
      <c r="N516" s="243"/>
      <c r="O516" s="243"/>
      <c r="P516" s="243"/>
      <c r="Q516" s="243"/>
      <c r="R516" s="243"/>
      <c r="S516" s="243"/>
      <c r="T516" s="24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5" t="s">
        <v>225</v>
      </c>
      <c r="AU516" s="245" t="s">
        <v>93</v>
      </c>
      <c r="AV516" s="13" t="s">
        <v>93</v>
      </c>
      <c r="AW516" s="13" t="s">
        <v>38</v>
      </c>
      <c r="AX516" s="13" t="s">
        <v>83</v>
      </c>
      <c r="AY516" s="245" t="s">
        <v>216</v>
      </c>
    </row>
    <row r="517" s="13" customFormat="1">
      <c r="A517" s="13"/>
      <c r="B517" s="234"/>
      <c r="C517" s="235"/>
      <c r="D517" s="236" t="s">
        <v>225</v>
      </c>
      <c r="E517" s="237" t="s">
        <v>1</v>
      </c>
      <c r="F517" s="238" t="s">
        <v>742</v>
      </c>
      <c r="G517" s="235"/>
      <c r="H517" s="239">
        <v>14.94</v>
      </c>
      <c r="I517" s="240"/>
      <c r="J517" s="235"/>
      <c r="K517" s="235"/>
      <c r="L517" s="241"/>
      <c r="M517" s="242"/>
      <c r="N517" s="243"/>
      <c r="O517" s="243"/>
      <c r="P517" s="243"/>
      <c r="Q517" s="243"/>
      <c r="R517" s="243"/>
      <c r="S517" s="243"/>
      <c r="T517" s="24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5" t="s">
        <v>225</v>
      </c>
      <c r="AU517" s="245" t="s">
        <v>93</v>
      </c>
      <c r="AV517" s="13" t="s">
        <v>93</v>
      </c>
      <c r="AW517" s="13" t="s">
        <v>38</v>
      </c>
      <c r="AX517" s="13" t="s">
        <v>83</v>
      </c>
      <c r="AY517" s="245" t="s">
        <v>216</v>
      </c>
    </row>
    <row r="518" s="13" customFormat="1">
      <c r="A518" s="13"/>
      <c r="B518" s="234"/>
      <c r="C518" s="235"/>
      <c r="D518" s="236" t="s">
        <v>225</v>
      </c>
      <c r="E518" s="237" t="s">
        <v>1</v>
      </c>
      <c r="F518" s="238" t="s">
        <v>743</v>
      </c>
      <c r="G518" s="235"/>
      <c r="H518" s="239">
        <v>15.94</v>
      </c>
      <c r="I518" s="240"/>
      <c r="J518" s="235"/>
      <c r="K518" s="235"/>
      <c r="L518" s="241"/>
      <c r="M518" s="242"/>
      <c r="N518" s="243"/>
      <c r="O518" s="243"/>
      <c r="P518" s="243"/>
      <c r="Q518" s="243"/>
      <c r="R518" s="243"/>
      <c r="S518" s="243"/>
      <c r="T518" s="24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5" t="s">
        <v>225</v>
      </c>
      <c r="AU518" s="245" t="s">
        <v>93</v>
      </c>
      <c r="AV518" s="13" t="s">
        <v>93</v>
      </c>
      <c r="AW518" s="13" t="s">
        <v>38</v>
      </c>
      <c r="AX518" s="13" t="s">
        <v>83</v>
      </c>
      <c r="AY518" s="245" t="s">
        <v>216</v>
      </c>
    </row>
    <row r="519" s="13" customFormat="1">
      <c r="A519" s="13"/>
      <c r="B519" s="234"/>
      <c r="C519" s="235"/>
      <c r="D519" s="236" t="s">
        <v>225</v>
      </c>
      <c r="E519" s="237" t="s">
        <v>1</v>
      </c>
      <c r="F519" s="238" t="s">
        <v>744</v>
      </c>
      <c r="G519" s="235"/>
      <c r="H519" s="239">
        <v>15.539999999999999</v>
      </c>
      <c r="I519" s="240"/>
      <c r="J519" s="235"/>
      <c r="K519" s="235"/>
      <c r="L519" s="241"/>
      <c r="M519" s="242"/>
      <c r="N519" s="243"/>
      <c r="O519" s="243"/>
      <c r="P519" s="243"/>
      <c r="Q519" s="243"/>
      <c r="R519" s="243"/>
      <c r="S519" s="243"/>
      <c r="T519" s="24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5" t="s">
        <v>225</v>
      </c>
      <c r="AU519" s="245" t="s">
        <v>93</v>
      </c>
      <c r="AV519" s="13" t="s">
        <v>93</v>
      </c>
      <c r="AW519" s="13" t="s">
        <v>38</v>
      </c>
      <c r="AX519" s="13" t="s">
        <v>83</v>
      </c>
      <c r="AY519" s="245" t="s">
        <v>216</v>
      </c>
    </row>
    <row r="520" s="13" customFormat="1">
      <c r="A520" s="13"/>
      <c r="B520" s="234"/>
      <c r="C520" s="235"/>
      <c r="D520" s="236" t="s">
        <v>225</v>
      </c>
      <c r="E520" s="237" t="s">
        <v>1</v>
      </c>
      <c r="F520" s="238" t="s">
        <v>745</v>
      </c>
      <c r="G520" s="235"/>
      <c r="H520" s="239">
        <v>13.164</v>
      </c>
      <c r="I520" s="240"/>
      <c r="J520" s="235"/>
      <c r="K520" s="235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225</v>
      </c>
      <c r="AU520" s="245" t="s">
        <v>93</v>
      </c>
      <c r="AV520" s="13" t="s">
        <v>93</v>
      </c>
      <c r="AW520" s="13" t="s">
        <v>38</v>
      </c>
      <c r="AX520" s="13" t="s">
        <v>83</v>
      </c>
      <c r="AY520" s="245" t="s">
        <v>216</v>
      </c>
    </row>
    <row r="521" s="13" customFormat="1">
      <c r="A521" s="13"/>
      <c r="B521" s="234"/>
      <c r="C521" s="235"/>
      <c r="D521" s="236" t="s">
        <v>225</v>
      </c>
      <c r="E521" s="237" t="s">
        <v>1</v>
      </c>
      <c r="F521" s="238" t="s">
        <v>746</v>
      </c>
      <c r="G521" s="235"/>
      <c r="H521" s="239">
        <v>15.34</v>
      </c>
      <c r="I521" s="240"/>
      <c r="J521" s="235"/>
      <c r="K521" s="235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225</v>
      </c>
      <c r="AU521" s="245" t="s">
        <v>93</v>
      </c>
      <c r="AV521" s="13" t="s">
        <v>93</v>
      </c>
      <c r="AW521" s="13" t="s">
        <v>38</v>
      </c>
      <c r="AX521" s="13" t="s">
        <v>83</v>
      </c>
      <c r="AY521" s="245" t="s">
        <v>216</v>
      </c>
    </row>
    <row r="522" s="13" customFormat="1">
      <c r="A522" s="13"/>
      <c r="B522" s="234"/>
      <c r="C522" s="235"/>
      <c r="D522" s="236" t="s">
        <v>225</v>
      </c>
      <c r="E522" s="237" t="s">
        <v>1</v>
      </c>
      <c r="F522" s="238" t="s">
        <v>747</v>
      </c>
      <c r="G522" s="235"/>
      <c r="H522" s="239">
        <v>9.1400000000000006</v>
      </c>
      <c r="I522" s="240"/>
      <c r="J522" s="235"/>
      <c r="K522" s="235"/>
      <c r="L522" s="241"/>
      <c r="M522" s="242"/>
      <c r="N522" s="243"/>
      <c r="O522" s="243"/>
      <c r="P522" s="243"/>
      <c r="Q522" s="243"/>
      <c r="R522" s="243"/>
      <c r="S522" s="243"/>
      <c r="T522" s="24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5" t="s">
        <v>225</v>
      </c>
      <c r="AU522" s="245" t="s">
        <v>93</v>
      </c>
      <c r="AV522" s="13" t="s">
        <v>93</v>
      </c>
      <c r="AW522" s="13" t="s">
        <v>38</v>
      </c>
      <c r="AX522" s="13" t="s">
        <v>83</v>
      </c>
      <c r="AY522" s="245" t="s">
        <v>216</v>
      </c>
    </row>
    <row r="523" s="13" customFormat="1">
      <c r="A523" s="13"/>
      <c r="B523" s="234"/>
      <c r="C523" s="235"/>
      <c r="D523" s="236" t="s">
        <v>225</v>
      </c>
      <c r="E523" s="237" t="s">
        <v>1</v>
      </c>
      <c r="F523" s="238" t="s">
        <v>748</v>
      </c>
      <c r="G523" s="235"/>
      <c r="H523" s="239">
        <v>29.280000000000001</v>
      </c>
      <c r="I523" s="240"/>
      <c r="J523" s="235"/>
      <c r="K523" s="235"/>
      <c r="L523" s="241"/>
      <c r="M523" s="242"/>
      <c r="N523" s="243"/>
      <c r="O523" s="243"/>
      <c r="P523" s="243"/>
      <c r="Q523" s="243"/>
      <c r="R523" s="243"/>
      <c r="S523" s="243"/>
      <c r="T523" s="24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5" t="s">
        <v>225</v>
      </c>
      <c r="AU523" s="245" t="s">
        <v>93</v>
      </c>
      <c r="AV523" s="13" t="s">
        <v>93</v>
      </c>
      <c r="AW523" s="13" t="s">
        <v>38</v>
      </c>
      <c r="AX523" s="13" t="s">
        <v>83</v>
      </c>
      <c r="AY523" s="245" t="s">
        <v>216</v>
      </c>
    </row>
    <row r="524" s="13" customFormat="1">
      <c r="A524" s="13"/>
      <c r="B524" s="234"/>
      <c r="C524" s="235"/>
      <c r="D524" s="236" t="s">
        <v>225</v>
      </c>
      <c r="E524" s="237" t="s">
        <v>1</v>
      </c>
      <c r="F524" s="238" t="s">
        <v>749</v>
      </c>
      <c r="G524" s="235"/>
      <c r="H524" s="239">
        <v>4.3399999999999999</v>
      </c>
      <c r="I524" s="240"/>
      <c r="J524" s="235"/>
      <c r="K524" s="235"/>
      <c r="L524" s="241"/>
      <c r="M524" s="242"/>
      <c r="N524" s="243"/>
      <c r="O524" s="243"/>
      <c r="P524" s="243"/>
      <c r="Q524" s="243"/>
      <c r="R524" s="243"/>
      <c r="S524" s="243"/>
      <c r="T524" s="24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5" t="s">
        <v>225</v>
      </c>
      <c r="AU524" s="245" t="s">
        <v>93</v>
      </c>
      <c r="AV524" s="13" t="s">
        <v>93</v>
      </c>
      <c r="AW524" s="13" t="s">
        <v>38</v>
      </c>
      <c r="AX524" s="13" t="s">
        <v>83</v>
      </c>
      <c r="AY524" s="245" t="s">
        <v>216</v>
      </c>
    </row>
    <row r="525" s="13" customFormat="1">
      <c r="A525" s="13"/>
      <c r="B525" s="234"/>
      <c r="C525" s="235"/>
      <c r="D525" s="236" t="s">
        <v>225</v>
      </c>
      <c r="E525" s="237" t="s">
        <v>1</v>
      </c>
      <c r="F525" s="238" t="s">
        <v>750</v>
      </c>
      <c r="G525" s="235"/>
      <c r="H525" s="239">
        <v>70.015000000000001</v>
      </c>
      <c r="I525" s="240"/>
      <c r="J525" s="235"/>
      <c r="K525" s="235"/>
      <c r="L525" s="241"/>
      <c r="M525" s="242"/>
      <c r="N525" s="243"/>
      <c r="O525" s="243"/>
      <c r="P525" s="243"/>
      <c r="Q525" s="243"/>
      <c r="R525" s="243"/>
      <c r="S525" s="243"/>
      <c r="T525" s="24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225</v>
      </c>
      <c r="AU525" s="245" t="s">
        <v>93</v>
      </c>
      <c r="AV525" s="13" t="s">
        <v>93</v>
      </c>
      <c r="AW525" s="13" t="s">
        <v>38</v>
      </c>
      <c r="AX525" s="13" t="s">
        <v>83</v>
      </c>
      <c r="AY525" s="245" t="s">
        <v>216</v>
      </c>
    </row>
    <row r="526" s="13" customFormat="1">
      <c r="A526" s="13"/>
      <c r="B526" s="234"/>
      <c r="C526" s="235"/>
      <c r="D526" s="236" t="s">
        <v>225</v>
      </c>
      <c r="E526" s="237" t="s">
        <v>1</v>
      </c>
      <c r="F526" s="238" t="s">
        <v>751</v>
      </c>
      <c r="G526" s="235"/>
      <c r="H526" s="239">
        <v>93.849999999999994</v>
      </c>
      <c r="I526" s="240"/>
      <c r="J526" s="235"/>
      <c r="K526" s="235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225</v>
      </c>
      <c r="AU526" s="245" t="s">
        <v>93</v>
      </c>
      <c r="AV526" s="13" t="s">
        <v>93</v>
      </c>
      <c r="AW526" s="13" t="s">
        <v>38</v>
      </c>
      <c r="AX526" s="13" t="s">
        <v>83</v>
      </c>
      <c r="AY526" s="245" t="s">
        <v>216</v>
      </c>
    </row>
    <row r="527" s="13" customFormat="1">
      <c r="A527" s="13"/>
      <c r="B527" s="234"/>
      <c r="C527" s="235"/>
      <c r="D527" s="236" t="s">
        <v>225</v>
      </c>
      <c r="E527" s="237" t="s">
        <v>1</v>
      </c>
      <c r="F527" s="238" t="s">
        <v>752</v>
      </c>
      <c r="G527" s="235"/>
      <c r="H527" s="239">
        <v>108.90000000000001</v>
      </c>
      <c r="I527" s="240"/>
      <c r="J527" s="235"/>
      <c r="K527" s="235"/>
      <c r="L527" s="241"/>
      <c r="M527" s="242"/>
      <c r="N527" s="243"/>
      <c r="O527" s="243"/>
      <c r="P527" s="243"/>
      <c r="Q527" s="243"/>
      <c r="R527" s="243"/>
      <c r="S527" s="243"/>
      <c r="T527" s="24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5" t="s">
        <v>225</v>
      </c>
      <c r="AU527" s="245" t="s">
        <v>93</v>
      </c>
      <c r="AV527" s="13" t="s">
        <v>93</v>
      </c>
      <c r="AW527" s="13" t="s">
        <v>38</v>
      </c>
      <c r="AX527" s="13" t="s">
        <v>83</v>
      </c>
      <c r="AY527" s="245" t="s">
        <v>216</v>
      </c>
    </row>
    <row r="528" s="13" customFormat="1">
      <c r="A528" s="13"/>
      <c r="B528" s="234"/>
      <c r="C528" s="235"/>
      <c r="D528" s="236" t="s">
        <v>225</v>
      </c>
      <c r="E528" s="237" t="s">
        <v>1</v>
      </c>
      <c r="F528" s="238" t="s">
        <v>753</v>
      </c>
      <c r="G528" s="235"/>
      <c r="H528" s="239">
        <v>99.049999999999997</v>
      </c>
      <c r="I528" s="240"/>
      <c r="J528" s="235"/>
      <c r="K528" s="235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225</v>
      </c>
      <c r="AU528" s="245" t="s">
        <v>93</v>
      </c>
      <c r="AV528" s="13" t="s">
        <v>93</v>
      </c>
      <c r="AW528" s="13" t="s">
        <v>38</v>
      </c>
      <c r="AX528" s="13" t="s">
        <v>83</v>
      </c>
      <c r="AY528" s="245" t="s">
        <v>216</v>
      </c>
    </row>
    <row r="529" s="13" customFormat="1">
      <c r="A529" s="13"/>
      <c r="B529" s="234"/>
      <c r="C529" s="235"/>
      <c r="D529" s="236" t="s">
        <v>225</v>
      </c>
      <c r="E529" s="237" t="s">
        <v>1</v>
      </c>
      <c r="F529" s="238" t="s">
        <v>754</v>
      </c>
      <c r="G529" s="235"/>
      <c r="H529" s="239">
        <v>111</v>
      </c>
      <c r="I529" s="240"/>
      <c r="J529" s="235"/>
      <c r="K529" s="235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225</v>
      </c>
      <c r="AU529" s="245" t="s">
        <v>93</v>
      </c>
      <c r="AV529" s="13" t="s">
        <v>93</v>
      </c>
      <c r="AW529" s="13" t="s">
        <v>38</v>
      </c>
      <c r="AX529" s="13" t="s">
        <v>83</v>
      </c>
      <c r="AY529" s="245" t="s">
        <v>216</v>
      </c>
    </row>
    <row r="530" s="13" customFormat="1">
      <c r="A530" s="13"/>
      <c r="B530" s="234"/>
      <c r="C530" s="235"/>
      <c r="D530" s="236" t="s">
        <v>225</v>
      </c>
      <c r="E530" s="237" t="s">
        <v>1</v>
      </c>
      <c r="F530" s="238" t="s">
        <v>755</v>
      </c>
      <c r="G530" s="235"/>
      <c r="H530" s="239">
        <v>111.34999999999999</v>
      </c>
      <c r="I530" s="240"/>
      <c r="J530" s="235"/>
      <c r="K530" s="235"/>
      <c r="L530" s="241"/>
      <c r="M530" s="242"/>
      <c r="N530" s="243"/>
      <c r="O530" s="243"/>
      <c r="P530" s="243"/>
      <c r="Q530" s="243"/>
      <c r="R530" s="243"/>
      <c r="S530" s="243"/>
      <c r="T530" s="24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225</v>
      </c>
      <c r="AU530" s="245" t="s">
        <v>93</v>
      </c>
      <c r="AV530" s="13" t="s">
        <v>93</v>
      </c>
      <c r="AW530" s="13" t="s">
        <v>38</v>
      </c>
      <c r="AX530" s="13" t="s">
        <v>83</v>
      </c>
      <c r="AY530" s="245" t="s">
        <v>216</v>
      </c>
    </row>
    <row r="531" s="13" customFormat="1">
      <c r="A531" s="13"/>
      <c r="B531" s="234"/>
      <c r="C531" s="235"/>
      <c r="D531" s="236" t="s">
        <v>225</v>
      </c>
      <c r="E531" s="237" t="s">
        <v>1</v>
      </c>
      <c r="F531" s="238" t="s">
        <v>756</v>
      </c>
      <c r="G531" s="235"/>
      <c r="H531" s="239">
        <v>6.9349999999999996</v>
      </c>
      <c r="I531" s="240"/>
      <c r="J531" s="235"/>
      <c r="K531" s="235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225</v>
      </c>
      <c r="AU531" s="245" t="s">
        <v>93</v>
      </c>
      <c r="AV531" s="13" t="s">
        <v>93</v>
      </c>
      <c r="AW531" s="13" t="s">
        <v>38</v>
      </c>
      <c r="AX531" s="13" t="s">
        <v>83</v>
      </c>
      <c r="AY531" s="245" t="s">
        <v>216</v>
      </c>
    </row>
    <row r="532" s="13" customFormat="1">
      <c r="A532" s="13"/>
      <c r="B532" s="234"/>
      <c r="C532" s="235"/>
      <c r="D532" s="236" t="s">
        <v>225</v>
      </c>
      <c r="E532" s="237" t="s">
        <v>1</v>
      </c>
      <c r="F532" s="238" t="s">
        <v>757</v>
      </c>
      <c r="G532" s="235"/>
      <c r="H532" s="239">
        <v>14.779999999999999</v>
      </c>
      <c r="I532" s="240"/>
      <c r="J532" s="235"/>
      <c r="K532" s="235"/>
      <c r="L532" s="241"/>
      <c r="M532" s="242"/>
      <c r="N532" s="243"/>
      <c r="O532" s="243"/>
      <c r="P532" s="243"/>
      <c r="Q532" s="243"/>
      <c r="R532" s="243"/>
      <c r="S532" s="243"/>
      <c r="T532" s="24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5" t="s">
        <v>225</v>
      </c>
      <c r="AU532" s="245" t="s">
        <v>93</v>
      </c>
      <c r="AV532" s="13" t="s">
        <v>93</v>
      </c>
      <c r="AW532" s="13" t="s">
        <v>38</v>
      </c>
      <c r="AX532" s="13" t="s">
        <v>83</v>
      </c>
      <c r="AY532" s="245" t="s">
        <v>216</v>
      </c>
    </row>
    <row r="533" s="14" customFormat="1">
      <c r="A533" s="14"/>
      <c r="B533" s="246"/>
      <c r="C533" s="247"/>
      <c r="D533" s="236" t="s">
        <v>225</v>
      </c>
      <c r="E533" s="248" t="s">
        <v>1</v>
      </c>
      <c r="F533" s="249" t="s">
        <v>229</v>
      </c>
      <c r="G533" s="247"/>
      <c r="H533" s="250">
        <v>881.18100000000004</v>
      </c>
      <c r="I533" s="251"/>
      <c r="J533" s="247"/>
      <c r="K533" s="247"/>
      <c r="L533" s="252"/>
      <c r="M533" s="253"/>
      <c r="N533" s="254"/>
      <c r="O533" s="254"/>
      <c r="P533" s="254"/>
      <c r="Q533" s="254"/>
      <c r="R533" s="254"/>
      <c r="S533" s="254"/>
      <c r="T533" s="25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6" t="s">
        <v>225</v>
      </c>
      <c r="AU533" s="256" t="s">
        <v>93</v>
      </c>
      <c r="AV533" s="14" t="s">
        <v>223</v>
      </c>
      <c r="AW533" s="14" t="s">
        <v>38</v>
      </c>
      <c r="AX533" s="14" t="s">
        <v>91</v>
      </c>
      <c r="AY533" s="256" t="s">
        <v>216</v>
      </c>
    </row>
    <row r="534" s="2" customFormat="1" ht="24.15" customHeight="1">
      <c r="A534" s="40"/>
      <c r="B534" s="41"/>
      <c r="C534" s="221" t="s">
        <v>758</v>
      </c>
      <c r="D534" s="221" t="s">
        <v>218</v>
      </c>
      <c r="E534" s="222" t="s">
        <v>759</v>
      </c>
      <c r="F534" s="223" t="s">
        <v>760</v>
      </c>
      <c r="G534" s="224" t="s">
        <v>237</v>
      </c>
      <c r="H534" s="225">
        <v>919.63</v>
      </c>
      <c r="I534" s="226"/>
      <c r="J534" s="227">
        <f>ROUND(I534*H534,2)</f>
        <v>0</v>
      </c>
      <c r="K534" s="223" t="s">
        <v>222</v>
      </c>
      <c r="L534" s="46"/>
      <c r="M534" s="228" t="s">
        <v>1</v>
      </c>
      <c r="N534" s="229" t="s">
        <v>48</v>
      </c>
      <c r="O534" s="93"/>
      <c r="P534" s="230">
        <f>O534*H534</f>
        <v>0</v>
      </c>
      <c r="Q534" s="230">
        <v>0</v>
      </c>
      <c r="R534" s="230">
        <f>Q534*H534</f>
        <v>0</v>
      </c>
      <c r="S534" s="230">
        <v>0</v>
      </c>
      <c r="T534" s="231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32" t="s">
        <v>223</v>
      </c>
      <c r="AT534" s="232" t="s">
        <v>218</v>
      </c>
      <c r="AU534" s="232" t="s">
        <v>93</v>
      </c>
      <c r="AY534" s="18" t="s">
        <v>216</v>
      </c>
      <c r="BE534" s="233">
        <f>IF(N534="základní",J534,0)</f>
        <v>0</v>
      </c>
      <c r="BF534" s="233">
        <f>IF(N534="snížená",J534,0)</f>
        <v>0</v>
      </c>
      <c r="BG534" s="233">
        <f>IF(N534="zákl. přenesená",J534,0)</f>
        <v>0</v>
      </c>
      <c r="BH534" s="233">
        <f>IF(N534="sníž. přenesená",J534,0)</f>
        <v>0</v>
      </c>
      <c r="BI534" s="233">
        <f>IF(N534="nulová",J534,0)</f>
        <v>0</v>
      </c>
      <c r="BJ534" s="18" t="s">
        <v>91</v>
      </c>
      <c r="BK534" s="233">
        <f>ROUND(I534*H534,2)</f>
        <v>0</v>
      </c>
      <c r="BL534" s="18" t="s">
        <v>223</v>
      </c>
      <c r="BM534" s="232" t="s">
        <v>761</v>
      </c>
    </row>
    <row r="535" s="13" customFormat="1">
      <c r="A535" s="13"/>
      <c r="B535" s="234"/>
      <c r="C535" s="235"/>
      <c r="D535" s="236" t="s">
        <v>225</v>
      </c>
      <c r="E535" s="237" t="s">
        <v>1</v>
      </c>
      <c r="F535" s="238" t="s">
        <v>762</v>
      </c>
      <c r="G535" s="235"/>
      <c r="H535" s="239">
        <v>16.940000000000001</v>
      </c>
      <c r="I535" s="240"/>
      <c r="J535" s="235"/>
      <c r="K535" s="235"/>
      <c r="L535" s="241"/>
      <c r="M535" s="242"/>
      <c r="N535" s="243"/>
      <c r="O535" s="243"/>
      <c r="P535" s="243"/>
      <c r="Q535" s="243"/>
      <c r="R535" s="243"/>
      <c r="S535" s="243"/>
      <c r="T535" s="24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5" t="s">
        <v>225</v>
      </c>
      <c r="AU535" s="245" t="s">
        <v>93</v>
      </c>
      <c r="AV535" s="13" t="s">
        <v>93</v>
      </c>
      <c r="AW535" s="13" t="s">
        <v>38</v>
      </c>
      <c r="AX535" s="13" t="s">
        <v>83</v>
      </c>
      <c r="AY535" s="245" t="s">
        <v>216</v>
      </c>
    </row>
    <row r="536" s="13" customFormat="1">
      <c r="A536" s="13"/>
      <c r="B536" s="234"/>
      <c r="C536" s="235"/>
      <c r="D536" s="236" t="s">
        <v>225</v>
      </c>
      <c r="E536" s="237" t="s">
        <v>1</v>
      </c>
      <c r="F536" s="238" t="s">
        <v>763</v>
      </c>
      <c r="G536" s="235"/>
      <c r="H536" s="239">
        <v>16.539999999999999</v>
      </c>
      <c r="I536" s="240"/>
      <c r="J536" s="235"/>
      <c r="K536" s="235"/>
      <c r="L536" s="241"/>
      <c r="M536" s="242"/>
      <c r="N536" s="243"/>
      <c r="O536" s="243"/>
      <c r="P536" s="243"/>
      <c r="Q536" s="243"/>
      <c r="R536" s="243"/>
      <c r="S536" s="243"/>
      <c r="T536" s="24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5" t="s">
        <v>225</v>
      </c>
      <c r="AU536" s="245" t="s">
        <v>93</v>
      </c>
      <c r="AV536" s="13" t="s">
        <v>93</v>
      </c>
      <c r="AW536" s="13" t="s">
        <v>38</v>
      </c>
      <c r="AX536" s="13" t="s">
        <v>83</v>
      </c>
      <c r="AY536" s="245" t="s">
        <v>216</v>
      </c>
    </row>
    <row r="537" s="13" customFormat="1">
      <c r="A537" s="13"/>
      <c r="B537" s="234"/>
      <c r="C537" s="235"/>
      <c r="D537" s="236" t="s">
        <v>225</v>
      </c>
      <c r="E537" s="237" t="s">
        <v>1</v>
      </c>
      <c r="F537" s="238" t="s">
        <v>764</v>
      </c>
      <c r="G537" s="235"/>
      <c r="H537" s="239">
        <v>21.84</v>
      </c>
      <c r="I537" s="240"/>
      <c r="J537" s="235"/>
      <c r="K537" s="235"/>
      <c r="L537" s="241"/>
      <c r="M537" s="242"/>
      <c r="N537" s="243"/>
      <c r="O537" s="243"/>
      <c r="P537" s="243"/>
      <c r="Q537" s="243"/>
      <c r="R537" s="243"/>
      <c r="S537" s="243"/>
      <c r="T537" s="24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5" t="s">
        <v>225</v>
      </c>
      <c r="AU537" s="245" t="s">
        <v>93</v>
      </c>
      <c r="AV537" s="13" t="s">
        <v>93</v>
      </c>
      <c r="AW537" s="13" t="s">
        <v>38</v>
      </c>
      <c r="AX537" s="13" t="s">
        <v>83</v>
      </c>
      <c r="AY537" s="245" t="s">
        <v>216</v>
      </c>
    </row>
    <row r="538" s="13" customFormat="1">
      <c r="A538" s="13"/>
      <c r="B538" s="234"/>
      <c r="C538" s="235"/>
      <c r="D538" s="236" t="s">
        <v>225</v>
      </c>
      <c r="E538" s="237" t="s">
        <v>1</v>
      </c>
      <c r="F538" s="238" t="s">
        <v>765</v>
      </c>
      <c r="G538" s="235"/>
      <c r="H538" s="239">
        <v>14.94</v>
      </c>
      <c r="I538" s="240"/>
      <c r="J538" s="235"/>
      <c r="K538" s="235"/>
      <c r="L538" s="241"/>
      <c r="M538" s="242"/>
      <c r="N538" s="243"/>
      <c r="O538" s="243"/>
      <c r="P538" s="243"/>
      <c r="Q538" s="243"/>
      <c r="R538" s="243"/>
      <c r="S538" s="243"/>
      <c r="T538" s="24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5" t="s">
        <v>225</v>
      </c>
      <c r="AU538" s="245" t="s">
        <v>93</v>
      </c>
      <c r="AV538" s="13" t="s">
        <v>93</v>
      </c>
      <c r="AW538" s="13" t="s">
        <v>38</v>
      </c>
      <c r="AX538" s="13" t="s">
        <v>83</v>
      </c>
      <c r="AY538" s="245" t="s">
        <v>216</v>
      </c>
    </row>
    <row r="539" s="13" customFormat="1">
      <c r="A539" s="13"/>
      <c r="B539" s="234"/>
      <c r="C539" s="235"/>
      <c r="D539" s="236" t="s">
        <v>225</v>
      </c>
      <c r="E539" s="237" t="s">
        <v>1</v>
      </c>
      <c r="F539" s="238" t="s">
        <v>766</v>
      </c>
      <c r="G539" s="235"/>
      <c r="H539" s="239">
        <v>16.940000000000001</v>
      </c>
      <c r="I539" s="240"/>
      <c r="J539" s="235"/>
      <c r="K539" s="235"/>
      <c r="L539" s="241"/>
      <c r="M539" s="242"/>
      <c r="N539" s="243"/>
      <c r="O539" s="243"/>
      <c r="P539" s="243"/>
      <c r="Q539" s="243"/>
      <c r="R539" s="243"/>
      <c r="S539" s="243"/>
      <c r="T539" s="24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5" t="s">
        <v>225</v>
      </c>
      <c r="AU539" s="245" t="s">
        <v>93</v>
      </c>
      <c r="AV539" s="13" t="s">
        <v>93</v>
      </c>
      <c r="AW539" s="13" t="s">
        <v>38</v>
      </c>
      <c r="AX539" s="13" t="s">
        <v>83</v>
      </c>
      <c r="AY539" s="245" t="s">
        <v>216</v>
      </c>
    </row>
    <row r="540" s="13" customFormat="1">
      <c r="A540" s="13"/>
      <c r="B540" s="234"/>
      <c r="C540" s="235"/>
      <c r="D540" s="236" t="s">
        <v>225</v>
      </c>
      <c r="E540" s="237" t="s">
        <v>1</v>
      </c>
      <c r="F540" s="238" t="s">
        <v>767</v>
      </c>
      <c r="G540" s="235"/>
      <c r="H540" s="239">
        <v>16.539999999999999</v>
      </c>
      <c r="I540" s="240"/>
      <c r="J540" s="235"/>
      <c r="K540" s="235"/>
      <c r="L540" s="241"/>
      <c r="M540" s="242"/>
      <c r="N540" s="243"/>
      <c r="O540" s="243"/>
      <c r="P540" s="243"/>
      <c r="Q540" s="243"/>
      <c r="R540" s="243"/>
      <c r="S540" s="243"/>
      <c r="T540" s="24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5" t="s">
        <v>225</v>
      </c>
      <c r="AU540" s="245" t="s">
        <v>93</v>
      </c>
      <c r="AV540" s="13" t="s">
        <v>93</v>
      </c>
      <c r="AW540" s="13" t="s">
        <v>38</v>
      </c>
      <c r="AX540" s="13" t="s">
        <v>83</v>
      </c>
      <c r="AY540" s="245" t="s">
        <v>216</v>
      </c>
    </row>
    <row r="541" s="13" customFormat="1">
      <c r="A541" s="13"/>
      <c r="B541" s="234"/>
      <c r="C541" s="235"/>
      <c r="D541" s="236" t="s">
        <v>225</v>
      </c>
      <c r="E541" s="237" t="s">
        <v>1</v>
      </c>
      <c r="F541" s="238" t="s">
        <v>768</v>
      </c>
      <c r="G541" s="235"/>
      <c r="H541" s="239">
        <v>21.84</v>
      </c>
      <c r="I541" s="240"/>
      <c r="J541" s="235"/>
      <c r="K541" s="235"/>
      <c r="L541" s="241"/>
      <c r="M541" s="242"/>
      <c r="N541" s="243"/>
      <c r="O541" s="243"/>
      <c r="P541" s="243"/>
      <c r="Q541" s="243"/>
      <c r="R541" s="243"/>
      <c r="S541" s="243"/>
      <c r="T541" s="24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5" t="s">
        <v>225</v>
      </c>
      <c r="AU541" s="245" t="s">
        <v>93</v>
      </c>
      <c r="AV541" s="13" t="s">
        <v>93</v>
      </c>
      <c r="AW541" s="13" t="s">
        <v>38</v>
      </c>
      <c r="AX541" s="13" t="s">
        <v>83</v>
      </c>
      <c r="AY541" s="245" t="s">
        <v>216</v>
      </c>
    </row>
    <row r="542" s="13" customFormat="1">
      <c r="A542" s="13"/>
      <c r="B542" s="234"/>
      <c r="C542" s="235"/>
      <c r="D542" s="236" t="s">
        <v>225</v>
      </c>
      <c r="E542" s="237" t="s">
        <v>1</v>
      </c>
      <c r="F542" s="238" t="s">
        <v>769</v>
      </c>
      <c r="G542" s="235"/>
      <c r="H542" s="239">
        <v>15.119999999999999</v>
      </c>
      <c r="I542" s="240"/>
      <c r="J542" s="235"/>
      <c r="K542" s="235"/>
      <c r="L542" s="241"/>
      <c r="M542" s="242"/>
      <c r="N542" s="243"/>
      <c r="O542" s="243"/>
      <c r="P542" s="243"/>
      <c r="Q542" s="243"/>
      <c r="R542" s="243"/>
      <c r="S542" s="243"/>
      <c r="T542" s="24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5" t="s">
        <v>225</v>
      </c>
      <c r="AU542" s="245" t="s">
        <v>93</v>
      </c>
      <c r="AV542" s="13" t="s">
        <v>93</v>
      </c>
      <c r="AW542" s="13" t="s">
        <v>38</v>
      </c>
      <c r="AX542" s="13" t="s">
        <v>83</v>
      </c>
      <c r="AY542" s="245" t="s">
        <v>216</v>
      </c>
    </row>
    <row r="543" s="13" customFormat="1">
      <c r="A543" s="13"/>
      <c r="B543" s="234"/>
      <c r="C543" s="235"/>
      <c r="D543" s="236" t="s">
        <v>225</v>
      </c>
      <c r="E543" s="237" t="s">
        <v>1</v>
      </c>
      <c r="F543" s="238" t="s">
        <v>770</v>
      </c>
      <c r="G543" s="235"/>
      <c r="H543" s="239">
        <v>14.94</v>
      </c>
      <c r="I543" s="240"/>
      <c r="J543" s="235"/>
      <c r="K543" s="235"/>
      <c r="L543" s="241"/>
      <c r="M543" s="242"/>
      <c r="N543" s="243"/>
      <c r="O543" s="243"/>
      <c r="P543" s="243"/>
      <c r="Q543" s="243"/>
      <c r="R543" s="243"/>
      <c r="S543" s="243"/>
      <c r="T543" s="24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5" t="s">
        <v>225</v>
      </c>
      <c r="AU543" s="245" t="s">
        <v>93</v>
      </c>
      <c r="AV543" s="13" t="s">
        <v>93</v>
      </c>
      <c r="AW543" s="13" t="s">
        <v>38</v>
      </c>
      <c r="AX543" s="13" t="s">
        <v>83</v>
      </c>
      <c r="AY543" s="245" t="s">
        <v>216</v>
      </c>
    </row>
    <row r="544" s="13" customFormat="1">
      <c r="A544" s="13"/>
      <c r="B544" s="234"/>
      <c r="C544" s="235"/>
      <c r="D544" s="236" t="s">
        <v>225</v>
      </c>
      <c r="E544" s="237" t="s">
        <v>1</v>
      </c>
      <c r="F544" s="238" t="s">
        <v>771</v>
      </c>
      <c r="G544" s="235"/>
      <c r="H544" s="239">
        <v>16.539999999999999</v>
      </c>
      <c r="I544" s="240"/>
      <c r="J544" s="235"/>
      <c r="K544" s="235"/>
      <c r="L544" s="241"/>
      <c r="M544" s="242"/>
      <c r="N544" s="243"/>
      <c r="O544" s="243"/>
      <c r="P544" s="243"/>
      <c r="Q544" s="243"/>
      <c r="R544" s="243"/>
      <c r="S544" s="243"/>
      <c r="T544" s="24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5" t="s">
        <v>225</v>
      </c>
      <c r="AU544" s="245" t="s">
        <v>93</v>
      </c>
      <c r="AV544" s="13" t="s">
        <v>93</v>
      </c>
      <c r="AW544" s="13" t="s">
        <v>38</v>
      </c>
      <c r="AX544" s="13" t="s">
        <v>83</v>
      </c>
      <c r="AY544" s="245" t="s">
        <v>216</v>
      </c>
    </row>
    <row r="545" s="13" customFormat="1">
      <c r="A545" s="13"/>
      <c r="B545" s="234"/>
      <c r="C545" s="235"/>
      <c r="D545" s="236" t="s">
        <v>225</v>
      </c>
      <c r="E545" s="237" t="s">
        <v>1</v>
      </c>
      <c r="F545" s="238" t="s">
        <v>772</v>
      </c>
      <c r="G545" s="235"/>
      <c r="H545" s="239">
        <v>15.539999999999999</v>
      </c>
      <c r="I545" s="240"/>
      <c r="J545" s="235"/>
      <c r="K545" s="235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225</v>
      </c>
      <c r="AU545" s="245" t="s">
        <v>93</v>
      </c>
      <c r="AV545" s="13" t="s">
        <v>93</v>
      </c>
      <c r="AW545" s="13" t="s">
        <v>38</v>
      </c>
      <c r="AX545" s="13" t="s">
        <v>83</v>
      </c>
      <c r="AY545" s="245" t="s">
        <v>216</v>
      </c>
    </row>
    <row r="546" s="13" customFormat="1">
      <c r="A546" s="13"/>
      <c r="B546" s="234"/>
      <c r="C546" s="235"/>
      <c r="D546" s="236" t="s">
        <v>225</v>
      </c>
      <c r="E546" s="237" t="s">
        <v>1</v>
      </c>
      <c r="F546" s="238" t="s">
        <v>773</v>
      </c>
      <c r="G546" s="235"/>
      <c r="H546" s="239">
        <v>15.34</v>
      </c>
      <c r="I546" s="240"/>
      <c r="J546" s="235"/>
      <c r="K546" s="235"/>
      <c r="L546" s="241"/>
      <c r="M546" s="242"/>
      <c r="N546" s="243"/>
      <c r="O546" s="243"/>
      <c r="P546" s="243"/>
      <c r="Q546" s="243"/>
      <c r="R546" s="243"/>
      <c r="S546" s="243"/>
      <c r="T546" s="24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225</v>
      </c>
      <c r="AU546" s="245" t="s">
        <v>93</v>
      </c>
      <c r="AV546" s="13" t="s">
        <v>93</v>
      </c>
      <c r="AW546" s="13" t="s">
        <v>38</v>
      </c>
      <c r="AX546" s="13" t="s">
        <v>83</v>
      </c>
      <c r="AY546" s="245" t="s">
        <v>216</v>
      </c>
    </row>
    <row r="547" s="13" customFormat="1">
      <c r="A547" s="13"/>
      <c r="B547" s="234"/>
      <c r="C547" s="235"/>
      <c r="D547" s="236" t="s">
        <v>225</v>
      </c>
      <c r="E547" s="237" t="s">
        <v>1</v>
      </c>
      <c r="F547" s="238" t="s">
        <v>774</v>
      </c>
      <c r="G547" s="235"/>
      <c r="H547" s="239">
        <v>15.34</v>
      </c>
      <c r="I547" s="240"/>
      <c r="J547" s="235"/>
      <c r="K547" s="235"/>
      <c r="L547" s="241"/>
      <c r="M547" s="242"/>
      <c r="N547" s="243"/>
      <c r="O547" s="243"/>
      <c r="P547" s="243"/>
      <c r="Q547" s="243"/>
      <c r="R547" s="243"/>
      <c r="S547" s="243"/>
      <c r="T547" s="24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5" t="s">
        <v>225</v>
      </c>
      <c r="AU547" s="245" t="s">
        <v>93</v>
      </c>
      <c r="AV547" s="13" t="s">
        <v>93</v>
      </c>
      <c r="AW547" s="13" t="s">
        <v>38</v>
      </c>
      <c r="AX547" s="13" t="s">
        <v>83</v>
      </c>
      <c r="AY547" s="245" t="s">
        <v>216</v>
      </c>
    </row>
    <row r="548" s="13" customFormat="1">
      <c r="A548" s="13"/>
      <c r="B548" s="234"/>
      <c r="C548" s="235"/>
      <c r="D548" s="236" t="s">
        <v>225</v>
      </c>
      <c r="E548" s="237" t="s">
        <v>1</v>
      </c>
      <c r="F548" s="238" t="s">
        <v>775</v>
      </c>
      <c r="G548" s="235"/>
      <c r="H548" s="239">
        <v>9.1400000000000006</v>
      </c>
      <c r="I548" s="240"/>
      <c r="J548" s="235"/>
      <c r="K548" s="235"/>
      <c r="L548" s="241"/>
      <c r="M548" s="242"/>
      <c r="N548" s="243"/>
      <c r="O548" s="243"/>
      <c r="P548" s="243"/>
      <c r="Q548" s="243"/>
      <c r="R548" s="243"/>
      <c r="S548" s="243"/>
      <c r="T548" s="24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5" t="s">
        <v>225</v>
      </c>
      <c r="AU548" s="245" t="s">
        <v>93</v>
      </c>
      <c r="AV548" s="13" t="s">
        <v>93</v>
      </c>
      <c r="AW548" s="13" t="s">
        <v>38</v>
      </c>
      <c r="AX548" s="13" t="s">
        <v>83</v>
      </c>
      <c r="AY548" s="245" t="s">
        <v>216</v>
      </c>
    </row>
    <row r="549" s="13" customFormat="1">
      <c r="A549" s="13"/>
      <c r="B549" s="234"/>
      <c r="C549" s="235"/>
      <c r="D549" s="236" t="s">
        <v>225</v>
      </c>
      <c r="E549" s="237" t="s">
        <v>1</v>
      </c>
      <c r="F549" s="238" t="s">
        <v>776</v>
      </c>
      <c r="G549" s="235"/>
      <c r="H549" s="239">
        <v>27.949999999999999</v>
      </c>
      <c r="I549" s="240"/>
      <c r="J549" s="235"/>
      <c r="K549" s="235"/>
      <c r="L549" s="241"/>
      <c r="M549" s="242"/>
      <c r="N549" s="243"/>
      <c r="O549" s="243"/>
      <c r="P549" s="243"/>
      <c r="Q549" s="243"/>
      <c r="R549" s="243"/>
      <c r="S549" s="243"/>
      <c r="T549" s="24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5" t="s">
        <v>225</v>
      </c>
      <c r="AU549" s="245" t="s">
        <v>93</v>
      </c>
      <c r="AV549" s="13" t="s">
        <v>93</v>
      </c>
      <c r="AW549" s="13" t="s">
        <v>38</v>
      </c>
      <c r="AX549" s="13" t="s">
        <v>83</v>
      </c>
      <c r="AY549" s="245" t="s">
        <v>216</v>
      </c>
    </row>
    <row r="550" s="13" customFormat="1">
      <c r="A550" s="13"/>
      <c r="B550" s="234"/>
      <c r="C550" s="235"/>
      <c r="D550" s="236" t="s">
        <v>225</v>
      </c>
      <c r="E550" s="237" t="s">
        <v>1</v>
      </c>
      <c r="F550" s="238" t="s">
        <v>777</v>
      </c>
      <c r="G550" s="235"/>
      <c r="H550" s="239">
        <v>9.0800000000000001</v>
      </c>
      <c r="I550" s="240"/>
      <c r="J550" s="235"/>
      <c r="K550" s="235"/>
      <c r="L550" s="241"/>
      <c r="M550" s="242"/>
      <c r="N550" s="243"/>
      <c r="O550" s="243"/>
      <c r="P550" s="243"/>
      <c r="Q550" s="243"/>
      <c r="R550" s="243"/>
      <c r="S550" s="243"/>
      <c r="T550" s="24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5" t="s">
        <v>225</v>
      </c>
      <c r="AU550" s="245" t="s">
        <v>93</v>
      </c>
      <c r="AV550" s="13" t="s">
        <v>93</v>
      </c>
      <c r="AW550" s="13" t="s">
        <v>38</v>
      </c>
      <c r="AX550" s="13" t="s">
        <v>83</v>
      </c>
      <c r="AY550" s="245" t="s">
        <v>216</v>
      </c>
    </row>
    <row r="551" s="13" customFormat="1">
      <c r="A551" s="13"/>
      <c r="B551" s="234"/>
      <c r="C551" s="235"/>
      <c r="D551" s="236" t="s">
        <v>225</v>
      </c>
      <c r="E551" s="237" t="s">
        <v>1</v>
      </c>
      <c r="F551" s="238" t="s">
        <v>778</v>
      </c>
      <c r="G551" s="235"/>
      <c r="H551" s="239">
        <v>76.349999999999994</v>
      </c>
      <c r="I551" s="240"/>
      <c r="J551" s="235"/>
      <c r="K551" s="235"/>
      <c r="L551" s="241"/>
      <c r="M551" s="242"/>
      <c r="N551" s="243"/>
      <c r="O551" s="243"/>
      <c r="P551" s="243"/>
      <c r="Q551" s="243"/>
      <c r="R551" s="243"/>
      <c r="S551" s="243"/>
      <c r="T551" s="24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5" t="s">
        <v>225</v>
      </c>
      <c r="AU551" s="245" t="s">
        <v>93</v>
      </c>
      <c r="AV551" s="13" t="s">
        <v>93</v>
      </c>
      <c r="AW551" s="13" t="s">
        <v>38</v>
      </c>
      <c r="AX551" s="13" t="s">
        <v>83</v>
      </c>
      <c r="AY551" s="245" t="s">
        <v>216</v>
      </c>
    </row>
    <row r="552" s="13" customFormat="1">
      <c r="A552" s="13"/>
      <c r="B552" s="234"/>
      <c r="C552" s="235"/>
      <c r="D552" s="236" t="s">
        <v>225</v>
      </c>
      <c r="E552" s="237" t="s">
        <v>1</v>
      </c>
      <c r="F552" s="238" t="s">
        <v>779</v>
      </c>
      <c r="G552" s="235"/>
      <c r="H552" s="239">
        <v>113.8</v>
      </c>
      <c r="I552" s="240"/>
      <c r="J552" s="235"/>
      <c r="K552" s="235"/>
      <c r="L552" s="241"/>
      <c r="M552" s="242"/>
      <c r="N552" s="243"/>
      <c r="O552" s="243"/>
      <c r="P552" s="243"/>
      <c r="Q552" s="243"/>
      <c r="R552" s="243"/>
      <c r="S552" s="243"/>
      <c r="T552" s="24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5" t="s">
        <v>225</v>
      </c>
      <c r="AU552" s="245" t="s">
        <v>93</v>
      </c>
      <c r="AV552" s="13" t="s">
        <v>93</v>
      </c>
      <c r="AW552" s="13" t="s">
        <v>38</v>
      </c>
      <c r="AX552" s="13" t="s">
        <v>83</v>
      </c>
      <c r="AY552" s="245" t="s">
        <v>216</v>
      </c>
    </row>
    <row r="553" s="13" customFormat="1">
      <c r="A553" s="13"/>
      <c r="B553" s="234"/>
      <c r="C553" s="235"/>
      <c r="D553" s="236" t="s">
        <v>225</v>
      </c>
      <c r="E553" s="237" t="s">
        <v>1</v>
      </c>
      <c r="F553" s="238" t="s">
        <v>780</v>
      </c>
      <c r="G553" s="235"/>
      <c r="H553" s="239">
        <v>105.49</v>
      </c>
      <c r="I553" s="240"/>
      <c r="J553" s="235"/>
      <c r="K553" s="235"/>
      <c r="L553" s="241"/>
      <c r="M553" s="242"/>
      <c r="N553" s="243"/>
      <c r="O553" s="243"/>
      <c r="P553" s="243"/>
      <c r="Q553" s="243"/>
      <c r="R553" s="243"/>
      <c r="S553" s="243"/>
      <c r="T553" s="24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5" t="s">
        <v>225</v>
      </c>
      <c r="AU553" s="245" t="s">
        <v>93</v>
      </c>
      <c r="AV553" s="13" t="s">
        <v>93</v>
      </c>
      <c r="AW553" s="13" t="s">
        <v>38</v>
      </c>
      <c r="AX553" s="13" t="s">
        <v>83</v>
      </c>
      <c r="AY553" s="245" t="s">
        <v>216</v>
      </c>
    </row>
    <row r="554" s="13" customFormat="1">
      <c r="A554" s="13"/>
      <c r="B554" s="234"/>
      <c r="C554" s="235"/>
      <c r="D554" s="236" t="s">
        <v>225</v>
      </c>
      <c r="E554" s="237" t="s">
        <v>1</v>
      </c>
      <c r="F554" s="238" t="s">
        <v>781</v>
      </c>
      <c r="G554" s="235"/>
      <c r="H554" s="239">
        <v>146.05000000000001</v>
      </c>
      <c r="I554" s="240"/>
      <c r="J554" s="235"/>
      <c r="K554" s="235"/>
      <c r="L554" s="241"/>
      <c r="M554" s="242"/>
      <c r="N554" s="243"/>
      <c r="O554" s="243"/>
      <c r="P554" s="243"/>
      <c r="Q554" s="243"/>
      <c r="R554" s="243"/>
      <c r="S554" s="243"/>
      <c r="T554" s="24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5" t="s">
        <v>225</v>
      </c>
      <c r="AU554" s="245" t="s">
        <v>93</v>
      </c>
      <c r="AV554" s="13" t="s">
        <v>93</v>
      </c>
      <c r="AW554" s="13" t="s">
        <v>38</v>
      </c>
      <c r="AX554" s="13" t="s">
        <v>83</v>
      </c>
      <c r="AY554" s="245" t="s">
        <v>216</v>
      </c>
    </row>
    <row r="555" s="13" customFormat="1">
      <c r="A555" s="13"/>
      <c r="B555" s="234"/>
      <c r="C555" s="235"/>
      <c r="D555" s="236" t="s">
        <v>225</v>
      </c>
      <c r="E555" s="237" t="s">
        <v>1</v>
      </c>
      <c r="F555" s="238" t="s">
        <v>782</v>
      </c>
      <c r="G555" s="235"/>
      <c r="H555" s="239">
        <v>100.40000000000001</v>
      </c>
      <c r="I555" s="240"/>
      <c r="J555" s="235"/>
      <c r="K555" s="235"/>
      <c r="L555" s="241"/>
      <c r="M555" s="242"/>
      <c r="N555" s="243"/>
      <c r="O555" s="243"/>
      <c r="P555" s="243"/>
      <c r="Q555" s="243"/>
      <c r="R555" s="243"/>
      <c r="S555" s="243"/>
      <c r="T555" s="24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5" t="s">
        <v>225</v>
      </c>
      <c r="AU555" s="245" t="s">
        <v>93</v>
      </c>
      <c r="AV555" s="13" t="s">
        <v>93</v>
      </c>
      <c r="AW555" s="13" t="s">
        <v>38</v>
      </c>
      <c r="AX555" s="13" t="s">
        <v>83</v>
      </c>
      <c r="AY555" s="245" t="s">
        <v>216</v>
      </c>
    </row>
    <row r="556" s="13" customFormat="1">
      <c r="A556" s="13"/>
      <c r="B556" s="234"/>
      <c r="C556" s="235"/>
      <c r="D556" s="236" t="s">
        <v>225</v>
      </c>
      <c r="E556" s="237" t="s">
        <v>1</v>
      </c>
      <c r="F556" s="238" t="s">
        <v>783</v>
      </c>
      <c r="G556" s="235"/>
      <c r="H556" s="239">
        <v>90.849999999999994</v>
      </c>
      <c r="I556" s="240"/>
      <c r="J556" s="235"/>
      <c r="K556" s="235"/>
      <c r="L556" s="241"/>
      <c r="M556" s="242"/>
      <c r="N556" s="243"/>
      <c r="O556" s="243"/>
      <c r="P556" s="243"/>
      <c r="Q556" s="243"/>
      <c r="R556" s="243"/>
      <c r="S556" s="243"/>
      <c r="T556" s="24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5" t="s">
        <v>225</v>
      </c>
      <c r="AU556" s="245" t="s">
        <v>93</v>
      </c>
      <c r="AV556" s="13" t="s">
        <v>93</v>
      </c>
      <c r="AW556" s="13" t="s">
        <v>38</v>
      </c>
      <c r="AX556" s="13" t="s">
        <v>83</v>
      </c>
      <c r="AY556" s="245" t="s">
        <v>216</v>
      </c>
    </row>
    <row r="557" s="13" customFormat="1">
      <c r="A557" s="13"/>
      <c r="B557" s="234"/>
      <c r="C557" s="235"/>
      <c r="D557" s="236" t="s">
        <v>225</v>
      </c>
      <c r="E557" s="237" t="s">
        <v>1</v>
      </c>
      <c r="F557" s="238" t="s">
        <v>784</v>
      </c>
      <c r="G557" s="235"/>
      <c r="H557" s="239">
        <v>8.1899999999999995</v>
      </c>
      <c r="I557" s="240"/>
      <c r="J557" s="235"/>
      <c r="K557" s="235"/>
      <c r="L557" s="241"/>
      <c r="M557" s="242"/>
      <c r="N557" s="243"/>
      <c r="O557" s="243"/>
      <c r="P557" s="243"/>
      <c r="Q557" s="243"/>
      <c r="R557" s="243"/>
      <c r="S557" s="243"/>
      <c r="T557" s="24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5" t="s">
        <v>225</v>
      </c>
      <c r="AU557" s="245" t="s">
        <v>93</v>
      </c>
      <c r="AV557" s="13" t="s">
        <v>93</v>
      </c>
      <c r="AW557" s="13" t="s">
        <v>38</v>
      </c>
      <c r="AX557" s="13" t="s">
        <v>83</v>
      </c>
      <c r="AY557" s="245" t="s">
        <v>216</v>
      </c>
    </row>
    <row r="558" s="13" customFormat="1">
      <c r="A558" s="13"/>
      <c r="B558" s="234"/>
      <c r="C558" s="235"/>
      <c r="D558" s="236" t="s">
        <v>225</v>
      </c>
      <c r="E558" s="237" t="s">
        <v>1</v>
      </c>
      <c r="F558" s="238" t="s">
        <v>785</v>
      </c>
      <c r="G558" s="235"/>
      <c r="H558" s="239">
        <v>13.93</v>
      </c>
      <c r="I558" s="240"/>
      <c r="J558" s="235"/>
      <c r="K558" s="235"/>
      <c r="L558" s="241"/>
      <c r="M558" s="242"/>
      <c r="N558" s="243"/>
      <c r="O558" s="243"/>
      <c r="P558" s="243"/>
      <c r="Q558" s="243"/>
      <c r="R558" s="243"/>
      <c r="S558" s="243"/>
      <c r="T558" s="24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5" t="s">
        <v>225</v>
      </c>
      <c r="AU558" s="245" t="s">
        <v>93</v>
      </c>
      <c r="AV558" s="13" t="s">
        <v>93</v>
      </c>
      <c r="AW558" s="13" t="s">
        <v>38</v>
      </c>
      <c r="AX558" s="13" t="s">
        <v>83</v>
      </c>
      <c r="AY558" s="245" t="s">
        <v>216</v>
      </c>
    </row>
    <row r="559" s="14" customFormat="1">
      <c r="A559" s="14"/>
      <c r="B559" s="246"/>
      <c r="C559" s="247"/>
      <c r="D559" s="236" t="s">
        <v>225</v>
      </c>
      <c r="E559" s="248" t="s">
        <v>1</v>
      </c>
      <c r="F559" s="249" t="s">
        <v>229</v>
      </c>
      <c r="G559" s="247"/>
      <c r="H559" s="250">
        <v>919.63</v>
      </c>
      <c r="I559" s="251"/>
      <c r="J559" s="247"/>
      <c r="K559" s="247"/>
      <c r="L559" s="252"/>
      <c r="M559" s="253"/>
      <c r="N559" s="254"/>
      <c r="O559" s="254"/>
      <c r="P559" s="254"/>
      <c r="Q559" s="254"/>
      <c r="R559" s="254"/>
      <c r="S559" s="254"/>
      <c r="T559" s="25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6" t="s">
        <v>225</v>
      </c>
      <c r="AU559" s="256" t="s">
        <v>93</v>
      </c>
      <c r="AV559" s="14" t="s">
        <v>223</v>
      </c>
      <c r="AW559" s="14" t="s">
        <v>38</v>
      </c>
      <c r="AX559" s="14" t="s">
        <v>91</v>
      </c>
      <c r="AY559" s="256" t="s">
        <v>216</v>
      </c>
    </row>
    <row r="560" s="2" customFormat="1" ht="24.15" customHeight="1">
      <c r="A560" s="40"/>
      <c r="B560" s="41"/>
      <c r="C560" s="267" t="s">
        <v>786</v>
      </c>
      <c r="D560" s="267" t="s">
        <v>295</v>
      </c>
      <c r="E560" s="268" t="s">
        <v>787</v>
      </c>
      <c r="F560" s="269" t="s">
        <v>788</v>
      </c>
      <c r="G560" s="270" t="s">
        <v>237</v>
      </c>
      <c r="H560" s="271">
        <v>965.63300000000004</v>
      </c>
      <c r="I560" s="272"/>
      <c r="J560" s="273">
        <f>ROUND(I560*H560,2)</f>
        <v>0</v>
      </c>
      <c r="K560" s="269" t="s">
        <v>222</v>
      </c>
      <c r="L560" s="274"/>
      <c r="M560" s="275" t="s">
        <v>1</v>
      </c>
      <c r="N560" s="276" t="s">
        <v>48</v>
      </c>
      <c r="O560" s="93"/>
      <c r="P560" s="230">
        <f>O560*H560</f>
        <v>0</v>
      </c>
      <c r="Q560" s="230">
        <v>0.00010000000000000001</v>
      </c>
      <c r="R560" s="230">
        <f>Q560*H560</f>
        <v>0.096563300000000005</v>
      </c>
      <c r="S560" s="230">
        <v>0</v>
      </c>
      <c r="T560" s="231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32" t="s">
        <v>263</v>
      </c>
      <c r="AT560" s="232" t="s">
        <v>295</v>
      </c>
      <c r="AU560" s="232" t="s">
        <v>93</v>
      </c>
      <c r="AY560" s="18" t="s">
        <v>216</v>
      </c>
      <c r="BE560" s="233">
        <f>IF(N560="základní",J560,0)</f>
        <v>0</v>
      </c>
      <c r="BF560" s="233">
        <f>IF(N560="snížená",J560,0)</f>
        <v>0</v>
      </c>
      <c r="BG560" s="233">
        <f>IF(N560="zákl. přenesená",J560,0)</f>
        <v>0</v>
      </c>
      <c r="BH560" s="233">
        <f>IF(N560="sníž. přenesená",J560,0)</f>
        <v>0</v>
      </c>
      <c r="BI560" s="233">
        <f>IF(N560="nulová",J560,0)</f>
        <v>0</v>
      </c>
      <c r="BJ560" s="18" t="s">
        <v>91</v>
      </c>
      <c r="BK560" s="233">
        <f>ROUND(I560*H560,2)</f>
        <v>0</v>
      </c>
      <c r="BL560" s="18" t="s">
        <v>223</v>
      </c>
      <c r="BM560" s="232" t="s">
        <v>789</v>
      </c>
    </row>
    <row r="561" s="13" customFormat="1">
      <c r="A561" s="13"/>
      <c r="B561" s="234"/>
      <c r="C561" s="235"/>
      <c r="D561" s="236" t="s">
        <v>225</v>
      </c>
      <c r="E561" s="235"/>
      <c r="F561" s="238" t="s">
        <v>790</v>
      </c>
      <c r="G561" s="235"/>
      <c r="H561" s="239">
        <v>965.63300000000004</v>
      </c>
      <c r="I561" s="240"/>
      <c r="J561" s="235"/>
      <c r="K561" s="235"/>
      <c r="L561" s="241"/>
      <c r="M561" s="242"/>
      <c r="N561" s="243"/>
      <c r="O561" s="243"/>
      <c r="P561" s="243"/>
      <c r="Q561" s="243"/>
      <c r="R561" s="243"/>
      <c r="S561" s="243"/>
      <c r="T561" s="24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5" t="s">
        <v>225</v>
      </c>
      <c r="AU561" s="245" t="s">
        <v>93</v>
      </c>
      <c r="AV561" s="13" t="s">
        <v>93</v>
      </c>
      <c r="AW561" s="13" t="s">
        <v>4</v>
      </c>
      <c r="AX561" s="13" t="s">
        <v>91</v>
      </c>
      <c r="AY561" s="245" t="s">
        <v>216</v>
      </c>
    </row>
    <row r="562" s="2" customFormat="1" ht="37.8" customHeight="1">
      <c r="A562" s="40"/>
      <c r="B562" s="41"/>
      <c r="C562" s="221" t="s">
        <v>791</v>
      </c>
      <c r="D562" s="221" t="s">
        <v>218</v>
      </c>
      <c r="E562" s="222" t="s">
        <v>792</v>
      </c>
      <c r="F562" s="223" t="s">
        <v>793</v>
      </c>
      <c r="G562" s="224" t="s">
        <v>221</v>
      </c>
      <c r="H562" s="225">
        <v>78.239999999999995</v>
      </c>
      <c r="I562" s="226"/>
      <c r="J562" s="227">
        <f>ROUND(I562*H562,2)</f>
        <v>0</v>
      </c>
      <c r="K562" s="223" t="s">
        <v>1</v>
      </c>
      <c r="L562" s="46"/>
      <c r="M562" s="228" t="s">
        <v>1</v>
      </c>
      <c r="N562" s="229" t="s">
        <v>48</v>
      </c>
      <c r="O562" s="93"/>
      <c r="P562" s="230">
        <f>O562*H562</f>
        <v>0</v>
      </c>
      <c r="Q562" s="230">
        <v>0.0032799999999999999</v>
      </c>
      <c r="R562" s="230">
        <f>Q562*H562</f>
        <v>0.2566272</v>
      </c>
      <c r="S562" s="230">
        <v>0</v>
      </c>
      <c r="T562" s="231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32" t="s">
        <v>223</v>
      </c>
      <c r="AT562" s="232" t="s">
        <v>218</v>
      </c>
      <c r="AU562" s="232" t="s">
        <v>93</v>
      </c>
      <c r="AY562" s="18" t="s">
        <v>216</v>
      </c>
      <c r="BE562" s="233">
        <f>IF(N562="základní",J562,0)</f>
        <v>0</v>
      </c>
      <c r="BF562" s="233">
        <f>IF(N562="snížená",J562,0)</f>
        <v>0</v>
      </c>
      <c r="BG562" s="233">
        <f>IF(N562="zákl. přenesená",J562,0)</f>
        <v>0</v>
      </c>
      <c r="BH562" s="233">
        <f>IF(N562="sníž. přenesená",J562,0)</f>
        <v>0</v>
      </c>
      <c r="BI562" s="233">
        <f>IF(N562="nulová",J562,0)</f>
        <v>0</v>
      </c>
      <c r="BJ562" s="18" t="s">
        <v>91</v>
      </c>
      <c r="BK562" s="233">
        <f>ROUND(I562*H562,2)</f>
        <v>0</v>
      </c>
      <c r="BL562" s="18" t="s">
        <v>223</v>
      </c>
      <c r="BM562" s="232" t="s">
        <v>794</v>
      </c>
    </row>
    <row r="563" s="13" customFormat="1">
      <c r="A563" s="13"/>
      <c r="B563" s="234"/>
      <c r="C563" s="235"/>
      <c r="D563" s="236" t="s">
        <v>225</v>
      </c>
      <c r="E563" s="237" t="s">
        <v>1</v>
      </c>
      <c r="F563" s="238" t="s">
        <v>145</v>
      </c>
      <c r="G563" s="235"/>
      <c r="H563" s="239">
        <v>78.239999999999995</v>
      </c>
      <c r="I563" s="240"/>
      <c r="J563" s="235"/>
      <c r="K563" s="235"/>
      <c r="L563" s="241"/>
      <c r="M563" s="242"/>
      <c r="N563" s="243"/>
      <c r="O563" s="243"/>
      <c r="P563" s="243"/>
      <c r="Q563" s="243"/>
      <c r="R563" s="243"/>
      <c r="S563" s="243"/>
      <c r="T563" s="24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5" t="s">
        <v>225</v>
      </c>
      <c r="AU563" s="245" t="s">
        <v>93</v>
      </c>
      <c r="AV563" s="13" t="s">
        <v>93</v>
      </c>
      <c r="AW563" s="13" t="s">
        <v>38</v>
      </c>
      <c r="AX563" s="13" t="s">
        <v>91</v>
      </c>
      <c r="AY563" s="245" t="s">
        <v>216</v>
      </c>
    </row>
    <row r="564" s="2" customFormat="1" ht="16.5" customHeight="1">
      <c r="A564" s="40"/>
      <c r="B564" s="41"/>
      <c r="C564" s="221" t="s">
        <v>795</v>
      </c>
      <c r="D564" s="221" t="s">
        <v>218</v>
      </c>
      <c r="E564" s="222" t="s">
        <v>796</v>
      </c>
      <c r="F564" s="223" t="s">
        <v>797</v>
      </c>
      <c r="G564" s="224" t="s">
        <v>221</v>
      </c>
      <c r="H564" s="225">
        <v>63.57</v>
      </c>
      <c r="I564" s="226"/>
      <c r="J564" s="227">
        <f>ROUND(I564*H564,2)</f>
        <v>0</v>
      </c>
      <c r="K564" s="223" t="s">
        <v>1</v>
      </c>
      <c r="L564" s="46"/>
      <c r="M564" s="228" t="s">
        <v>1</v>
      </c>
      <c r="N564" s="229" t="s">
        <v>48</v>
      </c>
      <c r="O564" s="93"/>
      <c r="P564" s="230">
        <f>O564*H564</f>
        <v>0</v>
      </c>
      <c r="Q564" s="230">
        <v>0.0032799999999999999</v>
      </c>
      <c r="R564" s="230">
        <f>Q564*H564</f>
        <v>0.20850959999999999</v>
      </c>
      <c r="S564" s="230">
        <v>0</v>
      </c>
      <c r="T564" s="231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32" t="s">
        <v>223</v>
      </c>
      <c r="AT564" s="232" t="s">
        <v>218</v>
      </c>
      <c r="AU564" s="232" t="s">
        <v>93</v>
      </c>
      <c r="AY564" s="18" t="s">
        <v>216</v>
      </c>
      <c r="BE564" s="233">
        <f>IF(N564="základní",J564,0)</f>
        <v>0</v>
      </c>
      <c r="BF564" s="233">
        <f>IF(N564="snížená",J564,0)</f>
        <v>0</v>
      </c>
      <c r="BG564" s="233">
        <f>IF(N564="zákl. přenesená",J564,0)</f>
        <v>0</v>
      </c>
      <c r="BH564" s="233">
        <f>IF(N564="sníž. přenesená",J564,0)</f>
        <v>0</v>
      </c>
      <c r="BI564" s="233">
        <f>IF(N564="nulová",J564,0)</f>
        <v>0</v>
      </c>
      <c r="BJ564" s="18" t="s">
        <v>91</v>
      </c>
      <c r="BK564" s="233">
        <f>ROUND(I564*H564,2)</f>
        <v>0</v>
      </c>
      <c r="BL564" s="18" t="s">
        <v>223</v>
      </c>
      <c r="BM564" s="232" t="s">
        <v>798</v>
      </c>
    </row>
    <row r="565" s="13" customFormat="1">
      <c r="A565" s="13"/>
      <c r="B565" s="234"/>
      <c r="C565" s="235"/>
      <c r="D565" s="236" t="s">
        <v>225</v>
      </c>
      <c r="E565" s="237" t="s">
        <v>1</v>
      </c>
      <c r="F565" s="238" t="s">
        <v>799</v>
      </c>
      <c r="G565" s="235"/>
      <c r="H565" s="239">
        <v>44.329999999999998</v>
      </c>
      <c r="I565" s="240"/>
      <c r="J565" s="235"/>
      <c r="K565" s="235"/>
      <c r="L565" s="241"/>
      <c r="M565" s="242"/>
      <c r="N565" s="243"/>
      <c r="O565" s="243"/>
      <c r="P565" s="243"/>
      <c r="Q565" s="243"/>
      <c r="R565" s="243"/>
      <c r="S565" s="243"/>
      <c r="T565" s="24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5" t="s">
        <v>225</v>
      </c>
      <c r="AU565" s="245" t="s">
        <v>93</v>
      </c>
      <c r="AV565" s="13" t="s">
        <v>93</v>
      </c>
      <c r="AW565" s="13" t="s">
        <v>38</v>
      </c>
      <c r="AX565" s="13" t="s">
        <v>83</v>
      </c>
      <c r="AY565" s="245" t="s">
        <v>216</v>
      </c>
    </row>
    <row r="566" s="13" customFormat="1">
      <c r="A566" s="13"/>
      <c r="B566" s="234"/>
      <c r="C566" s="235"/>
      <c r="D566" s="236" t="s">
        <v>225</v>
      </c>
      <c r="E566" s="237" t="s">
        <v>1</v>
      </c>
      <c r="F566" s="238" t="s">
        <v>800</v>
      </c>
      <c r="G566" s="235"/>
      <c r="H566" s="239">
        <v>8.8399999999999999</v>
      </c>
      <c r="I566" s="240"/>
      <c r="J566" s="235"/>
      <c r="K566" s="235"/>
      <c r="L566" s="241"/>
      <c r="M566" s="242"/>
      <c r="N566" s="243"/>
      <c r="O566" s="243"/>
      <c r="P566" s="243"/>
      <c r="Q566" s="243"/>
      <c r="R566" s="243"/>
      <c r="S566" s="243"/>
      <c r="T566" s="24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5" t="s">
        <v>225</v>
      </c>
      <c r="AU566" s="245" t="s">
        <v>93</v>
      </c>
      <c r="AV566" s="13" t="s">
        <v>93</v>
      </c>
      <c r="AW566" s="13" t="s">
        <v>38</v>
      </c>
      <c r="AX566" s="13" t="s">
        <v>83</v>
      </c>
      <c r="AY566" s="245" t="s">
        <v>216</v>
      </c>
    </row>
    <row r="567" s="13" customFormat="1">
      <c r="A567" s="13"/>
      <c r="B567" s="234"/>
      <c r="C567" s="235"/>
      <c r="D567" s="236" t="s">
        <v>225</v>
      </c>
      <c r="E567" s="237" t="s">
        <v>1</v>
      </c>
      <c r="F567" s="238" t="s">
        <v>801</v>
      </c>
      <c r="G567" s="235"/>
      <c r="H567" s="239">
        <v>10.4</v>
      </c>
      <c r="I567" s="240"/>
      <c r="J567" s="235"/>
      <c r="K567" s="235"/>
      <c r="L567" s="241"/>
      <c r="M567" s="242"/>
      <c r="N567" s="243"/>
      <c r="O567" s="243"/>
      <c r="P567" s="243"/>
      <c r="Q567" s="243"/>
      <c r="R567" s="243"/>
      <c r="S567" s="243"/>
      <c r="T567" s="24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225</v>
      </c>
      <c r="AU567" s="245" t="s">
        <v>93</v>
      </c>
      <c r="AV567" s="13" t="s">
        <v>93</v>
      </c>
      <c r="AW567" s="13" t="s">
        <v>38</v>
      </c>
      <c r="AX567" s="13" t="s">
        <v>83</v>
      </c>
      <c r="AY567" s="245" t="s">
        <v>216</v>
      </c>
    </row>
    <row r="568" s="14" customFormat="1">
      <c r="A568" s="14"/>
      <c r="B568" s="246"/>
      <c r="C568" s="247"/>
      <c r="D568" s="236" t="s">
        <v>225</v>
      </c>
      <c r="E568" s="248" t="s">
        <v>1</v>
      </c>
      <c r="F568" s="249" t="s">
        <v>229</v>
      </c>
      <c r="G568" s="247"/>
      <c r="H568" s="250">
        <v>63.57</v>
      </c>
      <c r="I568" s="251"/>
      <c r="J568" s="247"/>
      <c r="K568" s="247"/>
      <c r="L568" s="252"/>
      <c r="M568" s="253"/>
      <c r="N568" s="254"/>
      <c r="O568" s="254"/>
      <c r="P568" s="254"/>
      <c r="Q568" s="254"/>
      <c r="R568" s="254"/>
      <c r="S568" s="254"/>
      <c r="T568" s="25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6" t="s">
        <v>225</v>
      </c>
      <c r="AU568" s="256" t="s">
        <v>93</v>
      </c>
      <c r="AV568" s="14" t="s">
        <v>223</v>
      </c>
      <c r="AW568" s="14" t="s">
        <v>38</v>
      </c>
      <c r="AX568" s="14" t="s">
        <v>91</v>
      </c>
      <c r="AY568" s="256" t="s">
        <v>216</v>
      </c>
    </row>
    <row r="569" s="2" customFormat="1" ht="21.75" customHeight="1">
      <c r="A569" s="40"/>
      <c r="B569" s="41"/>
      <c r="C569" s="221" t="s">
        <v>802</v>
      </c>
      <c r="D569" s="221" t="s">
        <v>218</v>
      </c>
      <c r="E569" s="222" t="s">
        <v>803</v>
      </c>
      <c r="F569" s="223" t="s">
        <v>804</v>
      </c>
      <c r="G569" s="224" t="s">
        <v>221</v>
      </c>
      <c r="H569" s="225">
        <v>78.239999999999995</v>
      </c>
      <c r="I569" s="226"/>
      <c r="J569" s="227">
        <f>ROUND(I569*H569,2)</f>
        <v>0</v>
      </c>
      <c r="K569" s="223" t="s">
        <v>222</v>
      </c>
      <c r="L569" s="46"/>
      <c r="M569" s="228" t="s">
        <v>1</v>
      </c>
      <c r="N569" s="229" t="s">
        <v>48</v>
      </c>
      <c r="O569" s="93"/>
      <c r="P569" s="230">
        <f>O569*H569</f>
        <v>0</v>
      </c>
      <c r="Q569" s="230">
        <v>0.016</v>
      </c>
      <c r="R569" s="230">
        <f>Q569*H569</f>
        <v>1.2518399999999998</v>
      </c>
      <c r="S569" s="230">
        <v>0</v>
      </c>
      <c r="T569" s="231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32" t="s">
        <v>223</v>
      </c>
      <c r="AT569" s="232" t="s">
        <v>218</v>
      </c>
      <c r="AU569" s="232" t="s">
        <v>93</v>
      </c>
      <c r="AY569" s="18" t="s">
        <v>216</v>
      </c>
      <c r="BE569" s="233">
        <f>IF(N569="základní",J569,0)</f>
        <v>0</v>
      </c>
      <c r="BF569" s="233">
        <f>IF(N569="snížená",J569,0)</f>
        <v>0</v>
      </c>
      <c r="BG569" s="233">
        <f>IF(N569="zákl. přenesená",J569,0)</f>
        <v>0</v>
      </c>
      <c r="BH569" s="233">
        <f>IF(N569="sníž. přenesená",J569,0)</f>
        <v>0</v>
      </c>
      <c r="BI569" s="233">
        <f>IF(N569="nulová",J569,0)</f>
        <v>0</v>
      </c>
      <c r="BJ569" s="18" t="s">
        <v>91</v>
      </c>
      <c r="BK569" s="233">
        <f>ROUND(I569*H569,2)</f>
        <v>0</v>
      </c>
      <c r="BL569" s="18" t="s">
        <v>223</v>
      </c>
      <c r="BM569" s="232" t="s">
        <v>805</v>
      </c>
    </row>
    <row r="570" s="15" customFormat="1">
      <c r="A570" s="15"/>
      <c r="B570" s="257"/>
      <c r="C570" s="258"/>
      <c r="D570" s="236" t="s">
        <v>225</v>
      </c>
      <c r="E570" s="259" t="s">
        <v>1</v>
      </c>
      <c r="F570" s="260" t="s">
        <v>806</v>
      </c>
      <c r="G570" s="258"/>
      <c r="H570" s="259" t="s">
        <v>1</v>
      </c>
      <c r="I570" s="261"/>
      <c r="J570" s="258"/>
      <c r="K570" s="258"/>
      <c r="L570" s="262"/>
      <c r="M570" s="263"/>
      <c r="N570" s="264"/>
      <c r="O570" s="264"/>
      <c r="P570" s="264"/>
      <c r="Q570" s="264"/>
      <c r="R570" s="264"/>
      <c r="S570" s="264"/>
      <c r="T570" s="26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66" t="s">
        <v>225</v>
      </c>
      <c r="AU570" s="266" t="s">
        <v>93</v>
      </c>
      <c r="AV570" s="15" t="s">
        <v>91</v>
      </c>
      <c r="AW570" s="15" t="s">
        <v>38</v>
      </c>
      <c r="AX570" s="15" t="s">
        <v>83</v>
      </c>
      <c r="AY570" s="266" t="s">
        <v>216</v>
      </c>
    </row>
    <row r="571" s="13" customFormat="1">
      <c r="A571" s="13"/>
      <c r="B571" s="234"/>
      <c r="C571" s="235"/>
      <c r="D571" s="236" t="s">
        <v>225</v>
      </c>
      <c r="E571" s="237" t="s">
        <v>1</v>
      </c>
      <c r="F571" s="238" t="s">
        <v>145</v>
      </c>
      <c r="G571" s="235"/>
      <c r="H571" s="239">
        <v>78.239999999999995</v>
      </c>
      <c r="I571" s="240"/>
      <c r="J571" s="235"/>
      <c r="K571" s="235"/>
      <c r="L571" s="241"/>
      <c r="M571" s="242"/>
      <c r="N571" s="243"/>
      <c r="O571" s="243"/>
      <c r="P571" s="243"/>
      <c r="Q571" s="243"/>
      <c r="R571" s="243"/>
      <c r="S571" s="243"/>
      <c r="T571" s="24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5" t="s">
        <v>225</v>
      </c>
      <c r="AU571" s="245" t="s">
        <v>93</v>
      </c>
      <c r="AV571" s="13" t="s">
        <v>93</v>
      </c>
      <c r="AW571" s="13" t="s">
        <v>38</v>
      </c>
      <c r="AX571" s="13" t="s">
        <v>91</v>
      </c>
      <c r="AY571" s="245" t="s">
        <v>216</v>
      </c>
    </row>
    <row r="572" s="2" customFormat="1" ht="33" customHeight="1">
      <c r="A572" s="40"/>
      <c r="B572" s="41"/>
      <c r="C572" s="221" t="s">
        <v>807</v>
      </c>
      <c r="D572" s="221" t="s">
        <v>218</v>
      </c>
      <c r="E572" s="222" t="s">
        <v>808</v>
      </c>
      <c r="F572" s="223" t="s">
        <v>809</v>
      </c>
      <c r="G572" s="224" t="s">
        <v>221</v>
      </c>
      <c r="H572" s="225">
        <v>78.239999999999995</v>
      </c>
      <c r="I572" s="226"/>
      <c r="J572" s="227">
        <f>ROUND(I572*H572,2)</f>
        <v>0</v>
      </c>
      <c r="K572" s="223" t="s">
        <v>222</v>
      </c>
      <c r="L572" s="46"/>
      <c r="M572" s="228" t="s">
        <v>1</v>
      </c>
      <c r="N572" s="229" t="s">
        <v>48</v>
      </c>
      <c r="O572" s="93"/>
      <c r="P572" s="230">
        <f>O572*H572</f>
        <v>0</v>
      </c>
      <c r="Q572" s="230">
        <v>0.0080000000000000002</v>
      </c>
      <c r="R572" s="230">
        <f>Q572*H572</f>
        <v>0.62591999999999992</v>
      </c>
      <c r="S572" s="230">
        <v>0</v>
      </c>
      <c r="T572" s="231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32" t="s">
        <v>223</v>
      </c>
      <c r="AT572" s="232" t="s">
        <v>218</v>
      </c>
      <c r="AU572" s="232" t="s">
        <v>93</v>
      </c>
      <c r="AY572" s="18" t="s">
        <v>216</v>
      </c>
      <c r="BE572" s="233">
        <f>IF(N572="základní",J572,0)</f>
        <v>0</v>
      </c>
      <c r="BF572" s="233">
        <f>IF(N572="snížená",J572,0)</f>
        <v>0</v>
      </c>
      <c r="BG572" s="233">
        <f>IF(N572="zákl. přenesená",J572,0)</f>
        <v>0</v>
      </c>
      <c r="BH572" s="233">
        <f>IF(N572="sníž. přenesená",J572,0)</f>
        <v>0</v>
      </c>
      <c r="BI572" s="233">
        <f>IF(N572="nulová",J572,0)</f>
        <v>0</v>
      </c>
      <c r="BJ572" s="18" t="s">
        <v>91</v>
      </c>
      <c r="BK572" s="233">
        <f>ROUND(I572*H572,2)</f>
        <v>0</v>
      </c>
      <c r="BL572" s="18" t="s">
        <v>223</v>
      </c>
      <c r="BM572" s="232" t="s">
        <v>810</v>
      </c>
    </row>
    <row r="573" s="13" customFormat="1">
      <c r="A573" s="13"/>
      <c r="B573" s="234"/>
      <c r="C573" s="235"/>
      <c r="D573" s="236" t="s">
        <v>225</v>
      </c>
      <c r="E573" s="237" t="s">
        <v>1</v>
      </c>
      <c r="F573" s="238" t="s">
        <v>145</v>
      </c>
      <c r="G573" s="235"/>
      <c r="H573" s="239">
        <v>78.239999999999995</v>
      </c>
      <c r="I573" s="240"/>
      <c r="J573" s="235"/>
      <c r="K573" s="235"/>
      <c r="L573" s="241"/>
      <c r="M573" s="242"/>
      <c r="N573" s="243"/>
      <c r="O573" s="243"/>
      <c r="P573" s="243"/>
      <c r="Q573" s="243"/>
      <c r="R573" s="243"/>
      <c r="S573" s="243"/>
      <c r="T573" s="24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5" t="s">
        <v>225</v>
      </c>
      <c r="AU573" s="245" t="s">
        <v>93</v>
      </c>
      <c r="AV573" s="13" t="s">
        <v>93</v>
      </c>
      <c r="AW573" s="13" t="s">
        <v>38</v>
      </c>
      <c r="AX573" s="13" t="s">
        <v>91</v>
      </c>
      <c r="AY573" s="245" t="s">
        <v>216</v>
      </c>
    </row>
    <row r="574" s="2" customFormat="1" ht="24.15" customHeight="1">
      <c r="A574" s="40"/>
      <c r="B574" s="41"/>
      <c r="C574" s="221" t="s">
        <v>811</v>
      </c>
      <c r="D574" s="221" t="s">
        <v>218</v>
      </c>
      <c r="E574" s="222" t="s">
        <v>812</v>
      </c>
      <c r="F574" s="223" t="s">
        <v>813</v>
      </c>
      <c r="G574" s="224" t="s">
        <v>221</v>
      </c>
      <c r="H574" s="225">
        <v>78.239999999999995</v>
      </c>
      <c r="I574" s="226"/>
      <c r="J574" s="227">
        <f>ROUND(I574*H574,2)</f>
        <v>0</v>
      </c>
      <c r="K574" s="223" t="s">
        <v>1</v>
      </c>
      <c r="L574" s="46"/>
      <c r="M574" s="228" t="s">
        <v>1</v>
      </c>
      <c r="N574" s="229" t="s">
        <v>48</v>
      </c>
      <c r="O574" s="93"/>
      <c r="P574" s="230">
        <f>O574*H574</f>
        <v>0</v>
      </c>
      <c r="Q574" s="230">
        <v>0.016</v>
      </c>
      <c r="R574" s="230">
        <f>Q574*H574</f>
        <v>1.2518399999999998</v>
      </c>
      <c r="S574" s="230">
        <v>0</v>
      </c>
      <c r="T574" s="231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32" t="s">
        <v>223</v>
      </c>
      <c r="AT574" s="232" t="s">
        <v>218</v>
      </c>
      <c r="AU574" s="232" t="s">
        <v>93</v>
      </c>
      <c r="AY574" s="18" t="s">
        <v>216</v>
      </c>
      <c r="BE574" s="233">
        <f>IF(N574="základní",J574,0)</f>
        <v>0</v>
      </c>
      <c r="BF574" s="233">
        <f>IF(N574="snížená",J574,0)</f>
        <v>0</v>
      </c>
      <c r="BG574" s="233">
        <f>IF(N574="zákl. přenesená",J574,0)</f>
        <v>0</v>
      </c>
      <c r="BH574" s="233">
        <f>IF(N574="sníž. přenesená",J574,0)</f>
        <v>0</v>
      </c>
      <c r="BI574" s="233">
        <f>IF(N574="nulová",J574,0)</f>
        <v>0</v>
      </c>
      <c r="BJ574" s="18" t="s">
        <v>91</v>
      </c>
      <c r="BK574" s="233">
        <f>ROUND(I574*H574,2)</f>
        <v>0</v>
      </c>
      <c r="BL574" s="18" t="s">
        <v>223</v>
      </c>
      <c r="BM574" s="232" t="s">
        <v>814</v>
      </c>
    </row>
    <row r="575" s="15" customFormat="1">
      <c r="A575" s="15"/>
      <c r="B575" s="257"/>
      <c r="C575" s="258"/>
      <c r="D575" s="236" t="s">
        <v>225</v>
      </c>
      <c r="E575" s="259" t="s">
        <v>1</v>
      </c>
      <c r="F575" s="260" t="s">
        <v>815</v>
      </c>
      <c r="G575" s="258"/>
      <c r="H575" s="259" t="s">
        <v>1</v>
      </c>
      <c r="I575" s="261"/>
      <c r="J575" s="258"/>
      <c r="K575" s="258"/>
      <c r="L575" s="262"/>
      <c r="M575" s="263"/>
      <c r="N575" s="264"/>
      <c r="O575" s="264"/>
      <c r="P575" s="264"/>
      <c r="Q575" s="264"/>
      <c r="R575" s="264"/>
      <c r="S575" s="264"/>
      <c r="T575" s="26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6" t="s">
        <v>225</v>
      </c>
      <c r="AU575" s="266" t="s">
        <v>93</v>
      </c>
      <c r="AV575" s="15" t="s">
        <v>91</v>
      </c>
      <c r="AW575" s="15" t="s">
        <v>38</v>
      </c>
      <c r="AX575" s="15" t="s">
        <v>83</v>
      </c>
      <c r="AY575" s="266" t="s">
        <v>216</v>
      </c>
    </row>
    <row r="576" s="13" customFormat="1">
      <c r="A576" s="13"/>
      <c r="B576" s="234"/>
      <c r="C576" s="235"/>
      <c r="D576" s="236" t="s">
        <v>225</v>
      </c>
      <c r="E576" s="237" t="s">
        <v>1</v>
      </c>
      <c r="F576" s="238" t="s">
        <v>145</v>
      </c>
      <c r="G576" s="235"/>
      <c r="H576" s="239">
        <v>78.239999999999995</v>
      </c>
      <c r="I576" s="240"/>
      <c r="J576" s="235"/>
      <c r="K576" s="235"/>
      <c r="L576" s="241"/>
      <c r="M576" s="242"/>
      <c r="N576" s="243"/>
      <c r="O576" s="243"/>
      <c r="P576" s="243"/>
      <c r="Q576" s="243"/>
      <c r="R576" s="243"/>
      <c r="S576" s="243"/>
      <c r="T576" s="24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5" t="s">
        <v>225</v>
      </c>
      <c r="AU576" s="245" t="s">
        <v>93</v>
      </c>
      <c r="AV576" s="13" t="s">
        <v>93</v>
      </c>
      <c r="AW576" s="13" t="s">
        <v>38</v>
      </c>
      <c r="AX576" s="13" t="s">
        <v>91</v>
      </c>
      <c r="AY576" s="245" t="s">
        <v>216</v>
      </c>
    </row>
    <row r="577" s="2" customFormat="1" ht="33" customHeight="1">
      <c r="A577" s="40"/>
      <c r="B577" s="41"/>
      <c r="C577" s="221" t="s">
        <v>816</v>
      </c>
      <c r="D577" s="221" t="s">
        <v>218</v>
      </c>
      <c r="E577" s="222" t="s">
        <v>817</v>
      </c>
      <c r="F577" s="223" t="s">
        <v>818</v>
      </c>
      <c r="G577" s="224" t="s">
        <v>221</v>
      </c>
      <c r="H577" s="225">
        <v>185.58799999999999</v>
      </c>
      <c r="I577" s="226"/>
      <c r="J577" s="227">
        <f>ROUND(I577*H577,2)</f>
        <v>0</v>
      </c>
      <c r="K577" s="223" t="s">
        <v>1</v>
      </c>
      <c r="L577" s="46"/>
      <c r="M577" s="228" t="s">
        <v>1</v>
      </c>
      <c r="N577" s="229" t="s">
        <v>48</v>
      </c>
      <c r="O577" s="93"/>
      <c r="P577" s="230">
        <f>O577*H577</f>
        <v>0</v>
      </c>
      <c r="Q577" s="230">
        <v>0.016</v>
      </c>
      <c r="R577" s="230">
        <f>Q577*H577</f>
        <v>2.969408</v>
      </c>
      <c r="S577" s="230">
        <v>0</v>
      </c>
      <c r="T577" s="231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32" t="s">
        <v>223</v>
      </c>
      <c r="AT577" s="232" t="s">
        <v>218</v>
      </c>
      <c r="AU577" s="232" t="s">
        <v>93</v>
      </c>
      <c r="AY577" s="18" t="s">
        <v>216</v>
      </c>
      <c r="BE577" s="233">
        <f>IF(N577="základní",J577,0)</f>
        <v>0</v>
      </c>
      <c r="BF577" s="233">
        <f>IF(N577="snížená",J577,0)</f>
        <v>0</v>
      </c>
      <c r="BG577" s="233">
        <f>IF(N577="zákl. přenesená",J577,0)</f>
        <v>0</v>
      </c>
      <c r="BH577" s="233">
        <f>IF(N577="sníž. přenesená",J577,0)</f>
        <v>0</v>
      </c>
      <c r="BI577" s="233">
        <f>IF(N577="nulová",J577,0)</f>
        <v>0</v>
      </c>
      <c r="BJ577" s="18" t="s">
        <v>91</v>
      </c>
      <c r="BK577" s="233">
        <f>ROUND(I577*H577,2)</f>
        <v>0</v>
      </c>
      <c r="BL577" s="18" t="s">
        <v>223</v>
      </c>
      <c r="BM577" s="232" t="s">
        <v>819</v>
      </c>
    </row>
    <row r="578" s="15" customFormat="1">
      <c r="A578" s="15"/>
      <c r="B578" s="257"/>
      <c r="C578" s="258"/>
      <c r="D578" s="236" t="s">
        <v>225</v>
      </c>
      <c r="E578" s="259" t="s">
        <v>1</v>
      </c>
      <c r="F578" s="260" t="s">
        <v>820</v>
      </c>
      <c r="G578" s="258"/>
      <c r="H578" s="259" t="s">
        <v>1</v>
      </c>
      <c r="I578" s="261"/>
      <c r="J578" s="258"/>
      <c r="K578" s="258"/>
      <c r="L578" s="262"/>
      <c r="M578" s="263"/>
      <c r="N578" s="264"/>
      <c r="O578" s="264"/>
      <c r="P578" s="264"/>
      <c r="Q578" s="264"/>
      <c r="R578" s="264"/>
      <c r="S578" s="264"/>
      <c r="T578" s="26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6" t="s">
        <v>225</v>
      </c>
      <c r="AU578" s="266" t="s">
        <v>93</v>
      </c>
      <c r="AV578" s="15" t="s">
        <v>91</v>
      </c>
      <c r="AW578" s="15" t="s">
        <v>38</v>
      </c>
      <c r="AX578" s="15" t="s">
        <v>83</v>
      </c>
      <c r="AY578" s="266" t="s">
        <v>216</v>
      </c>
    </row>
    <row r="579" s="13" customFormat="1">
      <c r="A579" s="13"/>
      <c r="B579" s="234"/>
      <c r="C579" s="235"/>
      <c r="D579" s="236" t="s">
        <v>225</v>
      </c>
      <c r="E579" s="237" t="s">
        <v>1</v>
      </c>
      <c r="F579" s="238" t="s">
        <v>148</v>
      </c>
      <c r="G579" s="235"/>
      <c r="H579" s="239">
        <v>185.58799999999999</v>
      </c>
      <c r="I579" s="240"/>
      <c r="J579" s="235"/>
      <c r="K579" s="235"/>
      <c r="L579" s="241"/>
      <c r="M579" s="242"/>
      <c r="N579" s="243"/>
      <c r="O579" s="243"/>
      <c r="P579" s="243"/>
      <c r="Q579" s="243"/>
      <c r="R579" s="243"/>
      <c r="S579" s="243"/>
      <c r="T579" s="24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5" t="s">
        <v>225</v>
      </c>
      <c r="AU579" s="245" t="s">
        <v>93</v>
      </c>
      <c r="AV579" s="13" t="s">
        <v>93</v>
      </c>
      <c r="AW579" s="13" t="s">
        <v>38</v>
      </c>
      <c r="AX579" s="13" t="s">
        <v>91</v>
      </c>
      <c r="AY579" s="245" t="s">
        <v>216</v>
      </c>
    </row>
    <row r="580" s="2" customFormat="1" ht="16.5" customHeight="1">
      <c r="A580" s="40"/>
      <c r="B580" s="41"/>
      <c r="C580" s="221" t="s">
        <v>821</v>
      </c>
      <c r="D580" s="221" t="s">
        <v>218</v>
      </c>
      <c r="E580" s="222" t="s">
        <v>822</v>
      </c>
      <c r="F580" s="223" t="s">
        <v>823</v>
      </c>
      <c r="G580" s="224" t="s">
        <v>221</v>
      </c>
      <c r="H580" s="225">
        <v>185.58799999999999</v>
      </c>
      <c r="I580" s="226"/>
      <c r="J580" s="227">
        <f>ROUND(I580*H580,2)</f>
        <v>0</v>
      </c>
      <c r="K580" s="223" t="s">
        <v>1</v>
      </c>
      <c r="L580" s="46"/>
      <c r="M580" s="228" t="s">
        <v>1</v>
      </c>
      <c r="N580" s="229" t="s">
        <v>48</v>
      </c>
      <c r="O580" s="93"/>
      <c r="P580" s="230">
        <f>O580*H580</f>
        <v>0</v>
      </c>
      <c r="Q580" s="230">
        <v>0.016</v>
      </c>
      <c r="R580" s="230">
        <f>Q580*H580</f>
        <v>2.969408</v>
      </c>
      <c r="S580" s="230">
        <v>0</v>
      </c>
      <c r="T580" s="231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32" t="s">
        <v>223</v>
      </c>
      <c r="AT580" s="232" t="s">
        <v>218</v>
      </c>
      <c r="AU580" s="232" t="s">
        <v>93</v>
      </c>
      <c r="AY580" s="18" t="s">
        <v>216</v>
      </c>
      <c r="BE580" s="233">
        <f>IF(N580="základní",J580,0)</f>
        <v>0</v>
      </c>
      <c r="BF580" s="233">
        <f>IF(N580="snížená",J580,0)</f>
        <v>0</v>
      </c>
      <c r="BG580" s="233">
        <f>IF(N580="zákl. přenesená",J580,0)</f>
        <v>0</v>
      </c>
      <c r="BH580" s="233">
        <f>IF(N580="sníž. přenesená",J580,0)</f>
        <v>0</v>
      </c>
      <c r="BI580" s="233">
        <f>IF(N580="nulová",J580,0)</f>
        <v>0</v>
      </c>
      <c r="BJ580" s="18" t="s">
        <v>91</v>
      </c>
      <c r="BK580" s="233">
        <f>ROUND(I580*H580,2)</f>
        <v>0</v>
      </c>
      <c r="BL580" s="18" t="s">
        <v>223</v>
      </c>
      <c r="BM580" s="232" t="s">
        <v>824</v>
      </c>
    </row>
    <row r="581" s="13" customFormat="1">
      <c r="A581" s="13"/>
      <c r="B581" s="234"/>
      <c r="C581" s="235"/>
      <c r="D581" s="236" t="s">
        <v>225</v>
      </c>
      <c r="E581" s="237" t="s">
        <v>1</v>
      </c>
      <c r="F581" s="238" t="s">
        <v>148</v>
      </c>
      <c r="G581" s="235"/>
      <c r="H581" s="239">
        <v>185.58799999999999</v>
      </c>
      <c r="I581" s="240"/>
      <c r="J581" s="235"/>
      <c r="K581" s="235"/>
      <c r="L581" s="241"/>
      <c r="M581" s="242"/>
      <c r="N581" s="243"/>
      <c r="O581" s="243"/>
      <c r="P581" s="243"/>
      <c r="Q581" s="243"/>
      <c r="R581" s="243"/>
      <c r="S581" s="243"/>
      <c r="T581" s="24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5" t="s">
        <v>225</v>
      </c>
      <c r="AU581" s="245" t="s">
        <v>93</v>
      </c>
      <c r="AV581" s="13" t="s">
        <v>93</v>
      </c>
      <c r="AW581" s="13" t="s">
        <v>38</v>
      </c>
      <c r="AX581" s="13" t="s">
        <v>91</v>
      </c>
      <c r="AY581" s="245" t="s">
        <v>216</v>
      </c>
    </row>
    <row r="582" s="2" customFormat="1" ht="16.5" customHeight="1">
      <c r="A582" s="40"/>
      <c r="B582" s="41"/>
      <c r="C582" s="221" t="s">
        <v>825</v>
      </c>
      <c r="D582" s="221" t="s">
        <v>218</v>
      </c>
      <c r="E582" s="222" t="s">
        <v>826</v>
      </c>
      <c r="F582" s="223" t="s">
        <v>827</v>
      </c>
      <c r="G582" s="224" t="s">
        <v>221</v>
      </c>
      <c r="H582" s="225">
        <v>78.239999999999995</v>
      </c>
      <c r="I582" s="226"/>
      <c r="J582" s="227">
        <f>ROUND(I582*H582,2)</f>
        <v>0</v>
      </c>
      <c r="K582" s="223" t="s">
        <v>1</v>
      </c>
      <c r="L582" s="46"/>
      <c r="M582" s="228" t="s">
        <v>1</v>
      </c>
      <c r="N582" s="229" t="s">
        <v>48</v>
      </c>
      <c r="O582" s="93"/>
      <c r="P582" s="230">
        <f>O582*H582</f>
        <v>0</v>
      </c>
      <c r="Q582" s="230">
        <v>0.016</v>
      </c>
      <c r="R582" s="230">
        <f>Q582*H582</f>
        <v>1.2518399999999998</v>
      </c>
      <c r="S582" s="230">
        <v>0</v>
      </c>
      <c r="T582" s="231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32" t="s">
        <v>223</v>
      </c>
      <c r="AT582" s="232" t="s">
        <v>218</v>
      </c>
      <c r="AU582" s="232" t="s">
        <v>93</v>
      </c>
      <c r="AY582" s="18" t="s">
        <v>216</v>
      </c>
      <c r="BE582" s="233">
        <f>IF(N582="základní",J582,0)</f>
        <v>0</v>
      </c>
      <c r="BF582" s="233">
        <f>IF(N582="snížená",J582,0)</f>
        <v>0</v>
      </c>
      <c r="BG582" s="233">
        <f>IF(N582="zákl. přenesená",J582,0)</f>
        <v>0</v>
      </c>
      <c r="BH582" s="233">
        <f>IF(N582="sníž. přenesená",J582,0)</f>
        <v>0</v>
      </c>
      <c r="BI582" s="233">
        <f>IF(N582="nulová",J582,0)</f>
        <v>0</v>
      </c>
      <c r="BJ582" s="18" t="s">
        <v>91</v>
      </c>
      <c r="BK582" s="233">
        <f>ROUND(I582*H582,2)</f>
        <v>0</v>
      </c>
      <c r="BL582" s="18" t="s">
        <v>223</v>
      </c>
      <c r="BM582" s="232" t="s">
        <v>828</v>
      </c>
    </row>
    <row r="583" s="13" customFormat="1">
      <c r="A583" s="13"/>
      <c r="B583" s="234"/>
      <c r="C583" s="235"/>
      <c r="D583" s="236" t="s">
        <v>225</v>
      </c>
      <c r="E583" s="237" t="s">
        <v>1</v>
      </c>
      <c r="F583" s="238" t="s">
        <v>145</v>
      </c>
      <c r="G583" s="235"/>
      <c r="H583" s="239">
        <v>78.239999999999995</v>
      </c>
      <c r="I583" s="240"/>
      <c r="J583" s="235"/>
      <c r="K583" s="235"/>
      <c r="L583" s="241"/>
      <c r="M583" s="242"/>
      <c r="N583" s="243"/>
      <c r="O583" s="243"/>
      <c r="P583" s="243"/>
      <c r="Q583" s="243"/>
      <c r="R583" s="243"/>
      <c r="S583" s="243"/>
      <c r="T583" s="24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5" t="s">
        <v>225</v>
      </c>
      <c r="AU583" s="245" t="s">
        <v>93</v>
      </c>
      <c r="AV583" s="13" t="s">
        <v>93</v>
      </c>
      <c r="AW583" s="13" t="s">
        <v>38</v>
      </c>
      <c r="AX583" s="13" t="s">
        <v>91</v>
      </c>
      <c r="AY583" s="245" t="s">
        <v>216</v>
      </c>
    </row>
    <row r="584" s="2" customFormat="1" ht="24.15" customHeight="1">
      <c r="A584" s="40"/>
      <c r="B584" s="41"/>
      <c r="C584" s="221" t="s">
        <v>829</v>
      </c>
      <c r="D584" s="221" t="s">
        <v>218</v>
      </c>
      <c r="E584" s="222" t="s">
        <v>830</v>
      </c>
      <c r="F584" s="223" t="s">
        <v>831</v>
      </c>
      <c r="G584" s="224" t="s">
        <v>221</v>
      </c>
      <c r="H584" s="225">
        <v>507.07100000000003</v>
      </c>
      <c r="I584" s="226"/>
      <c r="J584" s="227">
        <f>ROUND(I584*H584,2)</f>
        <v>0</v>
      </c>
      <c r="K584" s="223" t="s">
        <v>222</v>
      </c>
      <c r="L584" s="46"/>
      <c r="M584" s="228" t="s">
        <v>1</v>
      </c>
      <c r="N584" s="229" t="s">
        <v>48</v>
      </c>
      <c r="O584" s="93"/>
      <c r="P584" s="230">
        <f>O584*H584</f>
        <v>0</v>
      </c>
      <c r="Q584" s="230">
        <v>0</v>
      </c>
      <c r="R584" s="230">
        <f>Q584*H584</f>
        <v>0</v>
      </c>
      <c r="S584" s="230">
        <v>0</v>
      </c>
      <c r="T584" s="231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32" t="s">
        <v>223</v>
      </c>
      <c r="AT584" s="232" t="s">
        <v>218</v>
      </c>
      <c r="AU584" s="232" t="s">
        <v>93</v>
      </c>
      <c r="AY584" s="18" t="s">
        <v>216</v>
      </c>
      <c r="BE584" s="233">
        <f>IF(N584="základní",J584,0)</f>
        <v>0</v>
      </c>
      <c r="BF584" s="233">
        <f>IF(N584="snížená",J584,0)</f>
        <v>0</v>
      </c>
      <c r="BG584" s="233">
        <f>IF(N584="zákl. přenesená",J584,0)</f>
        <v>0</v>
      </c>
      <c r="BH584" s="233">
        <f>IF(N584="sníž. přenesená",J584,0)</f>
        <v>0</v>
      </c>
      <c r="BI584" s="233">
        <f>IF(N584="nulová",J584,0)</f>
        <v>0</v>
      </c>
      <c r="BJ584" s="18" t="s">
        <v>91</v>
      </c>
      <c r="BK584" s="233">
        <f>ROUND(I584*H584,2)</f>
        <v>0</v>
      </c>
      <c r="BL584" s="18" t="s">
        <v>223</v>
      </c>
      <c r="BM584" s="232" t="s">
        <v>832</v>
      </c>
    </row>
    <row r="585" s="13" customFormat="1">
      <c r="A585" s="13"/>
      <c r="B585" s="234"/>
      <c r="C585" s="235"/>
      <c r="D585" s="236" t="s">
        <v>225</v>
      </c>
      <c r="E585" s="237" t="s">
        <v>1</v>
      </c>
      <c r="F585" s="238" t="s">
        <v>833</v>
      </c>
      <c r="G585" s="235"/>
      <c r="H585" s="239">
        <v>6.6760000000000002</v>
      </c>
      <c r="I585" s="240"/>
      <c r="J585" s="235"/>
      <c r="K585" s="235"/>
      <c r="L585" s="241"/>
      <c r="M585" s="242"/>
      <c r="N585" s="243"/>
      <c r="O585" s="243"/>
      <c r="P585" s="243"/>
      <c r="Q585" s="243"/>
      <c r="R585" s="243"/>
      <c r="S585" s="243"/>
      <c r="T585" s="24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5" t="s">
        <v>225</v>
      </c>
      <c r="AU585" s="245" t="s">
        <v>93</v>
      </c>
      <c r="AV585" s="13" t="s">
        <v>93</v>
      </c>
      <c r="AW585" s="13" t="s">
        <v>38</v>
      </c>
      <c r="AX585" s="13" t="s">
        <v>83</v>
      </c>
      <c r="AY585" s="245" t="s">
        <v>216</v>
      </c>
    </row>
    <row r="586" s="13" customFormat="1">
      <c r="A586" s="13"/>
      <c r="B586" s="234"/>
      <c r="C586" s="235"/>
      <c r="D586" s="236" t="s">
        <v>225</v>
      </c>
      <c r="E586" s="237" t="s">
        <v>1</v>
      </c>
      <c r="F586" s="238" t="s">
        <v>834</v>
      </c>
      <c r="G586" s="235"/>
      <c r="H586" s="239">
        <v>6.0810000000000004</v>
      </c>
      <c r="I586" s="240"/>
      <c r="J586" s="235"/>
      <c r="K586" s="235"/>
      <c r="L586" s="241"/>
      <c r="M586" s="242"/>
      <c r="N586" s="243"/>
      <c r="O586" s="243"/>
      <c r="P586" s="243"/>
      <c r="Q586" s="243"/>
      <c r="R586" s="243"/>
      <c r="S586" s="243"/>
      <c r="T586" s="24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5" t="s">
        <v>225</v>
      </c>
      <c r="AU586" s="245" t="s">
        <v>93</v>
      </c>
      <c r="AV586" s="13" t="s">
        <v>93</v>
      </c>
      <c r="AW586" s="13" t="s">
        <v>38</v>
      </c>
      <c r="AX586" s="13" t="s">
        <v>83</v>
      </c>
      <c r="AY586" s="245" t="s">
        <v>216</v>
      </c>
    </row>
    <row r="587" s="13" customFormat="1">
      <c r="A587" s="13"/>
      <c r="B587" s="234"/>
      <c r="C587" s="235"/>
      <c r="D587" s="236" t="s">
        <v>225</v>
      </c>
      <c r="E587" s="237" t="s">
        <v>1</v>
      </c>
      <c r="F587" s="238" t="s">
        <v>835</v>
      </c>
      <c r="G587" s="235"/>
      <c r="H587" s="239">
        <v>8.3339999999999996</v>
      </c>
      <c r="I587" s="240"/>
      <c r="J587" s="235"/>
      <c r="K587" s="235"/>
      <c r="L587" s="241"/>
      <c r="M587" s="242"/>
      <c r="N587" s="243"/>
      <c r="O587" s="243"/>
      <c r="P587" s="243"/>
      <c r="Q587" s="243"/>
      <c r="R587" s="243"/>
      <c r="S587" s="243"/>
      <c r="T587" s="24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5" t="s">
        <v>225</v>
      </c>
      <c r="AU587" s="245" t="s">
        <v>93</v>
      </c>
      <c r="AV587" s="13" t="s">
        <v>93</v>
      </c>
      <c r="AW587" s="13" t="s">
        <v>38</v>
      </c>
      <c r="AX587" s="13" t="s">
        <v>83</v>
      </c>
      <c r="AY587" s="245" t="s">
        <v>216</v>
      </c>
    </row>
    <row r="588" s="13" customFormat="1">
      <c r="A588" s="13"/>
      <c r="B588" s="234"/>
      <c r="C588" s="235"/>
      <c r="D588" s="236" t="s">
        <v>225</v>
      </c>
      <c r="E588" s="237" t="s">
        <v>1</v>
      </c>
      <c r="F588" s="238" t="s">
        <v>836</v>
      </c>
      <c r="G588" s="235"/>
      <c r="H588" s="239">
        <v>5.6760000000000002</v>
      </c>
      <c r="I588" s="240"/>
      <c r="J588" s="235"/>
      <c r="K588" s="235"/>
      <c r="L588" s="241"/>
      <c r="M588" s="242"/>
      <c r="N588" s="243"/>
      <c r="O588" s="243"/>
      <c r="P588" s="243"/>
      <c r="Q588" s="243"/>
      <c r="R588" s="243"/>
      <c r="S588" s="243"/>
      <c r="T588" s="24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5" t="s">
        <v>225</v>
      </c>
      <c r="AU588" s="245" t="s">
        <v>93</v>
      </c>
      <c r="AV588" s="13" t="s">
        <v>93</v>
      </c>
      <c r="AW588" s="13" t="s">
        <v>38</v>
      </c>
      <c r="AX588" s="13" t="s">
        <v>83</v>
      </c>
      <c r="AY588" s="245" t="s">
        <v>216</v>
      </c>
    </row>
    <row r="589" s="13" customFormat="1">
      <c r="A589" s="13"/>
      <c r="B589" s="234"/>
      <c r="C589" s="235"/>
      <c r="D589" s="236" t="s">
        <v>225</v>
      </c>
      <c r="E589" s="237" t="s">
        <v>1</v>
      </c>
      <c r="F589" s="238" t="s">
        <v>837</v>
      </c>
      <c r="G589" s="235"/>
      <c r="H589" s="239">
        <v>6.6760000000000002</v>
      </c>
      <c r="I589" s="240"/>
      <c r="J589" s="235"/>
      <c r="K589" s="235"/>
      <c r="L589" s="241"/>
      <c r="M589" s="242"/>
      <c r="N589" s="243"/>
      <c r="O589" s="243"/>
      <c r="P589" s="243"/>
      <c r="Q589" s="243"/>
      <c r="R589" s="243"/>
      <c r="S589" s="243"/>
      <c r="T589" s="24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5" t="s">
        <v>225</v>
      </c>
      <c r="AU589" s="245" t="s">
        <v>93</v>
      </c>
      <c r="AV589" s="13" t="s">
        <v>93</v>
      </c>
      <c r="AW589" s="13" t="s">
        <v>38</v>
      </c>
      <c r="AX589" s="13" t="s">
        <v>83</v>
      </c>
      <c r="AY589" s="245" t="s">
        <v>216</v>
      </c>
    </row>
    <row r="590" s="13" customFormat="1">
      <c r="A590" s="13"/>
      <c r="B590" s="234"/>
      <c r="C590" s="235"/>
      <c r="D590" s="236" t="s">
        <v>225</v>
      </c>
      <c r="E590" s="237" t="s">
        <v>1</v>
      </c>
      <c r="F590" s="238" t="s">
        <v>838</v>
      </c>
      <c r="G590" s="235"/>
      <c r="H590" s="239">
        <v>6.0810000000000004</v>
      </c>
      <c r="I590" s="240"/>
      <c r="J590" s="235"/>
      <c r="K590" s="235"/>
      <c r="L590" s="241"/>
      <c r="M590" s="242"/>
      <c r="N590" s="243"/>
      <c r="O590" s="243"/>
      <c r="P590" s="243"/>
      <c r="Q590" s="243"/>
      <c r="R590" s="243"/>
      <c r="S590" s="243"/>
      <c r="T590" s="24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5" t="s">
        <v>225</v>
      </c>
      <c r="AU590" s="245" t="s">
        <v>93</v>
      </c>
      <c r="AV590" s="13" t="s">
        <v>93</v>
      </c>
      <c r="AW590" s="13" t="s">
        <v>38</v>
      </c>
      <c r="AX590" s="13" t="s">
        <v>83</v>
      </c>
      <c r="AY590" s="245" t="s">
        <v>216</v>
      </c>
    </row>
    <row r="591" s="13" customFormat="1">
      <c r="A591" s="13"/>
      <c r="B591" s="234"/>
      <c r="C591" s="235"/>
      <c r="D591" s="236" t="s">
        <v>225</v>
      </c>
      <c r="E591" s="237" t="s">
        <v>1</v>
      </c>
      <c r="F591" s="238" t="s">
        <v>839</v>
      </c>
      <c r="G591" s="235"/>
      <c r="H591" s="239">
        <v>8.3339999999999996</v>
      </c>
      <c r="I591" s="240"/>
      <c r="J591" s="235"/>
      <c r="K591" s="235"/>
      <c r="L591" s="241"/>
      <c r="M591" s="242"/>
      <c r="N591" s="243"/>
      <c r="O591" s="243"/>
      <c r="P591" s="243"/>
      <c r="Q591" s="243"/>
      <c r="R591" s="243"/>
      <c r="S591" s="243"/>
      <c r="T591" s="24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225</v>
      </c>
      <c r="AU591" s="245" t="s">
        <v>93</v>
      </c>
      <c r="AV591" s="13" t="s">
        <v>93</v>
      </c>
      <c r="AW591" s="13" t="s">
        <v>38</v>
      </c>
      <c r="AX591" s="13" t="s">
        <v>83</v>
      </c>
      <c r="AY591" s="245" t="s">
        <v>216</v>
      </c>
    </row>
    <row r="592" s="13" customFormat="1">
      <c r="A592" s="13"/>
      <c r="B592" s="234"/>
      <c r="C592" s="235"/>
      <c r="D592" s="236" t="s">
        <v>225</v>
      </c>
      <c r="E592" s="237" t="s">
        <v>1</v>
      </c>
      <c r="F592" s="238" t="s">
        <v>840</v>
      </c>
      <c r="G592" s="235"/>
      <c r="H592" s="239">
        <v>6.202</v>
      </c>
      <c r="I592" s="240"/>
      <c r="J592" s="235"/>
      <c r="K592" s="235"/>
      <c r="L592" s="241"/>
      <c r="M592" s="242"/>
      <c r="N592" s="243"/>
      <c r="O592" s="243"/>
      <c r="P592" s="243"/>
      <c r="Q592" s="243"/>
      <c r="R592" s="243"/>
      <c r="S592" s="243"/>
      <c r="T592" s="24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5" t="s">
        <v>225</v>
      </c>
      <c r="AU592" s="245" t="s">
        <v>93</v>
      </c>
      <c r="AV592" s="13" t="s">
        <v>93</v>
      </c>
      <c r="AW592" s="13" t="s">
        <v>38</v>
      </c>
      <c r="AX592" s="13" t="s">
        <v>83</v>
      </c>
      <c r="AY592" s="245" t="s">
        <v>216</v>
      </c>
    </row>
    <row r="593" s="13" customFormat="1">
      <c r="A593" s="13"/>
      <c r="B593" s="234"/>
      <c r="C593" s="235"/>
      <c r="D593" s="236" t="s">
        <v>225</v>
      </c>
      <c r="E593" s="237" t="s">
        <v>1</v>
      </c>
      <c r="F593" s="238" t="s">
        <v>841</v>
      </c>
      <c r="G593" s="235"/>
      <c r="H593" s="239">
        <v>5.6760000000000002</v>
      </c>
      <c r="I593" s="240"/>
      <c r="J593" s="235"/>
      <c r="K593" s="235"/>
      <c r="L593" s="241"/>
      <c r="M593" s="242"/>
      <c r="N593" s="243"/>
      <c r="O593" s="243"/>
      <c r="P593" s="243"/>
      <c r="Q593" s="243"/>
      <c r="R593" s="243"/>
      <c r="S593" s="243"/>
      <c r="T593" s="24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5" t="s">
        <v>225</v>
      </c>
      <c r="AU593" s="245" t="s">
        <v>93</v>
      </c>
      <c r="AV593" s="13" t="s">
        <v>93</v>
      </c>
      <c r="AW593" s="13" t="s">
        <v>38</v>
      </c>
      <c r="AX593" s="13" t="s">
        <v>83</v>
      </c>
      <c r="AY593" s="245" t="s">
        <v>216</v>
      </c>
    </row>
    <row r="594" s="13" customFormat="1">
      <c r="A594" s="13"/>
      <c r="B594" s="234"/>
      <c r="C594" s="235"/>
      <c r="D594" s="236" t="s">
        <v>225</v>
      </c>
      <c r="E594" s="237" t="s">
        <v>1</v>
      </c>
      <c r="F594" s="238" t="s">
        <v>842</v>
      </c>
      <c r="G594" s="235"/>
      <c r="H594" s="239">
        <v>6.0810000000000004</v>
      </c>
      <c r="I594" s="240"/>
      <c r="J594" s="235"/>
      <c r="K594" s="235"/>
      <c r="L594" s="241"/>
      <c r="M594" s="242"/>
      <c r="N594" s="243"/>
      <c r="O594" s="243"/>
      <c r="P594" s="243"/>
      <c r="Q594" s="243"/>
      <c r="R594" s="243"/>
      <c r="S594" s="243"/>
      <c r="T594" s="24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5" t="s">
        <v>225</v>
      </c>
      <c r="AU594" s="245" t="s">
        <v>93</v>
      </c>
      <c r="AV594" s="13" t="s">
        <v>93</v>
      </c>
      <c r="AW594" s="13" t="s">
        <v>38</v>
      </c>
      <c r="AX594" s="13" t="s">
        <v>83</v>
      </c>
      <c r="AY594" s="245" t="s">
        <v>216</v>
      </c>
    </row>
    <row r="595" s="13" customFormat="1">
      <c r="A595" s="13"/>
      <c r="B595" s="234"/>
      <c r="C595" s="235"/>
      <c r="D595" s="236" t="s">
        <v>225</v>
      </c>
      <c r="E595" s="237" t="s">
        <v>1</v>
      </c>
      <c r="F595" s="238" t="s">
        <v>843</v>
      </c>
      <c r="G595" s="235"/>
      <c r="H595" s="239">
        <v>5.6260000000000003</v>
      </c>
      <c r="I595" s="240"/>
      <c r="J595" s="235"/>
      <c r="K595" s="235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225</v>
      </c>
      <c r="AU595" s="245" t="s">
        <v>93</v>
      </c>
      <c r="AV595" s="13" t="s">
        <v>93</v>
      </c>
      <c r="AW595" s="13" t="s">
        <v>38</v>
      </c>
      <c r="AX595" s="13" t="s">
        <v>83</v>
      </c>
      <c r="AY595" s="245" t="s">
        <v>216</v>
      </c>
    </row>
    <row r="596" s="13" customFormat="1">
      <c r="A596" s="13"/>
      <c r="B596" s="234"/>
      <c r="C596" s="235"/>
      <c r="D596" s="236" t="s">
        <v>225</v>
      </c>
      <c r="E596" s="237" t="s">
        <v>1</v>
      </c>
      <c r="F596" s="238" t="s">
        <v>844</v>
      </c>
      <c r="G596" s="235"/>
      <c r="H596" s="239">
        <v>5.2320000000000002</v>
      </c>
      <c r="I596" s="240"/>
      <c r="J596" s="235"/>
      <c r="K596" s="235"/>
      <c r="L596" s="241"/>
      <c r="M596" s="242"/>
      <c r="N596" s="243"/>
      <c r="O596" s="243"/>
      <c r="P596" s="243"/>
      <c r="Q596" s="243"/>
      <c r="R596" s="243"/>
      <c r="S596" s="243"/>
      <c r="T596" s="24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5" t="s">
        <v>225</v>
      </c>
      <c r="AU596" s="245" t="s">
        <v>93</v>
      </c>
      <c r="AV596" s="13" t="s">
        <v>93</v>
      </c>
      <c r="AW596" s="13" t="s">
        <v>38</v>
      </c>
      <c r="AX596" s="13" t="s">
        <v>83</v>
      </c>
      <c r="AY596" s="245" t="s">
        <v>216</v>
      </c>
    </row>
    <row r="597" s="13" customFormat="1">
      <c r="A597" s="13"/>
      <c r="B597" s="234"/>
      <c r="C597" s="235"/>
      <c r="D597" s="236" t="s">
        <v>225</v>
      </c>
      <c r="E597" s="237" t="s">
        <v>1</v>
      </c>
      <c r="F597" s="238" t="s">
        <v>845</v>
      </c>
      <c r="G597" s="235"/>
      <c r="H597" s="239">
        <v>5.8259999999999996</v>
      </c>
      <c r="I597" s="240"/>
      <c r="J597" s="235"/>
      <c r="K597" s="235"/>
      <c r="L597" s="241"/>
      <c r="M597" s="242"/>
      <c r="N597" s="243"/>
      <c r="O597" s="243"/>
      <c r="P597" s="243"/>
      <c r="Q597" s="243"/>
      <c r="R597" s="243"/>
      <c r="S597" s="243"/>
      <c r="T597" s="24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5" t="s">
        <v>225</v>
      </c>
      <c r="AU597" s="245" t="s">
        <v>93</v>
      </c>
      <c r="AV597" s="13" t="s">
        <v>93</v>
      </c>
      <c r="AW597" s="13" t="s">
        <v>38</v>
      </c>
      <c r="AX597" s="13" t="s">
        <v>83</v>
      </c>
      <c r="AY597" s="245" t="s">
        <v>216</v>
      </c>
    </row>
    <row r="598" s="13" customFormat="1">
      <c r="A598" s="13"/>
      <c r="B598" s="234"/>
      <c r="C598" s="235"/>
      <c r="D598" s="236" t="s">
        <v>225</v>
      </c>
      <c r="E598" s="237" t="s">
        <v>1</v>
      </c>
      <c r="F598" s="238" t="s">
        <v>846</v>
      </c>
      <c r="G598" s="235"/>
      <c r="H598" s="239">
        <v>2.7759999999999998</v>
      </c>
      <c r="I598" s="240"/>
      <c r="J598" s="235"/>
      <c r="K598" s="235"/>
      <c r="L598" s="241"/>
      <c r="M598" s="242"/>
      <c r="N598" s="243"/>
      <c r="O598" s="243"/>
      <c r="P598" s="243"/>
      <c r="Q598" s="243"/>
      <c r="R598" s="243"/>
      <c r="S598" s="243"/>
      <c r="T598" s="24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5" t="s">
        <v>225</v>
      </c>
      <c r="AU598" s="245" t="s">
        <v>93</v>
      </c>
      <c r="AV598" s="13" t="s">
        <v>93</v>
      </c>
      <c r="AW598" s="13" t="s">
        <v>38</v>
      </c>
      <c r="AX598" s="13" t="s">
        <v>83</v>
      </c>
      <c r="AY598" s="245" t="s">
        <v>216</v>
      </c>
    </row>
    <row r="599" s="13" customFormat="1">
      <c r="A599" s="13"/>
      <c r="B599" s="234"/>
      <c r="C599" s="235"/>
      <c r="D599" s="236" t="s">
        <v>225</v>
      </c>
      <c r="E599" s="237" t="s">
        <v>1</v>
      </c>
      <c r="F599" s="238" t="s">
        <v>847</v>
      </c>
      <c r="G599" s="235"/>
      <c r="H599" s="239">
        <v>10.289999999999999</v>
      </c>
      <c r="I599" s="240"/>
      <c r="J599" s="235"/>
      <c r="K599" s="235"/>
      <c r="L599" s="241"/>
      <c r="M599" s="242"/>
      <c r="N599" s="243"/>
      <c r="O599" s="243"/>
      <c r="P599" s="243"/>
      <c r="Q599" s="243"/>
      <c r="R599" s="243"/>
      <c r="S599" s="243"/>
      <c r="T599" s="24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5" t="s">
        <v>225</v>
      </c>
      <c r="AU599" s="245" t="s">
        <v>93</v>
      </c>
      <c r="AV599" s="13" t="s">
        <v>93</v>
      </c>
      <c r="AW599" s="13" t="s">
        <v>38</v>
      </c>
      <c r="AX599" s="13" t="s">
        <v>83</v>
      </c>
      <c r="AY599" s="245" t="s">
        <v>216</v>
      </c>
    </row>
    <row r="600" s="13" customFormat="1">
      <c r="A600" s="13"/>
      <c r="B600" s="234"/>
      <c r="C600" s="235"/>
      <c r="D600" s="236" t="s">
        <v>225</v>
      </c>
      <c r="E600" s="237" t="s">
        <v>1</v>
      </c>
      <c r="F600" s="238" t="s">
        <v>848</v>
      </c>
      <c r="G600" s="235"/>
      <c r="H600" s="239">
        <v>2.7389999999999999</v>
      </c>
      <c r="I600" s="240"/>
      <c r="J600" s="235"/>
      <c r="K600" s="235"/>
      <c r="L600" s="241"/>
      <c r="M600" s="242"/>
      <c r="N600" s="243"/>
      <c r="O600" s="243"/>
      <c r="P600" s="243"/>
      <c r="Q600" s="243"/>
      <c r="R600" s="243"/>
      <c r="S600" s="243"/>
      <c r="T600" s="24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5" t="s">
        <v>225</v>
      </c>
      <c r="AU600" s="245" t="s">
        <v>93</v>
      </c>
      <c r="AV600" s="13" t="s">
        <v>93</v>
      </c>
      <c r="AW600" s="13" t="s">
        <v>38</v>
      </c>
      <c r="AX600" s="13" t="s">
        <v>83</v>
      </c>
      <c r="AY600" s="245" t="s">
        <v>216</v>
      </c>
    </row>
    <row r="601" s="13" customFormat="1">
      <c r="A601" s="13"/>
      <c r="B601" s="234"/>
      <c r="C601" s="235"/>
      <c r="D601" s="236" t="s">
        <v>225</v>
      </c>
      <c r="E601" s="237" t="s">
        <v>1</v>
      </c>
      <c r="F601" s="238" t="s">
        <v>849</v>
      </c>
      <c r="G601" s="235"/>
      <c r="H601" s="239">
        <v>48.497999999999998</v>
      </c>
      <c r="I601" s="240"/>
      <c r="J601" s="235"/>
      <c r="K601" s="235"/>
      <c r="L601" s="241"/>
      <c r="M601" s="242"/>
      <c r="N601" s="243"/>
      <c r="O601" s="243"/>
      <c r="P601" s="243"/>
      <c r="Q601" s="243"/>
      <c r="R601" s="243"/>
      <c r="S601" s="243"/>
      <c r="T601" s="24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5" t="s">
        <v>225</v>
      </c>
      <c r="AU601" s="245" t="s">
        <v>93</v>
      </c>
      <c r="AV601" s="13" t="s">
        <v>93</v>
      </c>
      <c r="AW601" s="13" t="s">
        <v>38</v>
      </c>
      <c r="AX601" s="13" t="s">
        <v>83</v>
      </c>
      <c r="AY601" s="245" t="s">
        <v>216</v>
      </c>
    </row>
    <row r="602" s="13" customFormat="1">
      <c r="A602" s="13"/>
      <c r="B602" s="234"/>
      <c r="C602" s="235"/>
      <c r="D602" s="236" t="s">
        <v>225</v>
      </c>
      <c r="E602" s="237" t="s">
        <v>1</v>
      </c>
      <c r="F602" s="238" t="s">
        <v>850</v>
      </c>
      <c r="G602" s="235"/>
      <c r="H602" s="239">
        <v>61.329999999999998</v>
      </c>
      <c r="I602" s="240"/>
      <c r="J602" s="235"/>
      <c r="K602" s="235"/>
      <c r="L602" s="241"/>
      <c r="M602" s="242"/>
      <c r="N602" s="243"/>
      <c r="O602" s="243"/>
      <c r="P602" s="243"/>
      <c r="Q602" s="243"/>
      <c r="R602" s="243"/>
      <c r="S602" s="243"/>
      <c r="T602" s="24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5" t="s">
        <v>225</v>
      </c>
      <c r="AU602" s="245" t="s">
        <v>93</v>
      </c>
      <c r="AV602" s="13" t="s">
        <v>93</v>
      </c>
      <c r="AW602" s="13" t="s">
        <v>38</v>
      </c>
      <c r="AX602" s="13" t="s">
        <v>83</v>
      </c>
      <c r="AY602" s="245" t="s">
        <v>216</v>
      </c>
    </row>
    <row r="603" s="13" customFormat="1">
      <c r="A603" s="13"/>
      <c r="B603" s="234"/>
      <c r="C603" s="235"/>
      <c r="D603" s="236" t="s">
        <v>225</v>
      </c>
      <c r="E603" s="237" t="s">
        <v>1</v>
      </c>
      <c r="F603" s="238" t="s">
        <v>851</v>
      </c>
      <c r="G603" s="235"/>
      <c r="H603" s="239">
        <v>62.963000000000001</v>
      </c>
      <c r="I603" s="240"/>
      <c r="J603" s="235"/>
      <c r="K603" s="235"/>
      <c r="L603" s="241"/>
      <c r="M603" s="242"/>
      <c r="N603" s="243"/>
      <c r="O603" s="243"/>
      <c r="P603" s="243"/>
      <c r="Q603" s="243"/>
      <c r="R603" s="243"/>
      <c r="S603" s="243"/>
      <c r="T603" s="24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5" t="s">
        <v>225</v>
      </c>
      <c r="AU603" s="245" t="s">
        <v>93</v>
      </c>
      <c r="AV603" s="13" t="s">
        <v>93</v>
      </c>
      <c r="AW603" s="13" t="s">
        <v>38</v>
      </c>
      <c r="AX603" s="13" t="s">
        <v>83</v>
      </c>
      <c r="AY603" s="245" t="s">
        <v>216</v>
      </c>
    </row>
    <row r="604" s="13" customFormat="1">
      <c r="A604" s="13"/>
      <c r="B604" s="234"/>
      <c r="C604" s="235"/>
      <c r="D604" s="236" t="s">
        <v>225</v>
      </c>
      <c r="E604" s="237" t="s">
        <v>1</v>
      </c>
      <c r="F604" s="238" t="s">
        <v>852</v>
      </c>
      <c r="G604" s="235"/>
      <c r="H604" s="239">
        <v>84.640000000000001</v>
      </c>
      <c r="I604" s="240"/>
      <c r="J604" s="235"/>
      <c r="K604" s="235"/>
      <c r="L604" s="241"/>
      <c r="M604" s="242"/>
      <c r="N604" s="243"/>
      <c r="O604" s="243"/>
      <c r="P604" s="243"/>
      <c r="Q604" s="243"/>
      <c r="R604" s="243"/>
      <c r="S604" s="243"/>
      <c r="T604" s="24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5" t="s">
        <v>225</v>
      </c>
      <c r="AU604" s="245" t="s">
        <v>93</v>
      </c>
      <c r="AV604" s="13" t="s">
        <v>93</v>
      </c>
      <c r="AW604" s="13" t="s">
        <v>38</v>
      </c>
      <c r="AX604" s="13" t="s">
        <v>83</v>
      </c>
      <c r="AY604" s="245" t="s">
        <v>216</v>
      </c>
    </row>
    <row r="605" s="13" customFormat="1">
      <c r="A605" s="13"/>
      <c r="B605" s="234"/>
      <c r="C605" s="235"/>
      <c r="D605" s="236" t="s">
        <v>225</v>
      </c>
      <c r="E605" s="237" t="s">
        <v>1</v>
      </c>
      <c r="F605" s="238" t="s">
        <v>853</v>
      </c>
      <c r="G605" s="235"/>
      <c r="H605" s="239">
        <v>73.180000000000007</v>
      </c>
      <c r="I605" s="240"/>
      <c r="J605" s="235"/>
      <c r="K605" s="235"/>
      <c r="L605" s="241"/>
      <c r="M605" s="242"/>
      <c r="N605" s="243"/>
      <c r="O605" s="243"/>
      <c r="P605" s="243"/>
      <c r="Q605" s="243"/>
      <c r="R605" s="243"/>
      <c r="S605" s="243"/>
      <c r="T605" s="24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5" t="s">
        <v>225</v>
      </c>
      <c r="AU605" s="245" t="s">
        <v>93</v>
      </c>
      <c r="AV605" s="13" t="s">
        <v>93</v>
      </c>
      <c r="AW605" s="13" t="s">
        <v>38</v>
      </c>
      <c r="AX605" s="13" t="s">
        <v>83</v>
      </c>
      <c r="AY605" s="245" t="s">
        <v>216</v>
      </c>
    </row>
    <row r="606" s="13" customFormat="1">
      <c r="A606" s="13"/>
      <c r="B606" s="234"/>
      <c r="C606" s="235"/>
      <c r="D606" s="236" t="s">
        <v>225</v>
      </c>
      <c r="E606" s="237" t="s">
        <v>1</v>
      </c>
      <c r="F606" s="238" t="s">
        <v>854</v>
      </c>
      <c r="G606" s="235"/>
      <c r="H606" s="239">
        <v>70.944999999999993</v>
      </c>
      <c r="I606" s="240"/>
      <c r="J606" s="235"/>
      <c r="K606" s="235"/>
      <c r="L606" s="241"/>
      <c r="M606" s="242"/>
      <c r="N606" s="243"/>
      <c r="O606" s="243"/>
      <c r="P606" s="243"/>
      <c r="Q606" s="243"/>
      <c r="R606" s="243"/>
      <c r="S606" s="243"/>
      <c r="T606" s="24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5" t="s">
        <v>225</v>
      </c>
      <c r="AU606" s="245" t="s">
        <v>93</v>
      </c>
      <c r="AV606" s="13" t="s">
        <v>93</v>
      </c>
      <c r="AW606" s="13" t="s">
        <v>38</v>
      </c>
      <c r="AX606" s="13" t="s">
        <v>83</v>
      </c>
      <c r="AY606" s="245" t="s">
        <v>216</v>
      </c>
    </row>
    <row r="607" s="13" customFormat="1">
      <c r="A607" s="13"/>
      <c r="B607" s="234"/>
      <c r="C607" s="235"/>
      <c r="D607" s="236" t="s">
        <v>225</v>
      </c>
      <c r="E607" s="237" t="s">
        <v>1</v>
      </c>
      <c r="F607" s="238" t="s">
        <v>855</v>
      </c>
      <c r="G607" s="235"/>
      <c r="H607" s="239">
        <v>2.5270000000000001</v>
      </c>
      <c r="I607" s="240"/>
      <c r="J607" s="235"/>
      <c r="K607" s="235"/>
      <c r="L607" s="241"/>
      <c r="M607" s="242"/>
      <c r="N607" s="243"/>
      <c r="O607" s="243"/>
      <c r="P607" s="243"/>
      <c r="Q607" s="243"/>
      <c r="R607" s="243"/>
      <c r="S607" s="243"/>
      <c r="T607" s="24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5" t="s">
        <v>225</v>
      </c>
      <c r="AU607" s="245" t="s">
        <v>93</v>
      </c>
      <c r="AV607" s="13" t="s">
        <v>93</v>
      </c>
      <c r="AW607" s="13" t="s">
        <v>38</v>
      </c>
      <c r="AX607" s="13" t="s">
        <v>83</v>
      </c>
      <c r="AY607" s="245" t="s">
        <v>216</v>
      </c>
    </row>
    <row r="608" s="13" customFormat="1">
      <c r="A608" s="13"/>
      <c r="B608" s="234"/>
      <c r="C608" s="235"/>
      <c r="D608" s="236" t="s">
        <v>225</v>
      </c>
      <c r="E608" s="237" t="s">
        <v>1</v>
      </c>
      <c r="F608" s="238" t="s">
        <v>856</v>
      </c>
      <c r="G608" s="235"/>
      <c r="H608" s="239">
        <v>4.6820000000000004</v>
      </c>
      <c r="I608" s="240"/>
      <c r="J608" s="235"/>
      <c r="K608" s="235"/>
      <c r="L608" s="241"/>
      <c r="M608" s="242"/>
      <c r="N608" s="243"/>
      <c r="O608" s="243"/>
      <c r="P608" s="243"/>
      <c r="Q608" s="243"/>
      <c r="R608" s="243"/>
      <c r="S608" s="243"/>
      <c r="T608" s="24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5" t="s">
        <v>225</v>
      </c>
      <c r="AU608" s="245" t="s">
        <v>93</v>
      </c>
      <c r="AV608" s="13" t="s">
        <v>93</v>
      </c>
      <c r="AW608" s="13" t="s">
        <v>38</v>
      </c>
      <c r="AX608" s="13" t="s">
        <v>83</v>
      </c>
      <c r="AY608" s="245" t="s">
        <v>216</v>
      </c>
    </row>
    <row r="609" s="14" customFormat="1">
      <c r="A609" s="14"/>
      <c r="B609" s="246"/>
      <c r="C609" s="247"/>
      <c r="D609" s="236" t="s">
        <v>225</v>
      </c>
      <c r="E609" s="248" t="s">
        <v>1</v>
      </c>
      <c r="F609" s="249" t="s">
        <v>229</v>
      </c>
      <c r="G609" s="247"/>
      <c r="H609" s="250">
        <v>507.07100000000003</v>
      </c>
      <c r="I609" s="251"/>
      <c r="J609" s="247"/>
      <c r="K609" s="247"/>
      <c r="L609" s="252"/>
      <c r="M609" s="253"/>
      <c r="N609" s="254"/>
      <c r="O609" s="254"/>
      <c r="P609" s="254"/>
      <c r="Q609" s="254"/>
      <c r="R609" s="254"/>
      <c r="S609" s="254"/>
      <c r="T609" s="25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6" t="s">
        <v>225</v>
      </c>
      <c r="AU609" s="256" t="s">
        <v>93</v>
      </c>
      <c r="AV609" s="14" t="s">
        <v>223</v>
      </c>
      <c r="AW609" s="14" t="s">
        <v>38</v>
      </c>
      <c r="AX609" s="14" t="s">
        <v>91</v>
      </c>
      <c r="AY609" s="256" t="s">
        <v>216</v>
      </c>
    </row>
    <row r="610" s="2" customFormat="1" ht="24.15" customHeight="1">
      <c r="A610" s="40"/>
      <c r="B610" s="41"/>
      <c r="C610" s="221" t="s">
        <v>857</v>
      </c>
      <c r="D610" s="221" t="s">
        <v>218</v>
      </c>
      <c r="E610" s="222" t="s">
        <v>858</v>
      </c>
      <c r="F610" s="223" t="s">
        <v>859</v>
      </c>
      <c r="G610" s="224" t="s">
        <v>244</v>
      </c>
      <c r="H610" s="225">
        <v>63.249000000000002</v>
      </c>
      <c r="I610" s="226"/>
      <c r="J610" s="227">
        <f>ROUND(I610*H610,2)</f>
        <v>0</v>
      </c>
      <c r="K610" s="223" t="s">
        <v>222</v>
      </c>
      <c r="L610" s="46"/>
      <c r="M610" s="228" t="s">
        <v>1</v>
      </c>
      <c r="N610" s="229" t="s">
        <v>48</v>
      </c>
      <c r="O610" s="93"/>
      <c r="P610" s="230">
        <f>O610*H610</f>
        <v>0</v>
      </c>
      <c r="Q610" s="230">
        <v>2.45329</v>
      </c>
      <c r="R610" s="230">
        <f>Q610*H610</f>
        <v>155.16813920999999</v>
      </c>
      <c r="S610" s="230">
        <v>0</v>
      </c>
      <c r="T610" s="231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32" t="s">
        <v>223</v>
      </c>
      <c r="AT610" s="232" t="s">
        <v>218</v>
      </c>
      <c r="AU610" s="232" t="s">
        <v>93</v>
      </c>
      <c r="AY610" s="18" t="s">
        <v>216</v>
      </c>
      <c r="BE610" s="233">
        <f>IF(N610="základní",J610,0)</f>
        <v>0</v>
      </c>
      <c r="BF610" s="233">
        <f>IF(N610="snížená",J610,0)</f>
        <v>0</v>
      </c>
      <c r="BG610" s="233">
        <f>IF(N610="zákl. přenesená",J610,0)</f>
        <v>0</v>
      </c>
      <c r="BH610" s="233">
        <f>IF(N610="sníž. přenesená",J610,0)</f>
        <v>0</v>
      </c>
      <c r="BI610" s="233">
        <f>IF(N610="nulová",J610,0)</f>
        <v>0</v>
      </c>
      <c r="BJ610" s="18" t="s">
        <v>91</v>
      </c>
      <c r="BK610" s="233">
        <f>ROUND(I610*H610,2)</f>
        <v>0</v>
      </c>
      <c r="BL610" s="18" t="s">
        <v>223</v>
      </c>
      <c r="BM610" s="232" t="s">
        <v>860</v>
      </c>
    </row>
    <row r="611" s="15" customFormat="1">
      <c r="A611" s="15"/>
      <c r="B611" s="257"/>
      <c r="C611" s="258"/>
      <c r="D611" s="236" t="s">
        <v>225</v>
      </c>
      <c r="E611" s="259" t="s">
        <v>1</v>
      </c>
      <c r="F611" s="260" t="s">
        <v>861</v>
      </c>
      <c r="G611" s="258"/>
      <c r="H611" s="259" t="s">
        <v>1</v>
      </c>
      <c r="I611" s="261"/>
      <c r="J611" s="258"/>
      <c r="K611" s="258"/>
      <c r="L611" s="262"/>
      <c r="M611" s="263"/>
      <c r="N611" s="264"/>
      <c r="O611" s="264"/>
      <c r="P611" s="264"/>
      <c r="Q611" s="264"/>
      <c r="R611" s="264"/>
      <c r="S611" s="264"/>
      <c r="T611" s="26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6" t="s">
        <v>225</v>
      </c>
      <c r="AU611" s="266" t="s">
        <v>93</v>
      </c>
      <c r="AV611" s="15" t="s">
        <v>91</v>
      </c>
      <c r="AW611" s="15" t="s">
        <v>38</v>
      </c>
      <c r="AX611" s="15" t="s">
        <v>83</v>
      </c>
      <c r="AY611" s="266" t="s">
        <v>216</v>
      </c>
    </row>
    <row r="612" s="13" customFormat="1">
      <c r="A612" s="13"/>
      <c r="B612" s="234"/>
      <c r="C612" s="235"/>
      <c r="D612" s="236" t="s">
        <v>225</v>
      </c>
      <c r="E612" s="237" t="s">
        <v>1</v>
      </c>
      <c r="F612" s="238" t="s">
        <v>862</v>
      </c>
      <c r="G612" s="235"/>
      <c r="H612" s="239">
        <v>63.249000000000002</v>
      </c>
      <c r="I612" s="240"/>
      <c r="J612" s="235"/>
      <c r="K612" s="235"/>
      <c r="L612" s="241"/>
      <c r="M612" s="242"/>
      <c r="N612" s="243"/>
      <c r="O612" s="243"/>
      <c r="P612" s="243"/>
      <c r="Q612" s="243"/>
      <c r="R612" s="243"/>
      <c r="S612" s="243"/>
      <c r="T612" s="24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225</v>
      </c>
      <c r="AU612" s="245" t="s">
        <v>93</v>
      </c>
      <c r="AV612" s="13" t="s">
        <v>93</v>
      </c>
      <c r="AW612" s="13" t="s">
        <v>38</v>
      </c>
      <c r="AX612" s="13" t="s">
        <v>91</v>
      </c>
      <c r="AY612" s="245" t="s">
        <v>216</v>
      </c>
    </row>
    <row r="613" s="2" customFormat="1" ht="24.15" customHeight="1">
      <c r="A613" s="40"/>
      <c r="B613" s="41"/>
      <c r="C613" s="221" t="s">
        <v>863</v>
      </c>
      <c r="D613" s="221" t="s">
        <v>218</v>
      </c>
      <c r="E613" s="222" t="s">
        <v>864</v>
      </c>
      <c r="F613" s="223" t="s">
        <v>865</v>
      </c>
      <c r="G613" s="224" t="s">
        <v>244</v>
      </c>
      <c r="H613" s="225">
        <v>63.249000000000002</v>
      </c>
      <c r="I613" s="226"/>
      <c r="J613" s="227">
        <f>ROUND(I613*H613,2)</f>
        <v>0</v>
      </c>
      <c r="K613" s="223" t="s">
        <v>222</v>
      </c>
      <c r="L613" s="46"/>
      <c r="M613" s="228" t="s">
        <v>1</v>
      </c>
      <c r="N613" s="229" t="s">
        <v>48</v>
      </c>
      <c r="O613" s="93"/>
      <c r="P613" s="230">
        <f>O613*H613</f>
        <v>0</v>
      </c>
      <c r="Q613" s="230">
        <v>0</v>
      </c>
      <c r="R613" s="230">
        <f>Q613*H613</f>
        <v>0</v>
      </c>
      <c r="S613" s="230">
        <v>0</v>
      </c>
      <c r="T613" s="231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32" t="s">
        <v>223</v>
      </c>
      <c r="AT613" s="232" t="s">
        <v>218</v>
      </c>
      <c r="AU613" s="232" t="s">
        <v>93</v>
      </c>
      <c r="AY613" s="18" t="s">
        <v>216</v>
      </c>
      <c r="BE613" s="233">
        <f>IF(N613="základní",J613,0)</f>
        <v>0</v>
      </c>
      <c r="BF613" s="233">
        <f>IF(N613="snížená",J613,0)</f>
        <v>0</v>
      </c>
      <c r="BG613" s="233">
        <f>IF(N613="zákl. přenesená",J613,0)</f>
        <v>0</v>
      </c>
      <c r="BH613" s="233">
        <f>IF(N613="sníž. přenesená",J613,0)</f>
        <v>0</v>
      </c>
      <c r="BI613" s="233">
        <f>IF(N613="nulová",J613,0)</f>
        <v>0</v>
      </c>
      <c r="BJ613" s="18" t="s">
        <v>91</v>
      </c>
      <c r="BK613" s="233">
        <f>ROUND(I613*H613,2)</f>
        <v>0</v>
      </c>
      <c r="BL613" s="18" t="s">
        <v>223</v>
      </c>
      <c r="BM613" s="232" t="s">
        <v>866</v>
      </c>
    </row>
    <row r="614" s="13" customFormat="1">
      <c r="A614" s="13"/>
      <c r="B614" s="234"/>
      <c r="C614" s="235"/>
      <c r="D614" s="236" t="s">
        <v>225</v>
      </c>
      <c r="E614" s="237" t="s">
        <v>1</v>
      </c>
      <c r="F614" s="238" t="s">
        <v>862</v>
      </c>
      <c r="G614" s="235"/>
      <c r="H614" s="239">
        <v>63.249000000000002</v>
      </c>
      <c r="I614" s="240"/>
      <c r="J614" s="235"/>
      <c r="K614" s="235"/>
      <c r="L614" s="241"/>
      <c r="M614" s="242"/>
      <c r="N614" s="243"/>
      <c r="O614" s="243"/>
      <c r="P614" s="243"/>
      <c r="Q614" s="243"/>
      <c r="R614" s="243"/>
      <c r="S614" s="243"/>
      <c r="T614" s="24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5" t="s">
        <v>225</v>
      </c>
      <c r="AU614" s="245" t="s">
        <v>93</v>
      </c>
      <c r="AV614" s="13" t="s">
        <v>93</v>
      </c>
      <c r="AW614" s="13" t="s">
        <v>38</v>
      </c>
      <c r="AX614" s="13" t="s">
        <v>91</v>
      </c>
      <c r="AY614" s="245" t="s">
        <v>216</v>
      </c>
    </row>
    <row r="615" s="2" customFormat="1" ht="16.5" customHeight="1">
      <c r="A615" s="40"/>
      <c r="B615" s="41"/>
      <c r="C615" s="221" t="s">
        <v>867</v>
      </c>
      <c r="D615" s="221" t="s">
        <v>218</v>
      </c>
      <c r="E615" s="222" t="s">
        <v>868</v>
      </c>
      <c r="F615" s="223" t="s">
        <v>869</v>
      </c>
      <c r="G615" s="224" t="s">
        <v>278</v>
      </c>
      <c r="H615" s="225">
        <v>3.5</v>
      </c>
      <c r="I615" s="226"/>
      <c r="J615" s="227">
        <f>ROUND(I615*H615,2)</f>
        <v>0</v>
      </c>
      <c r="K615" s="223" t="s">
        <v>222</v>
      </c>
      <c r="L615" s="46"/>
      <c r="M615" s="228" t="s">
        <v>1</v>
      </c>
      <c r="N615" s="229" t="s">
        <v>48</v>
      </c>
      <c r="O615" s="93"/>
      <c r="P615" s="230">
        <f>O615*H615</f>
        <v>0</v>
      </c>
      <c r="Q615" s="230">
        <v>1.0627727797</v>
      </c>
      <c r="R615" s="230">
        <f>Q615*H615</f>
        <v>3.71970472895</v>
      </c>
      <c r="S615" s="230">
        <v>0</v>
      </c>
      <c r="T615" s="231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32" t="s">
        <v>223</v>
      </c>
      <c r="AT615" s="232" t="s">
        <v>218</v>
      </c>
      <c r="AU615" s="232" t="s">
        <v>93</v>
      </c>
      <c r="AY615" s="18" t="s">
        <v>216</v>
      </c>
      <c r="BE615" s="233">
        <f>IF(N615="základní",J615,0)</f>
        <v>0</v>
      </c>
      <c r="BF615" s="233">
        <f>IF(N615="snížená",J615,0)</f>
        <v>0</v>
      </c>
      <c r="BG615" s="233">
        <f>IF(N615="zákl. přenesená",J615,0)</f>
        <v>0</v>
      </c>
      <c r="BH615" s="233">
        <f>IF(N615="sníž. přenesená",J615,0)</f>
        <v>0</v>
      </c>
      <c r="BI615" s="233">
        <f>IF(N615="nulová",J615,0)</f>
        <v>0</v>
      </c>
      <c r="BJ615" s="18" t="s">
        <v>91</v>
      </c>
      <c r="BK615" s="233">
        <f>ROUND(I615*H615,2)</f>
        <v>0</v>
      </c>
      <c r="BL615" s="18" t="s">
        <v>223</v>
      </c>
      <c r="BM615" s="232" t="s">
        <v>870</v>
      </c>
    </row>
    <row r="616" s="15" customFormat="1">
      <c r="A616" s="15"/>
      <c r="B616" s="257"/>
      <c r="C616" s="258"/>
      <c r="D616" s="236" t="s">
        <v>225</v>
      </c>
      <c r="E616" s="259" t="s">
        <v>1</v>
      </c>
      <c r="F616" s="260" t="s">
        <v>871</v>
      </c>
      <c r="G616" s="258"/>
      <c r="H616" s="259" t="s">
        <v>1</v>
      </c>
      <c r="I616" s="261"/>
      <c r="J616" s="258"/>
      <c r="K616" s="258"/>
      <c r="L616" s="262"/>
      <c r="M616" s="263"/>
      <c r="N616" s="264"/>
      <c r="O616" s="264"/>
      <c r="P616" s="264"/>
      <c r="Q616" s="264"/>
      <c r="R616" s="264"/>
      <c r="S616" s="264"/>
      <c r="T616" s="26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66" t="s">
        <v>225</v>
      </c>
      <c r="AU616" s="266" t="s">
        <v>93</v>
      </c>
      <c r="AV616" s="15" t="s">
        <v>91</v>
      </c>
      <c r="AW616" s="15" t="s">
        <v>38</v>
      </c>
      <c r="AX616" s="15" t="s">
        <v>83</v>
      </c>
      <c r="AY616" s="266" t="s">
        <v>216</v>
      </c>
    </row>
    <row r="617" s="13" customFormat="1">
      <c r="A617" s="13"/>
      <c r="B617" s="234"/>
      <c r="C617" s="235"/>
      <c r="D617" s="236" t="s">
        <v>225</v>
      </c>
      <c r="E617" s="237" t="s">
        <v>1</v>
      </c>
      <c r="F617" s="238" t="s">
        <v>872</v>
      </c>
      <c r="G617" s="235"/>
      <c r="H617" s="239">
        <v>3.5</v>
      </c>
      <c r="I617" s="240"/>
      <c r="J617" s="235"/>
      <c r="K617" s="235"/>
      <c r="L617" s="241"/>
      <c r="M617" s="242"/>
      <c r="N617" s="243"/>
      <c r="O617" s="243"/>
      <c r="P617" s="243"/>
      <c r="Q617" s="243"/>
      <c r="R617" s="243"/>
      <c r="S617" s="243"/>
      <c r="T617" s="24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5" t="s">
        <v>225</v>
      </c>
      <c r="AU617" s="245" t="s">
        <v>93</v>
      </c>
      <c r="AV617" s="13" t="s">
        <v>93</v>
      </c>
      <c r="AW617" s="13" t="s">
        <v>38</v>
      </c>
      <c r="AX617" s="13" t="s">
        <v>91</v>
      </c>
      <c r="AY617" s="245" t="s">
        <v>216</v>
      </c>
    </row>
    <row r="618" s="2" customFormat="1" ht="16.5" customHeight="1">
      <c r="A618" s="40"/>
      <c r="B618" s="41"/>
      <c r="C618" s="221" t="s">
        <v>873</v>
      </c>
      <c r="D618" s="221" t="s">
        <v>218</v>
      </c>
      <c r="E618" s="222" t="s">
        <v>874</v>
      </c>
      <c r="F618" s="223" t="s">
        <v>875</v>
      </c>
      <c r="G618" s="224" t="s">
        <v>221</v>
      </c>
      <c r="H618" s="225">
        <v>1087.086</v>
      </c>
      <c r="I618" s="226"/>
      <c r="J618" s="227">
        <f>ROUND(I618*H618,2)</f>
        <v>0</v>
      </c>
      <c r="K618" s="223" t="s">
        <v>222</v>
      </c>
      <c r="L618" s="46"/>
      <c r="M618" s="228" t="s">
        <v>1</v>
      </c>
      <c r="N618" s="229" t="s">
        <v>48</v>
      </c>
      <c r="O618" s="93"/>
      <c r="P618" s="230">
        <f>O618*H618</f>
        <v>0</v>
      </c>
      <c r="Q618" s="230">
        <v>0.00013200000000000001</v>
      </c>
      <c r="R618" s="230">
        <f>Q618*H618</f>
        <v>0.14349535200000002</v>
      </c>
      <c r="S618" s="230">
        <v>0</v>
      </c>
      <c r="T618" s="231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32" t="s">
        <v>223</v>
      </c>
      <c r="AT618" s="232" t="s">
        <v>218</v>
      </c>
      <c r="AU618" s="232" t="s">
        <v>93</v>
      </c>
      <c r="AY618" s="18" t="s">
        <v>216</v>
      </c>
      <c r="BE618" s="233">
        <f>IF(N618="základní",J618,0)</f>
        <v>0</v>
      </c>
      <c r="BF618" s="233">
        <f>IF(N618="snížená",J618,0)</f>
        <v>0</v>
      </c>
      <c r="BG618" s="233">
        <f>IF(N618="zákl. přenesená",J618,0)</f>
        <v>0</v>
      </c>
      <c r="BH618" s="233">
        <f>IF(N618="sníž. přenesená",J618,0)</f>
        <v>0</v>
      </c>
      <c r="BI618" s="233">
        <f>IF(N618="nulová",J618,0)</f>
        <v>0</v>
      </c>
      <c r="BJ618" s="18" t="s">
        <v>91</v>
      </c>
      <c r="BK618" s="233">
        <f>ROUND(I618*H618,2)</f>
        <v>0</v>
      </c>
      <c r="BL618" s="18" t="s">
        <v>223</v>
      </c>
      <c r="BM618" s="232" t="s">
        <v>876</v>
      </c>
    </row>
    <row r="619" s="13" customFormat="1">
      <c r="A619" s="13"/>
      <c r="B619" s="234"/>
      <c r="C619" s="235"/>
      <c r="D619" s="236" t="s">
        <v>225</v>
      </c>
      <c r="E619" s="237" t="s">
        <v>1</v>
      </c>
      <c r="F619" s="238" t="s">
        <v>877</v>
      </c>
      <c r="G619" s="235"/>
      <c r="H619" s="239">
        <v>1087.086</v>
      </c>
      <c r="I619" s="240"/>
      <c r="J619" s="235"/>
      <c r="K619" s="235"/>
      <c r="L619" s="241"/>
      <c r="M619" s="242"/>
      <c r="N619" s="243"/>
      <c r="O619" s="243"/>
      <c r="P619" s="243"/>
      <c r="Q619" s="243"/>
      <c r="R619" s="243"/>
      <c r="S619" s="243"/>
      <c r="T619" s="24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5" t="s">
        <v>225</v>
      </c>
      <c r="AU619" s="245" t="s">
        <v>93</v>
      </c>
      <c r="AV619" s="13" t="s">
        <v>93</v>
      </c>
      <c r="AW619" s="13" t="s">
        <v>38</v>
      </c>
      <c r="AX619" s="13" t="s">
        <v>91</v>
      </c>
      <c r="AY619" s="245" t="s">
        <v>216</v>
      </c>
    </row>
    <row r="620" s="2" customFormat="1" ht="24.15" customHeight="1">
      <c r="A620" s="40"/>
      <c r="B620" s="41"/>
      <c r="C620" s="221" t="s">
        <v>878</v>
      </c>
      <c r="D620" s="221" t="s">
        <v>218</v>
      </c>
      <c r="E620" s="222" t="s">
        <v>879</v>
      </c>
      <c r="F620" s="223" t="s">
        <v>880</v>
      </c>
      <c r="G620" s="224" t="s">
        <v>237</v>
      </c>
      <c r="H620" s="225">
        <v>333.56900000000002</v>
      </c>
      <c r="I620" s="226"/>
      <c r="J620" s="227">
        <f>ROUND(I620*H620,2)</f>
        <v>0</v>
      </c>
      <c r="K620" s="223" t="s">
        <v>222</v>
      </c>
      <c r="L620" s="46"/>
      <c r="M620" s="228" t="s">
        <v>1</v>
      </c>
      <c r="N620" s="229" t="s">
        <v>48</v>
      </c>
      <c r="O620" s="93"/>
      <c r="P620" s="230">
        <f>O620*H620</f>
        <v>0</v>
      </c>
      <c r="Q620" s="230">
        <v>2.3E-06</v>
      </c>
      <c r="R620" s="230">
        <f>Q620*H620</f>
        <v>0.00076720870000000004</v>
      </c>
      <c r="S620" s="230">
        <v>0</v>
      </c>
      <c r="T620" s="231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32" t="s">
        <v>223</v>
      </c>
      <c r="AT620" s="232" t="s">
        <v>218</v>
      </c>
      <c r="AU620" s="232" t="s">
        <v>93</v>
      </c>
      <c r="AY620" s="18" t="s">
        <v>216</v>
      </c>
      <c r="BE620" s="233">
        <f>IF(N620="základní",J620,0)</f>
        <v>0</v>
      </c>
      <c r="BF620" s="233">
        <f>IF(N620="snížená",J620,0)</f>
        <v>0</v>
      </c>
      <c r="BG620" s="233">
        <f>IF(N620="zákl. přenesená",J620,0)</f>
        <v>0</v>
      </c>
      <c r="BH620" s="233">
        <f>IF(N620="sníž. přenesená",J620,0)</f>
        <v>0</v>
      </c>
      <c r="BI620" s="233">
        <f>IF(N620="nulová",J620,0)</f>
        <v>0</v>
      </c>
      <c r="BJ620" s="18" t="s">
        <v>91</v>
      </c>
      <c r="BK620" s="233">
        <f>ROUND(I620*H620,2)</f>
        <v>0</v>
      </c>
      <c r="BL620" s="18" t="s">
        <v>223</v>
      </c>
      <c r="BM620" s="232" t="s">
        <v>881</v>
      </c>
    </row>
    <row r="621" s="13" customFormat="1">
      <c r="A621" s="13"/>
      <c r="B621" s="234"/>
      <c r="C621" s="235"/>
      <c r="D621" s="236" t="s">
        <v>225</v>
      </c>
      <c r="E621" s="237" t="s">
        <v>1</v>
      </c>
      <c r="F621" s="238" t="s">
        <v>882</v>
      </c>
      <c r="G621" s="235"/>
      <c r="H621" s="239">
        <v>51.799999999999997</v>
      </c>
      <c r="I621" s="240"/>
      <c r="J621" s="235"/>
      <c r="K621" s="235"/>
      <c r="L621" s="241"/>
      <c r="M621" s="242"/>
      <c r="N621" s="243"/>
      <c r="O621" s="243"/>
      <c r="P621" s="243"/>
      <c r="Q621" s="243"/>
      <c r="R621" s="243"/>
      <c r="S621" s="243"/>
      <c r="T621" s="24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5" t="s">
        <v>225</v>
      </c>
      <c r="AU621" s="245" t="s">
        <v>93</v>
      </c>
      <c r="AV621" s="13" t="s">
        <v>93</v>
      </c>
      <c r="AW621" s="13" t="s">
        <v>38</v>
      </c>
      <c r="AX621" s="13" t="s">
        <v>83</v>
      </c>
      <c r="AY621" s="245" t="s">
        <v>216</v>
      </c>
    </row>
    <row r="622" s="13" customFormat="1">
      <c r="A622" s="13"/>
      <c r="B622" s="234"/>
      <c r="C622" s="235"/>
      <c r="D622" s="236" t="s">
        <v>225</v>
      </c>
      <c r="E622" s="237" t="s">
        <v>1</v>
      </c>
      <c r="F622" s="238" t="s">
        <v>883</v>
      </c>
      <c r="G622" s="235"/>
      <c r="H622" s="239">
        <v>42.350000000000001</v>
      </c>
      <c r="I622" s="240"/>
      <c r="J622" s="235"/>
      <c r="K622" s="235"/>
      <c r="L622" s="241"/>
      <c r="M622" s="242"/>
      <c r="N622" s="243"/>
      <c r="O622" s="243"/>
      <c r="P622" s="243"/>
      <c r="Q622" s="243"/>
      <c r="R622" s="243"/>
      <c r="S622" s="243"/>
      <c r="T622" s="24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5" t="s">
        <v>225</v>
      </c>
      <c r="AU622" s="245" t="s">
        <v>93</v>
      </c>
      <c r="AV622" s="13" t="s">
        <v>93</v>
      </c>
      <c r="AW622" s="13" t="s">
        <v>38</v>
      </c>
      <c r="AX622" s="13" t="s">
        <v>83</v>
      </c>
      <c r="AY622" s="245" t="s">
        <v>216</v>
      </c>
    </row>
    <row r="623" s="13" customFormat="1">
      <c r="A623" s="13"/>
      <c r="B623" s="234"/>
      <c r="C623" s="235"/>
      <c r="D623" s="236" t="s">
        <v>225</v>
      </c>
      <c r="E623" s="237" t="s">
        <v>1</v>
      </c>
      <c r="F623" s="238" t="s">
        <v>884</v>
      </c>
      <c r="G623" s="235"/>
      <c r="H623" s="239">
        <v>59.200000000000003</v>
      </c>
      <c r="I623" s="240"/>
      <c r="J623" s="235"/>
      <c r="K623" s="235"/>
      <c r="L623" s="241"/>
      <c r="M623" s="242"/>
      <c r="N623" s="243"/>
      <c r="O623" s="243"/>
      <c r="P623" s="243"/>
      <c r="Q623" s="243"/>
      <c r="R623" s="243"/>
      <c r="S623" s="243"/>
      <c r="T623" s="24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5" t="s">
        <v>225</v>
      </c>
      <c r="AU623" s="245" t="s">
        <v>93</v>
      </c>
      <c r="AV623" s="13" t="s">
        <v>93</v>
      </c>
      <c r="AW623" s="13" t="s">
        <v>38</v>
      </c>
      <c r="AX623" s="13" t="s">
        <v>83</v>
      </c>
      <c r="AY623" s="245" t="s">
        <v>216</v>
      </c>
    </row>
    <row r="624" s="13" customFormat="1">
      <c r="A624" s="13"/>
      <c r="B624" s="234"/>
      <c r="C624" s="235"/>
      <c r="D624" s="236" t="s">
        <v>225</v>
      </c>
      <c r="E624" s="237" t="s">
        <v>1</v>
      </c>
      <c r="F624" s="238" t="s">
        <v>885</v>
      </c>
      <c r="G624" s="235"/>
      <c r="H624" s="239">
        <v>73.619</v>
      </c>
      <c r="I624" s="240"/>
      <c r="J624" s="235"/>
      <c r="K624" s="235"/>
      <c r="L624" s="241"/>
      <c r="M624" s="242"/>
      <c r="N624" s="243"/>
      <c r="O624" s="243"/>
      <c r="P624" s="243"/>
      <c r="Q624" s="243"/>
      <c r="R624" s="243"/>
      <c r="S624" s="243"/>
      <c r="T624" s="24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5" t="s">
        <v>225</v>
      </c>
      <c r="AU624" s="245" t="s">
        <v>93</v>
      </c>
      <c r="AV624" s="13" t="s">
        <v>93</v>
      </c>
      <c r="AW624" s="13" t="s">
        <v>38</v>
      </c>
      <c r="AX624" s="13" t="s">
        <v>83</v>
      </c>
      <c r="AY624" s="245" t="s">
        <v>216</v>
      </c>
    </row>
    <row r="625" s="13" customFormat="1">
      <c r="A625" s="13"/>
      <c r="B625" s="234"/>
      <c r="C625" s="235"/>
      <c r="D625" s="236" t="s">
        <v>225</v>
      </c>
      <c r="E625" s="237" t="s">
        <v>1</v>
      </c>
      <c r="F625" s="238" t="s">
        <v>886</v>
      </c>
      <c r="G625" s="235"/>
      <c r="H625" s="239">
        <v>58.200000000000003</v>
      </c>
      <c r="I625" s="240"/>
      <c r="J625" s="235"/>
      <c r="K625" s="235"/>
      <c r="L625" s="241"/>
      <c r="M625" s="242"/>
      <c r="N625" s="243"/>
      <c r="O625" s="243"/>
      <c r="P625" s="243"/>
      <c r="Q625" s="243"/>
      <c r="R625" s="243"/>
      <c r="S625" s="243"/>
      <c r="T625" s="24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5" t="s">
        <v>225</v>
      </c>
      <c r="AU625" s="245" t="s">
        <v>93</v>
      </c>
      <c r="AV625" s="13" t="s">
        <v>93</v>
      </c>
      <c r="AW625" s="13" t="s">
        <v>38</v>
      </c>
      <c r="AX625" s="13" t="s">
        <v>83</v>
      </c>
      <c r="AY625" s="245" t="s">
        <v>216</v>
      </c>
    </row>
    <row r="626" s="13" customFormat="1">
      <c r="A626" s="13"/>
      <c r="B626" s="234"/>
      <c r="C626" s="235"/>
      <c r="D626" s="236" t="s">
        <v>225</v>
      </c>
      <c r="E626" s="237" t="s">
        <v>1</v>
      </c>
      <c r="F626" s="238" t="s">
        <v>887</v>
      </c>
      <c r="G626" s="235"/>
      <c r="H626" s="239">
        <v>48.399999999999999</v>
      </c>
      <c r="I626" s="240"/>
      <c r="J626" s="235"/>
      <c r="K626" s="235"/>
      <c r="L626" s="241"/>
      <c r="M626" s="242"/>
      <c r="N626" s="243"/>
      <c r="O626" s="243"/>
      <c r="P626" s="243"/>
      <c r="Q626" s="243"/>
      <c r="R626" s="243"/>
      <c r="S626" s="243"/>
      <c r="T626" s="24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5" t="s">
        <v>225</v>
      </c>
      <c r="AU626" s="245" t="s">
        <v>93</v>
      </c>
      <c r="AV626" s="13" t="s">
        <v>93</v>
      </c>
      <c r="AW626" s="13" t="s">
        <v>38</v>
      </c>
      <c r="AX626" s="13" t="s">
        <v>83</v>
      </c>
      <c r="AY626" s="245" t="s">
        <v>216</v>
      </c>
    </row>
    <row r="627" s="14" customFormat="1">
      <c r="A627" s="14"/>
      <c r="B627" s="246"/>
      <c r="C627" s="247"/>
      <c r="D627" s="236" t="s">
        <v>225</v>
      </c>
      <c r="E627" s="248" t="s">
        <v>1</v>
      </c>
      <c r="F627" s="249" t="s">
        <v>229</v>
      </c>
      <c r="G627" s="247"/>
      <c r="H627" s="250">
        <v>333.56900000000002</v>
      </c>
      <c r="I627" s="251"/>
      <c r="J627" s="247"/>
      <c r="K627" s="247"/>
      <c r="L627" s="252"/>
      <c r="M627" s="253"/>
      <c r="N627" s="254"/>
      <c r="O627" s="254"/>
      <c r="P627" s="254"/>
      <c r="Q627" s="254"/>
      <c r="R627" s="254"/>
      <c r="S627" s="254"/>
      <c r="T627" s="25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6" t="s">
        <v>225</v>
      </c>
      <c r="AU627" s="256" t="s">
        <v>93</v>
      </c>
      <c r="AV627" s="14" t="s">
        <v>223</v>
      </c>
      <c r="AW627" s="14" t="s">
        <v>38</v>
      </c>
      <c r="AX627" s="14" t="s">
        <v>91</v>
      </c>
      <c r="AY627" s="256" t="s">
        <v>216</v>
      </c>
    </row>
    <row r="628" s="2" customFormat="1" ht="24.15" customHeight="1">
      <c r="A628" s="40"/>
      <c r="B628" s="41"/>
      <c r="C628" s="221" t="s">
        <v>888</v>
      </c>
      <c r="D628" s="221" t="s">
        <v>218</v>
      </c>
      <c r="E628" s="222" t="s">
        <v>889</v>
      </c>
      <c r="F628" s="223" t="s">
        <v>890</v>
      </c>
      <c r="G628" s="224" t="s">
        <v>244</v>
      </c>
      <c r="H628" s="225">
        <v>2.1000000000000001</v>
      </c>
      <c r="I628" s="226"/>
      <c r="J628" s="227">
        <f>ROUND(I628*H628,2)</f>
        <v>0</v>
      </c>
      <c r="K628" s="223" t="s">
        <v>222</v>
      </c>
      <c r="L628" s="46"/>
      <c r="M628" s="228" t="s">
        <v>1</v>
      </c>
      <c r="N628" s="229" t="s">
        <v>48</v>
      </c>
      <c r="O628" s="93"/>
      <c r="P628" s="230">
        <f>O628*H628</f>
        <v>0</v>
      </c>
      <c r="Q628" s="230">
        <v>1.98</v>
      </c>
      <c r="R628" s="230">
        <f>Q628*H628</f>
        <v>4.1580000000000004</v>
      </c>
      <c r="S628" s="230">
        <v>0</v>
      </c>
      <c r="T628" s="231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32" t="s">
        <v>223</v>
      </c>
      <c r="AT628" s="232" t="s">
        <v>218</v>
      </c>
      <c r="AU628" s="232" t="s">
        <v>93</v>
      </c>
      <c r="AY628" s="18" t="s">
        <v>216</v>
      </c>
      <c r="BE628" s="233">
        <f>IF(N628="základní",J628,0)</f>
        <v>0</v>
      </c>
      <c r="BF628" s="233">
        <f>IF(N628="snížená",J628,0)</f>
        <v>0</v>
      </c>
      <c r="BG628" s="233">
        <f>IF(N628="zákl. přenesená",J628,0)</f>
        <v>0</v>
      </c>
      <c r="BH628" s="233">
        <f>IF(N628="sníž. přenesená",J628,0)</f>
        <v>0</v>
      </c>
      <c r="BI628" s="233">
        <f>IF(N628="nulová",J628,0)</f>
        <v>0</v>
      </c>
      <c r="BJ628" s="18" t="s">
        <v>91</v>
      </c>
      <c r="BK628" s="233">
        <f>ROUND(I628*H628,2)</f>
        <v>0</v>
      </c>
      <c r="BL628" s="18" t="s">
        <v>223</v>
      </c>
      <c r="BM628" s="232" t="s">
        <v>891</v>
      </c>
    </row>
    <row r="629" s="13" customFormat="1">
      <c r="A629" s="13"/>
      <c r="B629" s="234"/>
      <c r="C629" s="235"/>
      <c r="D629" s="236" t="s">
        <v>225</v>
      </c>
      <c r="E629" s="237" t="s">
        <v>1</v>
      </c>
      <c r="F629" s="238" t="s">
        <v>892</v>
      </c>
      <c r="G629" s="235"/>
      <c r="H629" s="239">
        <v>1.3640000000000001</v>
      </c>
      <c r="I629" s="240"/>
      <c r="J629" s="235"/>
      <c r="K629" s="235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225</v>
      </c>
      <c r="AU629" s="245" t="s">
        <v>93</v>
      </c>
      <c r="AV629" s="13" t="s">
        <v>93</v>
      </c>
      <c r="AW629" s="13" t="s">
        <v>38</v>
      </c>
      <c r="AX629" s="13" t="s">
        <v>83</v>
      </c>
      <c r="AY629" s="245" t="s">
        <v>216</v>
      </c>
    </row>
    <row r="630" s="13" customFormat="1">
      <c r="A630" s="13"/>
      <c r="B630" s="234"/>
      <c r="C630" s="235"/>
      <c r="D630" s="236" t="s">
        <v>225</v>
      </c>
      <c r="E630" s="237" t="s">
        <v>1</v>
      </c>
      <c r="F630" s="238" t="s">
        <v>893</v>
      </c>
      <c r="G630" s="235"/>
      <c r="H630" s="239">
        <v>0.27200000000000002</v>
      </c>
      <c r="I630" s="240"/>
      <c r="J630" s="235"/>
      <c r="K630" s="235"/>
      <c r="L630" s="241"/>
      <c r="M630" s="242"/>
      <c r="N630" s="243"/>
      <c r="O630" s="243"/>
      <c r="P630" s="243"/>
      <c r="Q630" s="243"/>
      <c r="R630" s="243"/>
      <c r="S630" s="243"/>
      <c r="T630" s="24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5" t="s">
        <v>225</v>
      </c>
      <c r="AU630" s="245" t="s">
        <v>93</v>
      </c>
      <c r="AV630" s="13" t="s">
        <v>93</v>
      </c>
      <c r="AW630" s="13" t="s">
        <v>38</v>
      </c>
      <c r="AX630" s="13" t="s">
        <v>83</v>
      </c>
      <c r="AY630" s="245" t="s">
        <v>216</v>
      </c>
    </row>
    <row r="631" s="13" customFormat="1">
      <c r="A631" s="13"/>
      <c r="B631" s="234"/>
      <c r="C631" s="235"/>
      <c r="D631" s="236" t="s">
        <v>225</v>
      </c>
      <c r="E631" s="237" t="s">
        <v>1</v>
      </c>
      <c r="F631" s="238" t="s">
        <v>894</v>
      </c>
      <c r="G631" s="235"/>
      <c r="H631" s="239">
        <v>0.46400000000000002</v>
      </c>
      <c r="I631" s="240"/>
      <c r="J631" s="235"/>
      <c r="K631" s="235"/>
      <c r="L631" s="241"/>
      <c r="M631" s="242"/>
      <c r="N631" s="243"/>
      <c r="O631" s="243"/>
      <c r="P631" s="243"/>
      <c r="Q631" s="243"/>
      <c r="R631" s="243"/>
      <c r="S631" s="243"/>
      <c r="T631" s="24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5" t="s">
        <v>225</v>
      </c>
      <c r="AU631" s="245" t="s">
        <v>93</v>
      </c>
      <c r="AV631" s="13" t="s">
        <v>93</v>
      </c>
      <c r="AW631" s="13" t="s">
        <v>38</v>
      </c>
      <c r="AX631" s="13" t="s">
        <v>83</v>
      </c>
      <c r="AY631" s="245" t="s">
        <v>216</v>
      </c>
    </row>
    <row r="632" s="14" customFormat="1">
      <c r="A632" s="14"/>
      <c r="B632" s="246"/>
      <c r="C632" s="247"/>
      <c r="D632" s="236" t="s">
        <v>225</v>
      </c>
      <c r="E632" s="248" t="s">
        <v>1</v>
      </c>
      <c r="F632" s="249" t="s">
        <v>229</v>
      </c>
      <c r="G632" s="247"/>
      <c r="H632" s="250">
        <v>2.1000000000000001</v>
      </c>
      <c r="I632" s="251"/>
      <c r="J632" s="247"/>
      <c r="K632" s="247"/>
      <c r="L632" s="252"/>
      <c r="M632" s="253"/>
      <c r="N632" s="254"/>
      <c r="O632" s="254"/>
      <c r="P632" s="254"/>
      <c r="Q632" s="254"/>
      <c r="R632" s="254"/>
      <c r="S632" s="254"/>
      <c r="T632" s="255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6" t="s">
        <v>225</v>
      </c>
      <c r="AU632" s="256" t="s">
        <v>93</v>
      </c>
      <c r="AV632" s="14" t="s">
        <v>223</v>
      </c>
      <c r="AW632" s="14" t="s">
        <v>38</v>
      </c>
      <c r="AX632" s="14" t="s">
        <v>91</v>
      </c>
      <c r="AY632" s="256" t="s">
        <v>216</v>
      </c>
    </row>
    <row r="633" s="2" customFormat="1" ht="24.15" customHeight="1">
      <c r="A633" s="40"/>
      <c r="B633" s="41"/>
      <c r="C633" s="221" t="s">
        <v>895</v>
      </c>
      <c r="D633" s="221" t="s">
        <v>218</v>
      </c>
      <c r="E633" s="222" t="s">
        <v>896</v>
      </c>
      <c r="F633" s="223" t="s">
        <v>897</v>
      </c>
      <c r="G633" s="224" t="s">
        <v>221</v>
      </c>
      <c r="H633" s="225">
        <v>76.950000000000003</v>
      </c>
      <c r="I633" s="226"/>
      <c r="J633" s="227">
        <f>ROUND(I633*H633,2)</f>
        <v>0</v>
      </c>
      <c r="K633" s="223" t="s">
        <v>222</v>
      </c>
      <c r="L633" s="46"/>
      <c r="M633" s="228" t="s">
        <v>1</v>
      </c>
      <c r="N633" s="229" t="s">
        <v>48</v>
      </c>
      <c r="O633" s="93"/>
      <c r="P633" s="230">
        <f>O633*H633</f>
        <v>0</v>
      </c>
      <c r="Q633" s="230">
        <v>0.28361500000000001</v>
      </c>
      <c r="R633" s="230">
        <f>Q633*H633</f>
        <v>21.824174250000002</v>
      </c>
      <c r="S633" s="230">
        <v>0</v>
      </c>
      <c r="T633" s="231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32" t="s">
        <v>223</v>
      </c>
      <c r="AT633" s="232" t="s">
        <v>218</v>
      </c>
      <c r="AU633" s="232" t="s">
        <v>93</v>
      </c>
      <c r="AY633" s="18" t="s">
        <v>216</v>
      </c>
      <c r="BE633" s="233">
        <f>IF(N633="základní",J633,0)</f>
        <v>0</v>
      </c>
      <c r="BF633" s="233">
        <f>IF(N633="snížená",J633,0)</f>
        <v>0</v>
      </c>
      <c r="BG633" s="233">
        <f>IF(N633="zákl. přenesená",J633,0)</f>
        <v>0</v>
      </c>
      <c r="BH633" s="233">
        <f>IF(N633="sníž. přenesená",J633,0)</f>
        <v>0</v>
      </c>
      <c r="BI633" s="233">
        <f>IF(N633="nulová",J633,0)</f>
        <v>0</v>
      </c>
      <c r="BJ633" s="18" t="s">
        <v>91</v>
      </c>
      <c r="BK633" s="233">
        <f>ROUND(I633*H633,2)</f>
        <v>0</v>
      </c>
      <c r="BL633" s="18" t="s">
        <v>223</v>
      </c>
      <c r="BM633" s="232" t="s">
        <v>898</v>
      </c>
    </row>
    <row r="634" s="15" customFormat="1">
      <c r="A634" s="15"/>
      <c r="B634" s="257"/>
      <c r="C634" s="258"/>
      <c r="D634" s="236" t="s">
        <v>225</v>
      </c>
      <c r="E634" s="259" t="s">
        <v>1</v>
      </c>
      <c r="F634" s="260" t="s">
        <v>899</v>
      </c>
      <c r="G634" s="258"/>
      <c r="H634" s="259" t="s">
        <v>1</v>
      </c>
      <c r="I634" s="261"/>
      <c r="J634" s="258"/>
      <c r="K634" s="258"/>
      <c r="L634" s="262"/>
      <c r="M634" s="263"/>
      <c r="N634" s="264"/>
      <c r="O634" s="264"/>
      <c r="P634" s="264"/>
      <c r="Q634" s="264"/>
      <c r="R634" s="264"/>
      <c r="S634" s="264"/>
      <c r="T634" s="26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66" t="s">
        <v>225</v>
      </c>
      <c r="AU634" s="266" t="s">
        <v>93</v>
      </c>
      <c r="AV634" s="15" t="s">
        <v>91</v>
      </c>
      <c r="AW634" s="15" t="s">
        <v>38</v>
      </c>
      <c r="AX634" s="15" t="s">
        <v>83</v>
      </c>
      <c r="AY634" s="266" t="s">
        <v>216</v>
      </c>
    </row>
    <row r="635" s="13" customFormat="1">
      <c r="A635" s="13"/>
      <c r="B635" s="234"/>
      <c r="C635" s="235"/>
      <c r="D635" s="236" t="s">
        <v>225</v>
      </c>
      <c r="E635" s="237" t="s">
        <v>1</v>
      </c>
      <c r="F635" s="238" t="s">
        <v>900</v>
      </c>
      <c r="G635" s="235"/>
      <c r="H635" s="239">
        <v>51.149999999999999</v>
      </c>
      <c r="I635" s="240"/>
      <c r="J635" s="235"/>
      <c r="K635" s="235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225</v>
      </c>
      <c r="AU635" s="245" t="s">
        <v>93</v>
      </c>
      <c r="AV635" s="13" t="s">
        <v>93</v>
      </c>
      <c r="AW635" s="13" t="s">
        <v>38</v>
      </c>
      <c r="AX635" s="13" t="s">
        <v>83</v>
      </c>
      <c r="AY635" s="245" t="s">
        <v>216</v>
      </c>
    </row>
    <row r="636" s="13" customFormat="1">
      <c r="A636" s="13"/>
      <c r="B636" s="234"/>
      <c r="C636" s="235"/>
      <c r="D636" s="236" t="s">
        <v>225</v>
      </c>
      <c r="E636" s="237" t="s">
        <v>1</v>
      </c>
      <c r="F636" s="238" t="s">
        <v>227</v>
      </c>
      <c r="G636" s="235"/>
      <c r="H636" s="239">
        <v>10.199999999999999</v>
      </c>
      <c r="I636" s="240"/>
      <c r="J636" s="235"/>
      <c r="K636" s="235"/>
      <c r="L636" s="241"/>
      <c r="M636" s="242"/>
      <c r="N636" s="243"/>
      <c r="O636" s="243"/>
      <c r="P636" s="243"/>
      <c r="Q636" s="243"/>
      <c r="R636" s="243"/>
      <c r="S636" s="243"/>
      <c r="T636" s="24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5" t="s">
        <v>225</v>
      </c>
      <c r="AU636" s="245" t="s">
        <v>93</v>
      </c>
      <c r="AV636" s="13" t="s">
        <v>93</v>
      </c>
      <c r="AW636" s="13" t="s">
        <v>38</v>
      </c>
      <c r="AX636" s="13" t="s">
        <v>83</v>
      </c>
      <c r="AY636" s="245" t="s">
        <v>216</v>
      </c>
    </row>
    <row r="637" s="13" customFormat="1">
      <c r="A637" s="13"/>
      <c r="B637" s="234"/>
      <c r="C637" s="235"/>
      <c r="D637" s="236" t="s">
        <v>225</v>
      </c>
      <c r="E637" s="237" t="s">
        <v>1</v>
      </c>
      <c r="F637" s="238" t="s">
        <v>901</v>
      </c>
      <c r="G637" s="235"/>
      <c r="H637" s="239">
        <v>15.6</v>
      </c>
      <c r="I637" s="240"/>
      <c r="J637" s="235"/>
      <c r="K637" s="235"/>
      <c r="L637" s="241"/>
      <c r="M637" s="242"/>
      <c r="N637" s="243"/>
      <c r="O637" s="243"/>
      <c r="P637" s="243"/>
      <c r="Q637" s="243"/>
      <c r="R637" s="243"/>
      <c r="S637" s="243"/>
      <c r="T637" s="24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5" t="s">
        <v>225</v>
      </c>
      <c r="AU637" s="245" t="s">
        <v>93</v>
      </c>
      <c r="AV637" s="13" t="s">
        <v>93</v>
      </c>
      <c r="AW637" s="13" t="s">
        <v>38</v>
      </c>
      <c r="AX637" s="13" t="s">
        <v>83</v>
      </c>
      <c r="AY637" s="245" t="s">
        <v>216</v>
      </c>
    </row>
    <row r="638" s="14" customFormat="1">
      <c r="A638" s="14"/>
      <c r="B638" s="246"/>
      <c r="C638" s="247"/>
      <c r="D638" s="236" t="s">
        <v>225</v>
      </c>
      <c r="E638" s="248" t="s">
        <v>1</v>
      </c>
      <c r="F638" s="249" t="s">
        <v>229</v>
      </c>
      <c r="G638" s="247"/>
      <c r="H638" s="250">
        <v>76.950000000000003</v>
      </c>
      <c r="I638" s="251"/>
      <c r="J638" s="247"/>
      <c r="K638" s="247"/>
      <c r="L638" s="252"/>
      <c r="M638" s="253"/>
      <c r="N638" s="254"/>
      <c r="O638" s="254"/>
      <c r="P638" s="254"/>
      <c r="Q638" s="254"/>
      <c r="R638" s="254"/>
      <c r="S638" s="254"/>
      <c r="T638" s="25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6" t="s">
        <v>225</v>
      </c>
      <c r="AU638" s="256" t="s">
        <v>93</v>
      </c>
      <c r="AV638" s="14" t="s">
        <v>223</v>
      </c>
      <c r="AW638" s="14" t="s">
        <v>38</v>
      </c>
      <c r="AX638" s="14" t="s">
        <v>91</v>
      </c>
      <c r="AY638" s="256" t="s">
        <v>216</v>
      </c>
    </row>
    <row r="639" s="2" customFormat="1" ht="24.15" customHeight="1">
      <c r="A639" s="40"/>
      <c r="B639" s="41"/>
      <c r="C639" s="221" t="s">
        <v>902</v>
      </c>
      <c r="D639" s="221" t="s">
        <v>218</v>
      </c>
      <c r="E639" s="222" t="s">
        <v>903</v>
      </c>
      <c r="F639" s="223" t="s">
        <v>904</v>
      </c>
      <c r="G639" s="224" t="s">
        <v>237</v>
      </c>
      <c r="H639" s="225">
        <v>53.5</v>
      </c>
      <c r="I639" s="226"/>
      <c r="J639" s="227">
        <f>ROUND(I639*H639,2)</f>
        <v>0</v>
      </c>
      <c r="K639" s="223" t="s">
        <v>222</v>
      </c>
      <c r="L639" s="46"/>
      <c r="M639" s="228" t="s">
        <v>1</v>
      </c>
      <c r="N639" s="229" t="s">
        <v>48</v>
      </c>
      <c r="O639" s="93"/>
      <c r="P639" s="230">
        <f>O639*H639</f>
        <v>0</v>
      </c>
      <c r="Q639" s="230">
        <v>0.12894600000000001</v>
      </c>
      <c r="R639" s="230">
        <f>Q639*H639</f>
        <v>6.8986110000000007</v>
      </c>
      <c r="S639" s="230">
        <v>0</v>
      </c>
      <c r="T639" s="231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32" t="s">
        <v>223</v>
      </c>
      <c r="AT639" s="232" t="s">
        <v>218</v>
      </c>
      <c r="AU639" s="232" t="s">
        <v>93</v>
      </c>
      <c r="AY639" s="18" t="s">
        <v>216</v>
      </c>
      <c r="BE639" s="233">
        <f>IF(N639="základní",J639,0)</f>
        <v>0</v>
      </c>
      <c r="BF639" s="233">
        <f>IF(N639="snížená",J639,0)</f>
        <v>0</v>
      </c>
      <c r="BG639" s="233">
        <f>IF(N639="zákl. přenesená",J639,0)</f>
        <v>0</v>
      </c>
      <c r="BH639" s="233">
        <f>IF(N639="sníž. přenesená",J639,0)</f>
        <v>0</v>
      </c>
      <c r="BI639" s="233">
        <f>IF(N639="nulová",J639,0)</f>
        <v>0</v>
      </c>
      <c r="BJ639" s="18" t="s">
        <v>91</v>
      </c>
      <c r="BK639" s="233">
        <f>ROUND(I639*H639,2)</f>
        <v>0</v>
      </c>
      <c r="BL639" s="18" t="s">
        <v>223</v>
      </c>
      <c r="BM639" s="232" t="s">
        <v>905</v>
      </c>
    </row>
    <row r="640" s="13" customFormat="1">
      <c r="A640" s="13"/>
      <c r="B640" s="234"/>
      <c r="C640" s="235"/>
      <c r="D640" s="236" t="s">
        <v>225</v>
      </c>
      <c r="E640" s="237" t="s">
        <v>1</v>
      </c>
      <c r="F640" s="238" t="s">
        <v>906</v>
      </c>
      <c r="G640" s="235"/>
      <c r="H640" s="239">
        <v>35.100000000000001</v>
      </c>
      <c r="I640" s="240"/>
      <c r="J640" s="235"/>
      <c r="K640" s="235"/>
      <c r="L640" s="241"/>
      <c r="M640" s="242"/>
      <c r="N640" s="243"/>
      <c r="O640" s="243"/>
      <c r="P640" s="243"/>
      <c r="Q640" s="243"/>
      <c r="R640" s="243"/>
      <c r="S640" s="243"/>
      <c r="T640" s="24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5" t="s">
        <v>225</v>
      </c>
      <c r="AU640" s="245" t="s">
        <v>93</v>
      </c>
      <c r="AV640" s="13" t="s">
        <v>93</v>
      </c>
      <c r="AW640" s="13" t="s">
        <v>38</v>
      </c>
      <c r="AX640" s="13" t="s">
        <v>83</v>
      </c>
      <c r="AY640" s="245" t="s">
        <v>216</v>
      </c>
    </row>
    <row r="641" s="13" customFormat="1">
      <c r="A641" s="13"/>
      <c r="B641" s="234"/>
      <c r="C641" s="235"/>
      <c r="D641" s="236" t="s">
        <v>225</v>
      </c>
      <c r="E641" s="237" t="s">
        <v>1</v>
      </c>
      <c r="F641" s="238" t="s">
        <v>240</v>
      </c>
      <c r="G641" s="235"/>
      <c r="H641" s="239">
        <v>6.7999999999999998</v>
      </c>
      <c r="I641" s="240"/>
      <c r="J641" s="235"/>
      <c r="K641" s="235"/>
      <c r="L641" s="241"/>
      <c r="M641" s="242"/>
      <c r="N641" s="243"/>
      <c r="O641" s="243"/>
      <c r="P641" s="243"/>
      <c r="Q641" s="243"/>
      <c r="R641" s="243"/>
      <c r="S641" s="243"/>
      <c r="T641" s="24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5" t="s">
        <v>225</v>
      </c>
      <c r="AU641" s="245" t="s">
        <v>93</v>
      </c>
      <c r="AV641" s="13" t="s">
        <v>93</v>
      </c>
      <c r="AW641" s="13" t="s">
        <v>38</v>
      </c>
      <c r="AX641" s="13" t="s">
        <v>83</v>
      </c>
      <c r="AY641" s="245" t="s">
        <v>216</v>
      </c>
    </row>
    <row r="642" s="13" customFormat="1">
      <c r="A642" s="13"/>
      <c r="B642" s="234"/>
      <c r="C642" s="235"/>
      <c r="D642" s="236" t="s">
        <v>225</v>
      </c>
      <c r="E642" s="237" t="s">
        <v>1</v>
      </c>
      <c r="F642" s="238" t="s">
        <v>907</v>
      </c>
      <c r="G642" s="235"/>
      <c r="H642" s="239">
        <v>11.6</v>
      </c>
      <c r="I642" s="240"/>
      <c r="J642" s="235"/>
      <c r="K642" s="235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225</v>
      </c>
      <c r="AU642" s="245" t="s">
        <v>93</v>
      </c>
      <c r="AV642" s="13" t="s">
        <v>93</v>
      </c>
      <c r="AW642" s="13" t="s">
        <v>38</v>
      </c>
      <c r="AX642" s="13" t="s">
        <v>83</v>
      </c>
      <c r="AY642" s="245" t="s">
        <v>216</v>
      </c>
    </row>
    <row r="643" s="14" customFormat="1">
      <c r="A643" s="14"/>
      <c r="B643" s="246"/>
      <c r="C643" s="247"/>
      <c r="D643" s="236" t="s">
        <v>225</v>
      </c>
      <c r="E643" s="248" t="s">
        <v>1</v>
      </c>
      <c r="F643" s="249" t="s">
        <v>229</v>
      </c>
      <c r="G643" s="247"/>
      <c r="H643" s="250">
        <v>53.5</v>
      </c>
      <c r="I643" s="251"/>
      <c r="J643" s="247"/>
      <c r="K643" s="247"/>
      <c r="L643" s="252"/>
      <c r="M643" s="253"/>
      <c r="N643" s="254"/>
      <c r="O643" s="254"/>
      <c r="P643" s="254"/>
      <c r="Q643" s="254"/>
      <c r="R643" s="254"/>
      <c r="S643" s="254"/>
      <c r="T643" s="255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6" t="s">
        <v>225</v>
      </c>
      <c r="AU643" s="256" t="s">
        <v>93</v>
      </c>
      <c r="AV643" s="14" t="s">
        <v>223</v>
      </c>
      <c r="AW643" s="14" t="s">
        <v>38</v>
      </c>
      <c r="AX643" s="14" t="s">
        <v>91</v>
      </c>
      <c r="AY643" s="256" t="s">
        <v>216</v>
      </c>
    </row>
    <row r="644" s="12" customFormat="1" ht="22.8" customHeight="1">
      <c r="A644" s="12"/>
      <c r="B644" s="205"/>
      <c r="C644" s="206"/>
      <c r="D644" s="207" t="s">
        <v>82</v>
      </c>
      <c r="E644" s="219" t="s">
        <v>268</v>
      </c>
      <c r="F644" s="219" t="s">
        <v>908</v>
      </c>
      <c r="G644" s="206"/>
      <c r="H644" s="206"/>
      <c r="I644" s="209"/>
      <c r="J644" s="220">
        <f>BK644</f>
        <v>0</v>
      </c>
      <c r="K644" s="206"/>
      <c r="L644" s="211"/>
      <c r="M644" s="212"/>
      <c r="N644" s="213"/>
      <c r="O644" s="213"/>
      <c r="P644" s="214">
        <f>SUM(P645:P1156)</f>
        <v>0</v>
      </c>
      <c r="Q644" s="213"/>
      <c r="R644" s="214">
        <f>SUM(R645:R1156)</f>
        <v>0.92841631999999996</v>
      </c>
      <c r="S644" s="213"/>
      <c r="T644" s="215">
        <f>SUM(T645:T1156)</f>
        <v>543.53060599999992</v>
      </c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R644" s="216" t="s">
        <v>91</v>
      </c>
      <c r="AT644" s="217" t="s">
        <v>82</v>
      </c>
      <c r="AU644" s="217" t="s">
        <v>91</v>
      </c>
      <c r="AY644" s="216" t="s">
        <v>216</v>
      </c>
      <c r="BK644" s="218">
        <f>SUM(BK645:BK1156)</f>
        <v>0</v>
      </c>
    </row>
    <row r="645" s="2" customFormat="1" ht="33" customHeight="1">
      <c r="A645" s="40"/>
      <c r="B645" s="41"/>
      <c r="C645" s="221" t="s">
        <v>909</v>
      </c>
      <c r="D645" s="221" t="s">
        <v>218</v>
      </c>
      <c r="E645" s="222" t="s">
        <v>910</v>
      </c>
      <c r="F645" s="223" t="s">
        <v>911</v>
      </c>
      <c r="G645" s="224" t="s">
        <v>237</v>
      </c>
      <c r="H645" s="225">
        <v>1</v>
      </c>
      <c r="I645" s="226"/>
      <c r="J645" s="227">
        <f>ROUND(I645*H645,2)</f>
        <v>0</v>
      </c>
      <c r="K645" s="223" t="s">
        <v>222</v>
      </c>
      <c r="L645" s="46"/>
      <c r="M645" s="228" t="s">
        <v>1</v>
      </c>
      <c r="N645" s="229" t="s">
        <v>48</v>
      </c>
      <c r="O645" s="93"/>
      <c r="P645" s="230">
        <f>O645*H645</f>
        <v>0</v>
      </c>
      <c r="Q645" s="230">
        <v>0.15539952000000001</v>
      </c>
      <c r="R645" s="230">
        <f>Q645*H645</f>
        <v>0.15539952000000001</v>
      </c>
      <c r="S645" s="230">
        <v>0</v>
      </c>
      <c r="T645" s="231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32" t="s">
        <v>223</v>
      </c>
      <c r="AT645" s="232" t="s">
        <v>218</v>
      </c>
      <c r="AU645" s="232" t="s">
        <v>93</v>
      </c>
      <c r="AY645" s="18" t="s">
        <v>216</v>
      </c>
      <c r="BE645" s="233">
        <f>IF(N645="základní",J645,0)</f>
        <v>0</v>
      </c>
      <c r="BF645" s="233">
        <f>IF(N645="snížená",J645,0)</f>
        <v>0</v>
      </c>
      <c r="BG645" s="233">
        <f>IF(N645="zákl. přenesená",J645,0)</f>
        <v>0</v>
      </c>
      <c r="BH645" s="233">
        <f>IF(N645="sníž. přenesená",J645,0)</f>
        <v>0</v>
      </c>
      <c r="BI645" s="233">
        <f>IF(N645="nulová",J645,0)</f>
        <v>0</v>
      </c>
      <c r="BJ645" s="18" t="s">
        <v>91</v>
      </c>
      <c r="BK645" s="233">
        <f>ROUND(I645*H645,2)</f>
        <v>0</v>
      </c>
      <c r="BL645" s="18" t="s">
        <v>223</v>
      </c>
      <c r="BM645" s="232" t="s">
        <v>912</v>
      </c>
    </row>
    <row r="646" s="13" customFormat="1">
      <c r="A646" s="13"/>
      <c r="B646" s="234"/>
      <c r="C646" s="235"/>
      <c r="D646" s="236" t="s">
        <v>225</v>
      </c>
      <c r="E646" s="237" t="s">
        <v>1</v>
      </c>
      <c r="F646" s="238" t="s">
        <v>913</v>
      </c>
      <c r="G646" s="235"/>
      <c r="H646" s="239">
        <v>1</v>
      </c>
      <c r="I646" s="240"/>
      <c r="J646" s="235"/>
      <c r="K646" s="235"/>
      <c r="L646" s="241"/>
      <c r="M646" s="242"/>
      <c r="N646" s="243"/>
      <c r="O646" s="243"/>
      <c r="P646" s="243"/>
      <c r="Q646" s="243"/>
      <c r="R646" s="243"/>
      <c r="S646" s="243"/>
      <c r="T646" s="24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5" t="s">
        <v>225</v>
      </c>
      <c r="AU646" s="245" t="s">
        <v>93</v>
      </c>
      <c r="AV646" s="13" t="s">
        <v>93</v>
      </c>
      <c r="AW646" s="13" t="s">
        <v>38</v>
      </c>
      <c r="AX646" s="13" t="s">
        <v>91</v>
      </c>
      <c r="AY646" s="245" t="s">
        <v>216</v>
      </c>
    </row>
    <row r="647" s="2" customFormat="1" ht="16.5" customHeight="1">
      <c r="A647" s="40"/>
      <c r="B647" s="41"/>
      <c r="C647" s="267" t="s">
        <v>914</v>
      </c>
      <c r="D647" s="267" t="s">
        <v>295</v>
      </c>
      <c r="E647" s="268" t="s">
        <v>915</v>
      </c>
      <c r="F647" s="269" t="s">
        <v>916</v>
      </c>
      <c r="G647" s="270" t="s">
        <v>237</v>
      </c>
      <c r="H647" s="271">
        <v>1</v>
      </c>
      <c r="I647" s="272"/>
      <c r="J647" s="273">
        <f>ROUND(I647*H647,2)</f>
        <v>0</v>
      </c>
      <c r="K647" s="269" t="s">
        <v>222</v>
      </c>
      <c r="L647" s="274"/>
      <c r="M647" s="275" t="s">
        <v>1</v>
      </c>
      <c r="N647" s="276" t="s">
        <v>48</v>
      </c>
      <c r="O647" s="93"/>
      <c r="P647" s="230">
        <f>O647*H647</f>
        <v>0</v>
      </c>
      <c r="Q647" s="230">
        <v>0.080000000000000002</v>
      </c>
      <c r="R647" s="230">
        <f>Q647*H647</f>
        <v>0.080000000000000002</v>
      </c>
      <c r="S647" s="230">
        <v>0</v>
      </c>
      <c r="T647" s="231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32" t="s">
        <v>263</v>
      </c>
      <c r="AT647" s="232" t="s">
        <v>295</v>
      </c>
      <c r="AU647" s="232" t="s">
        <v>93</v>
      </c>
      <c r="AY647" s="18" t="s">
        <v>216</v>
      </c>
      <c r="BE647" s="233">
        <f>IF(N647="základní",J647,0)</f>
        <v>0</v>
      </c>
      <c r="BF647" s="233">
        <f>IF(N647="snížená",J647,0)</f>
        <v>0</v>
      </c>
      <c r="BG647" s="233">
        <f>IF(N647="zákl. přenesená",J647,0)</f>
        <v>0</v>
      </c>
      <c r="BH647" s="233">
        <f>IF(N647="sníž. přenesená",J647,0)</f>
        <v>0</v>
      </c>
      <c r="BI647" s="233">
        <f>IF(N647="nulová",J647,0)</f>
        <v>0</v>
      </c>
      <c r="BJ647" s="18" t="s">
        <v>91</v>
      </c>
      <c r="BK647" s="233">
        <f>ROUND(I647*H647,2)</f>
        <v>0</v>
      </c>
      <c r="BL647" s="18" t="s">
        <v>223</v>
      </c>
      <c r="BM647" s="232" t="s">
        <v>917</v>
      </c>
    </row>
    <row r="648" s="2" customFormat="1" ht="33" customHeight="1">
      <c r="A648" s="40"/>
      <c r="B648" s="41"/>
      <c r="C648" s="221" t="s">
        <v>918</v>
      </c>
      <c r="D648" s="221" t="s">
        <v>218</v>
      </c>
      <c r="E648" s="222" t="s">
        <v>919</v>
      </c>
      <c r="F648" s="223" t="s">
        <v>920</v>
      </c>
      <c r="G648" s="224" t="s">
        <v>221</v>
      </c>
      <c r="H648" s="225">
        <v>988.25999999999999</v>
      </c>
      <c r="I648" s="226"/>
      <c r="J648" s="227">
        <f>ROUND(I648*H648,2)</f>
        <v>0</v>
      </c>
      <c r="K648" s="223" t="s">
        <v>222</v>
      </c>
      <c r="L648" s="46"/>
      <c r="M648" s="228" t="s">
        <v>1</v>
      </c>
      <c r="N648" s="229" t="s">
        <v>48</v>
      </c>
      <c r="O648" s="93"/>
      <c r="P648" s="230">
        <f>O648*H648</f>
        <v>0</v>
      </c>
      <c r="Q648" s="230">
        <v>0.00012999999999999999</v>
      </c>
      <c r="R648" s="230">
        <f>Q648*H648</f>
        <v>0.1284738</v>
      </c>
      <c r="S648" s="230">
        <v>0</v>
      </c>
      <c r="T648" s="231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32" t="s">
        <v>223</v>
      </c>
      <c r="AT648" s="232" t="s">
        <v>218</v>
      </c>
      <c r="AU648" s="232" t="s">
        <v>93</v>
      </c>
      <c r="AY648" s="18" t="s">
        <v>216</v>
      </c>
      <c r="BE648" s="233">
        <f>IF(N648="základní",J648,0)</f>
        <v>0</v>
      </c>
      <c r="BF648" s="233">
        <f>IF(N648="snížená",J648,0)</f>
        <v>0</v>
      </c>
      <c r="BG648" s="233">
        <f>IF(N648="zákl. přenesená",J648,0)</f>
        <v>0</v>
      </c>
      <c r="BH648" s="233">
        <f>IF(N648="sníž. přenesená",J648,0)</f>
        <v>0</v>
      </c>
      <c r="BI648" s="233">
        <f>IF(N648="nulová",J648,0)</f>
        <v>0</v>
      </c>
      <c r="BJ648" s="18" t="s">
        <v>91</v>
      </c>
      <c r="BK648" s="233">
        <f>ROUND(I648*H648,2)</f>
        <v>0</v>
      </c>
      <c r="BL648" s="18" t="s">
        <v>223</v>
      </c>
      <c r="BM648" s="232" t="s">
        <v>921</v>
      </c>
    </row>
    <row r="649" s="13" customFormat="1">
      <c r="A649" s="13"/>
      <c r="B649" s="234"/>
      <c r="C649" s="235"/>
      <c r="D649" s="236" t="s">
        <v>225</v>
      </c>
      <c r="E649" s="237" t="s">
        <v>1</v>
      </c>
      <c r="F649" s="238" t="s">
        <v>151</v>
      </c>
      <c r="G649" s="235"/>
      <c r="H649" s="239">
        <v>988.25999999999999</v>
      </c>
      <c r="I649" s="240"/>
      <c r="J649" s="235"/>
      <c r="K649" s="235"/>
      <c r="L649" s="241"/>
      <c r="M649" s="242"/>
      <c r="N649" s="243"/>
      <c r="O649" s="243"/>
      <c r="P649" s="243"/>
      <c r="Q649" s="243"/>
      <c r="R649" s="243"/>
      <c r="S649" s="243"/>
      <c r="T649" s="24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5" t="s">
        <v>225</v>
      </c>
      <c r="AU649" s="245" t="s">
        <v>93</v>
      </c>
      <c r="AV649" s="13" t="s">
        <v>93</v>
      </c>
      <c r="AW649" s="13" t="s">
        <v>38</v>
      </c>
      <c r="AX649" s="13" t="s">
        <v>91</v>
      </c>
      <c r="AY649" s="245" t="s">
        <v>216</v>
      </c>
    </row>
    <row r="650" s="2" customFormat="1" ht="24.15" customHeight="1">
      <c r="A650" s="40"/>
      <c r="B650" s="41"/>
      <c r="C650" s="221" t="s">
        <v>922</v>
      </c>
      <c r="D650" s="221" t="s">
        <v>218</v>
      </c>
      <c r="E650" s="222" t="s">
        <v>923</v>
      </c>
      <c r="F650" s="223" t="s">
        <v>924</v>
      </c>
      <c r="G650" s="224" t="s">
        <v>925</v>
      </c>
      <c r="H650" s="225">
        <v>9</v>
      </c>
      <c r="I650" s="226"/>
      <c r="J650" s="227">
        <f>ROUND(I650*H650,2)</f>
        <v>0</v>
      </c>
      <c r="K650" s="223" t="s">
        <v>222</v>
      </c>
      <c r="L650" s="46"/>
      <c r="M650" s="228" t="s">
        <v>1</v>
      </c>
      <c r="N650" s="229" t="s">
        <v>48</v>
      </c>
      <c r="O650" s="93"/>
      <c r="P650" s="230">
        <f>O650*H650</f>
        <v>0</v>
      </c>
      <c r="Q650" s="230">
        <v>0</v>
      </c>
      <c r="R650" s="230">
        <f>Q650*H650</f>
        <v>0</v>
      </c>
      <c r="S650" s="230">
        <v>0</v>
      </c>
      <c r="T650" s="231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32" t="s">
        <v>223</v>
      </c>
      <c r="AT650" s="232" t="s">
        <v>218</v>
      </c>
      <c r="AU650" s="232" t="s">
        <v>93</v>
      </c>
      <c r="AY650" s="18" t="s">
        <v>216</v>
      </c>
      <c r="BE650" s="233">
        <f>IF(N650="základní",J650,0)</f>
        <v>0</v>
      </c>
      <c r="BF650" s="233">
        <f>IF(N650="snížená",J650,0)</f>
        <v>0</v>
      </c>
      <c r="BG650" s="233">
        <f>IF(N650="zákl. přenesená",J650,0)</f>
        <v>0</v>
      </c>
      <c r="BH650" s="233">
        <f>IF(N650="sníž. přenesená",J650,0)</f>
        <v>0</v>
      </c>
      <c r="BI650" s="233">
        <f>IF(N650="nulová",J650,0)</f>
        <v>0</v>
      </c>
      <c r="BJ650" s="18" t="s">
        <v>91</v>
      </c>
      <c r="BK650" s="233">
        <f>ROUND(I650*H650,2)</f>
        <v>0</v>
      </c>
      <c r="BL650" s="18" t="s">
        <v>223</v>
      </c>
      <c r="BM650" s="232" t="s">
        <v>926</v>
      </c>
    </row>
    <row r="651" s="13" customFormat="1">
      <c r="A651" s="13"/>
      <c r="B651" s="234"/>
      <c r="C651" s="235"/>
      <c r="D651" s="236" t="s">
        <v>225</v>
      </c>
      <c r="E651" s="237" t="s">
        <v>1</v>
      </c>
      <c r="F651" s="238" t="s">
        <v>927</v>
      </c>
      <c r="G651" s="235"/>
      <c r="H651" s="239">
        <v>3</v>
      </c>
      <c r="I651" s="240"/>
      <c r="J651" s="235"/>
      <c r="K651" s="235"/>
      <c r="L651" s="241"/>
      <c r="M651" s="242"/>
      <c r="N651" s="243"/>
      <c r="O651" s="243"/>
      <c r="P651" s="243"/>
      <c r="Q651" s="243"/>
      <c r="R651" s="243"/>
      <c r="S651" s="243"/>
      <c r="T651" s="24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5" t="s">
        <v>225</v>
      </c>
      <c r="AU651" s="245" t="s">
        <v>93</v>
      </c>
      <c r="AV651" s="13" t="s">
        <v>93</v>
      </c>
      <c r="AW651" s="13" t="s">
        <v>38</v>
      </c>
      <c r="AX651" s="13" t="s">
        <v>83</v>
      </c>
      <c r="AY651" s="245" t="s">
        <v>216</v>
      </c>
    </row>
    <row r="652" s="13" customFormat="1">
      <c r="A652" s="13"/>
      <c r="B652" s="234"/>
      <c r="C652" s="235"/>
      <c r="D652" s="236" t="s">
        <v>225</v>
      </c>
      <c r="E652" s="237" t="s">
        <v>1</v>
      </c>
      <c r="F652" s="238" t="s">
        <v>928</v>
      </c>
      <c r="G652" s="235"/>
      <c r="H652" s="239">
        <v>3</v>
      </c>
      <c r="I652" s="240"/>
      <c r="J652" s="235"/>
      <c r="K652" s="235"/>
      <c r="L652" s="241"/>
      <c r="M652" s="242"/>
      <c r="N652" s="243"/>
      <c r="O652" s="243"/>
      <c r="P652" s="243"/>
      <c r="Q652" s="243"/>
      <c r="R652" s="243"/>
      <c r="S652" s="243"/>
      <c r="T652" s="24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5" t="s">
        <v>225</v>
      </c>
      <c r="AU652" s="245" t="s">
        <v>93</v>
      </c>
      <c r="AV652" s="13" t="s">
        <v>93</v>
      </c>
      <c r="AW652" s="13" t="s">
        <v>38</v>
      </c>
      <c r="AX652" s="13" t="s">
        <v>83</v>
      </c>
      <c r="AY652" s="245" t="s">
        <v>216</v>
      </c>
    </row>
    <row r="653" s="13" customFormat="1">
      <c r="A653" s="13"/>
      <c r="B653" s="234"/>
      <c r="C653" s="235"/>
      <c r="D653" s="236" t="s">
        <v>225</v>
      </c>
      <c r="E653" s="237" t="s">
        <v>1</v>
      </c>
      <c r="F653" s="238" t="s">
        <v>929</v>
      </c>
      <c r="G653" s="235"/>
      <c r="H653" s="239">
        <v>3</v>
      </c>
      <c r="I653" s="240"/>
      <c r="J653" s="235"/>
      <c r="K653" s="235"/>
      <c r="L653" s="241"/>
      <c r="M653" s="242"/>
      <c r="N653" s="243"/>
      <c r="O653" s="243"/>
      <c r="P653" s="243"/>
      <c r="Q653" s="243"/>
      <c r="R653" s="243"/>
      <c r="S653" s="243"/>
      <c r="T653" s="24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5" t="s">
        <v>225</v>
      </c>
      <c r="AU653" s="245" t="s">
        <v>93</v>
      </c>
      <c r="AV653" s="13" t="s">
        <v>93</v>
      </c>
      <c r="AW653" s="13" t="s">
        <v>38</v>
      </c>
      <c r="AX653" s="13" t="s">
        <v>83</v>
      </c>
      <c r="AY653" s="245" t="s">
        <v>216</v>
      </c>
    </row>
    <row r="654" s="14" customFormat="1">
      <c r="A654" s="14"/>
      <c r="B654" s="246"/>
      <c r="C654" s="247"/>
      <c r="D654" s="236" t="s">
        <v>225</v>
      </c>
      <c r="E654" s="248" t="s">
        <v>1</v>
      </c>
      <c r="F654" s="249" t="s">
        <v>229</v>
      </c>
      <c r="G654" s="247"/>
      <c r="H654" s="250">
        <v>9</v>
      </c>
      <c r="I654" s="251"/>
      <c r="J654" s="247"/>
      <c r="K654" s="247"/>
      <c r="L654" s="252"/>
      <c r="M654" s="253"/>
      <c r="N654" s="254"/>
      <c r="O654" s="254"/>
      <c r="P654" s="254"/>
      <c r="Q654" s="254"/>
      <c r="R654" s="254"/>
      <c r="S654" s="254"/>
      <c r="T654" s="255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6" t="s">
        <v>225</v>
      </c>
      <c r="AU654" s="256" t="s">
        <v>93</v>
      </c>
      <c r="AV654" s="14" t="s">
        <v>223</v>
      </c>
      <c r="AW654" s="14" t="s">
        <v>38</v>
      </c>
      <c r="AX654" s="14" t="s">
        <v>91</v>
      </c>
      <c r="AY654" s="256" t="s">
        <v>216</v>
      </c>
    </row>
    <row r="655" s="2" customFormat="1" ht="33" customHeight="1">
      <c r="A655" s="40"/>
      <c r="B655" s="41"/>
      <c r="C655" s="221" t="s">
        <v>930</v>
      </c>
      <c r="D655" s="221" t="s">
        <v>218</v>
      </c>
      <c r="E655" s="222" t="s">
        <v>931</v>
      </c>
      <c r="F655" s="223" t="s">
        <v>932</v>
      </c>
      <c r="G655" s="224" t="s">
        <v>925</v>
      </c>
      <c r="H655" s="225">
        <v>180</v>
      </c>
      <c r="I655" s="226"/>
      <c r="J655" s="227">
        <f>ROUND(I655*H655,2)</f>
        <v>0</v>
      </c>
      <c r="K655" s="223" t="s">
        <v>222</v>
      </c>
      <c r="L655" s="46"/>
      <c r="M655" s="228" t="s">
        <v>1</v>
      </c>
      <c r="N655" s="229" t="s">
        <v>48</v>
      </c>
      <c r="O655" s="93"/>
      <c r="P655" s="230">
        <f>O655*H655</f>
        <v>0</v>
      </c>
      <c r="Q655" s="230">
        <v>0</v>
      </c>
      <c r="R655" s="230">
        <f>Q655*H655</f>
        <v>0</v>
      </c>
      <c r="S655" s="230">
        <v>0</v>
      </c>
      <c r="T655" s="231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32" t="s">
        <v>223</v>
      </c>
      <c r="AT655" s="232" t="s">
        <v>218</v>
      </c>
      <c r="AU655" s="232" t="s">
        <v>93</v>
      </c>
      <c r="AY655" s="18" t="s">
        <v>216</v>
      </c>
      <c r="BE655" s="233">
        <f>IF(N655="základní",J655,0)</f>
        <v>0</v>
      </c>
      <c r="BF655" s="233">
        <f>IF(N655="snížená",J655,0)</f>
        <v>0</v>
      </c>
      <c r="BG655" s="233">
        <f>IF(N655="zákl. přenesená",J655,0)</f>
        <v>0</v>
      </c>
      <c r="BH655" s="233">
        <f>IF(N655="sníž. přenesená",J655,0)</f>
        <v>0</v>
      </c>
      <c r="BI655" s="233">
        <f>IF(N655="nulová",J655,0)</f>
        <v>0</v>
      </c>
      <c r="BJ655" s="18" t="s">
        <v>91</v>
      </c>
      <c r="BK655" s="233">
        <f>ROUND(I655*H655,2)</f>
        <v>0</v>
      </c>
      <c r="BL655" s="18" t="s">
        <v>223</v>
      </c>
      <c r="BM655" s="232" t="s">
        <v>933</v>
      </c>
    </row>
    <row r="656" s="13" customFormat="1">
      <c r="A656" s="13"/>
      <c r="B656" s="234"/>
      <c r="C656" s="235"/>
      <c r="D656" s="236" t="s">
        <v>225</v>
      </c>
      <c r="E656" s="237" t="s">
        <v>1</v>
      </c>
      <c r="F656" s="238" t="s">
        <v>934</v>
      </c>
      <c r="G656" s="235"/>
      <c r="H656" s="239">
        <v>60</v>
      </c>
      <c r="I656" s="240"/>
      <c r="J656" s="235"/>
      <c r="K656" s="235"/>
      <c r="L656" s="241"/>
      <c r="M656" s="242"/>
      <c r="N656" s="243"/>
      <c r="O656" s="243"/>
      <c r="P656" s="243"/>
      <c r="Q656" s="243"/>
      <c r="R656" s="243"/>
      <c r="S656" s="243"/>
      <c r="T656" s="24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5" t="s">
        <v>225</v>
      </c>
      <c r="AU656" s="245" t="s">
        <v>93</v>
      </c>
      <c r="AV656" s="13" t="s">
        <v>93</v>
      </c>
      <c r="AW656" s="13" t="s">
        <v>38</v>
      </c>
      <c r="AX656" s="13" t="s">
        <v>83</v>
      </c>
      <c r="AY656" s="245" t="s">
        <v>216</v>
      </c>
    </row>
    <row r="657" s="13" customFormat="1">
      <c r="A657" s="13"/>
      <c r="B657" s="234"/>
      <c r="C657" s="235"/>
      <c r="D657" s="236" t="s">
        <v>225</v>
      </c>
      <c r="E657" s="237" t="s">
        <v>1</v>
      </c>
      <c r="F657" s="238" t="s">
        <v>935</v>
      </c>
      <c r="G657" s="235"/>
      <c r="H657" s="239">
        <v>60</v>
      </c>
      <c r="I657" s="240"/>
      <c r="J657" s="235"/>
      <c r="K657" s="235"/>
      <c r="L657" s="241"/>
      <c r="M657" s="242"/>
      <c r="N657" s="243"/>
      <c r="O657" s="243"/>
      <c r="P657" s="243"/>
      <c r="Q657" s="243"/>
      <c r="R657" s="243"/>
      <c r="S657" s="243"/>
      <c r="T657" s="24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5" t="s">
        <v>225</v>
      </c>
      <c r="AU657" s="245" t="s">
        <v>93</v>
      </c>
      <c r="AV657" s="13" t="s">
        <v>93</v>
      </c>
      <c r="AW657" s="13" t="s">
        <v>38</v>
      </c>
      <c r="AX657" s="13" t="s">
        <v>83</v>
      </c>
      <c r="AY657" s="245" t="s">
        <v>216</v>
      </c>
    </row>
    <row r="658" s="13" customFormat="1">
      <c r="A658" s="13"/>
      <c r="B658" s="234"/>
      <c r="C658" s="235"/>
      <c r="D658" s="236" t="s">
        <v>225</v>
      </c>
      <c r="E658" s="237" t="s">
        <v>1</v>
      </c>
      <c r="F658" s="238" t="s">
        <v>936</v>
      </c>
      <c r="G658" s="235"/>
      <c r="H658" s="239">
        <v>60</v>
      </c>
      <c r="I658" s="240"/>
      <c r="J658" s="235"/>
      <c r="K658" s="235"/>
      <c r="L658" s="241"/>
      <c r="M658" s="242"/>
      <c r="N658" s="243"/>
      <c r="O658" s="243"/>
      <c r="P658" s="243"/>
      <c r="Q658" s="243"/>
      <c r="R658" s="243"/>
      <c r="S658" s="243"/>
      <c r="T658" s="24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5" t="s">
        <v>225</v>
      </c>
      <c r="AU658" s="245" t="s">
        <v>93</v>
      </c>
      <c r="AV658" s="13" t="s">
        <v>93</v>
      </c>
      <c r="AW658" s="13" t="s">
        <v>38</v>
      </c>
      <c r="AX658" s="13" t="s">
        <v>83</v>
      </c>
      <c r="AY658" s="245" t="s">
        <v>216</v>
      </c>
    </row>
    <row r="659" s="14" customFormat="1">
      <c r="A659" s="14"/>
      <c r="B659" s="246"/>
      <c r="C659" s="247"/>
      <c r="D659" s="236" t="s">
        <v>225</v>
      </c>
      <c r="E659" s="248" t="s">
        <v>1</v>
      </c>
      <c r="F659" s="249" t="s">
        <v>229</v>
      </c>
      <c r="G659" s="247"/>
      <c r="H659" s="250">
        <v>180</v>
      </c>
      <c r="I659" s="251"/>
      <c r="J659" s="247"/>
      <c r="K659" s="247"/>
      <c r="L659" s="252"/>
      <c r="M659" s="253"/>
      <c r="N659" s="254"/>
      <c r="O659" s="254"/>
      <c r="P659" s="254"/>
      <c r="Q659" s="254"/>
      <c r="R659" s="254"/>
      <c r="S659" s="254"/>
      <c r="T659" s="255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6" t="s">
        <v>225</v>
      </c>
      <c r="AU659" s="256" t="s">
        <v>93</v>
      </c>
      <c r="AV659" s="14" t="s">
        <v>223</v>
      </c>
      <c r="AW659" s="14" t="s">
        <v>38</v>
      </c>
      <c r="AX659" s="14" t="s">
        <v>91</v>
      </c>
      <c r="AY659" s="256" t="s">
        <v>216</v>
      </c>
    </row>
    <row r="660" s="2" customFormat="1" ht="24.15" customHeight="1">
      <c r="A660" s="40"/>
      <c r="B660" s="41"/>
      <c r="C660" s="221" t="s">
        <v>937</v>
      </c>
      <c r="D660" s="221" t="s">
        <v>218</v>
      </c>
      <c r="E660" s="222" t="s">
        <v>938</v>
      </c>
      <c r="F660" s="223" t="s">
        <v>939</v>
      </c>
      <c r="G660" s="224" t="s">
        <v>925</v>
      </c>
      <c r="H660" s="225">
        <v>9</v>
      </c>
      <c r="I660" s="226"/>
      <c r="J660" s="227">
        <f>ROUND(I660*H660,2)</f>
        <v>0</v>
      </c>
      <c r="K660" s="223" t="s">
        <v>222</v>
      </c>
      <c r="L660" s="46"/>
      <c r="M660" s="228" t="s">
        <v>1</v>
      </c>
      <c r="N660" s="229" t="s">
        <v>48</v>
      </c>
      <c r="O660" s="93"/>
      <c r="P660" s="230">
        <f>O660*H660</f>
        <v>0</v>
      </c>
      <c r="Q660" s="230">
        <v>0</v>
      </c>
      <c r="R660" s="230">
        <f>Q660*H660</f>
        <v>0</v>
      </c>
      <c r="S660" s="230">
        <v>0</v>
      </c>
      <c r="T660" s="231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32" t="s">
        <v>223</v>
      </c>
      <c r="AT660" s="232" t="s">
        <v>218</v>
      </c>
      <c r="AU660" s="232" t="s">
        <v>93</v>
      </c>
      <c r="AY660" s="18" t="s">
        <v>216</v>
      </c>
      <c r="BE660" s="233">
        <f>IF(N660="základní",J660,0)</f>
        <v>0</v>
      </c>
      <c r="BF660" s="233">
        <f>IF(N660="snížená",J660,0)</f>
        <v>0</v>
      </c>
      <c r="BG660" s="233">
        <f>IF(N660="zákl. přenesená",J660,0)</f>
        <v>0</v>
      </c>
      <c r="BH660" s="233">
        <f>IF(N660="sníž. přenesená",J660,0)</f>
        <v>0</v>
      </c>
      <c r="BI660" s="233">
        <f>IF(N660="nulová",J660,0)</f>
        <v>0</v>
      </c>
      <c r="BJ660" s="18" t="s">
        <v>91</v>
      </c>
      <c r="BK660" s="233">
        <f>ROUND(I660*H660,2)</f>
        <v>0</v>
      </c>
      <c r="BL660" s="18" t="s">
        <v>223</v>
      </c>
      <c r="BM660" s="232" t="s">
        <v>940</v>
      </c>
    </row>
    <row r="661" s="13" customFormat="1">
      <c r="A661" s="13"/>
      <c r="B661" s="234"/>
      <c r="C661" s="235"/>
      <c r="D661" s="236" t="s">
        <v>225</v>
      </c>
      <c r="E661" s="237" t="s">
        <v>1</v>
      </c>
      <c r="F661" s="238" t="s">
        <v>927</v>
      </c>
      <c r="G661" s="235"/>
      <c r="H661" s="239">
        <v>3</v>
      </c>
      <c r="I661" s="240"/>
      <c r="J661" s="235"/>
      <c r="K661" s="235"/>
      <c r="L661" s="241"/>
      <c r="M661" s="242"/>
      <c r="N661" s="243"/>
      <c r="O661" s="243"/>
      <c r="P661" s="243"/>
      <c r="Q661" s="243"/>
      <c r="R661" s="243"/>
      <c r="S661" s="243"/>
      <c r="T661" s="24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5" t="s">
        <v>225</v>
      </c>
      <c r="AU661" s="245" t="s">
        <v>93</v>
      </c>
      <c r="AV661" s="13" t="s">
        <v>93</v>
      </c>
      <c r="AW661" s="13" t="s">
        <v>38</v>
      </c>
      <c r="AX661" s="13" t="s">
        <v>83</v>
      </c>
      <c r="AY661" s="245" t="s">
        <v>216</v>
      </c>
    </row>
    <row r="662" s="13" customFormat="1">
      <c r="A662" s="13"/>
      <c r="B662" s="234"/>
      <c r="C662" s="235"/>
      <c r="D662" s="236" t="s">
        <v>225</v>
      </c>
      <c r="E662" s="237" t="s">
        <v>1</v>
      </c>
      <c r="F662" s="238" t="s">
        <v>928</v>
      </c>
      <c r="G662" s="235"/>
      <c r="H662" s="239">
        <v>3</v>
      </c>
      <c r="I662" s="240"/>
      <c r="J662" s="235"/>
      <c r="K662" s="235"/>
      <c r="L662" s="241"/>
      <c r="M662" s="242"/>
      <c r="N662" s="243"/>
      <c r="O662" s="243"/>
      <c r="P662" s="243"/>
      <c r="Q662" s="243"/>
      <c r="R662" s="243"/>
      <c r="S662" s="243"/>
      <c r="T662" s="24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225</v>
      </c>
      <c r="AU662" s="245" t="s">
        <v>93</v>
      </c>
      <c r="AV662" s="13" t="s">
        <v>93</v>
      </c>
      <c r="AW662" s="13" t="s">
        <v>38</v>
      </c>
      <c r="AX662" s="13" t="s">
        <v>83</v>
      </c>
      <c r="AY662" s="245" t="s">
        <v>216</v>
      </c>
    </row>
    <row r="663" s="13" customFormat="1">
      <c r="A663" s="13"/>
      <c r="B663" s="234"/>
      <c r="C663" s="235"/>
      <c r="D663" s="236" t="s">
        <v>225</v>
      </c>
      <c r="E663" s="237" t="s">
        <v>1</v>
      </c>
      <c r="F663" s="238" t="s">
        <v>929</v>
      </c>
      <c r="G663" s="235"/>
      <c r="H663" s="239">
        <v>3</v>
      </c>
      <c r="I663" s="240"/>
      <c r="J663" s="235"/>
      <c r="K663" s="235"/>
      <c r="L663" s="241"/>
      <c r="M663" s="242"/>
      <c r="N663" s="243"/>
      <c r="O663" s="243"/>
      <c r="P663" s="243"/>
      <c r="Q663" s="243"/>
      <c r="R663" s="243"/>
      <c r="S663" s="243"/>
      <c r="T663" s="24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5" t="s">
        <v>225</v>
      </c>
      <c r="AU663" s="245" t="s">
        <v>93</v>
      </c>
      <c r="AV663" s="13" t="s">
        <v>93</v>
      </c>
      <c r="AW663" s="13" t="s">
        <v>38</v>
      </c>
      <c r="AX663" s="13" t="s">
        <v>83</v>
      </c>
      <c r="AY663" s="245" t="s">
        <v>216</v>
      </c>
    </row>
    <row r="664" s="14" customFormat="1">
      <c r="A664" s="14"/>
      <c r="B664" s="246"/>
      <c r="C664" s="247"/>
      <c r="D664" s="236" t="s">
        <v>225</v>
      </c>
      <c r="E664" s="248" t="s">
        <v>1</v>
      </c>
      <c r="F664" s="249" t="s">
        <v>229</v>
      </c>
      <c r="G664" s="247"/>
      <c r="H664" s="250">
        <v>9</v>
      </c>
      <c r="I664" s="251"/>
      <c r="J664" s="247"/>
      <c r="K664" s="247"/>
      <c r="L664" s="252"/>
      <c r="M664" s="253"/>
      <c r="N664" s="254"/>
      <c r="O664" s="254"/>
      <c r="P664" s="254"/>
      <c r="Q664" s="254"/>
      <c r="R664" s="254"/>
      <c r="S664" s="254"/>
      <c r="T664" s="25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6" t="s">
        <v>225</v>
      </c>
      <c r="AU664" s="256" t="s">
        <v>93</v>
      </c>
      <c r="AV664" s="14" t="s">
        <v>223</v>
      </c>
      <c r="AW664" s="14" t="s">
        <v>38</v>
      </c>
      <c r="AX664" s="14" t="s">
        <v>91</v>
      </c>
      <c r="AY664" s="256" t="s">
        <v>216</v>
      </c>
    </row>
    <row r="665" s="2" customFormat="1" ht="24.15" customHeight="1">
      <c r="A665" s="40"/>
      <c r="B665" s="41"/>
      <c r="C665" s="221" t="s">
        <v>941</v>
      </c>
      <c r="D665" s="221" t="s">
        <v>218</v>
      </c>
      <c r="E665" s="222" t="s">
        <v>942</v>
      </c>
      <c r="F665" s="223" t="s">
        <v>943</v>
      </c>
      <c r="G665" s="224" t="s">
        <v>221</v>
      </c>
      <c r="H665" s="225">
        <v>4605</v>
      </c>
      <c r="I665" s="226"/>
      <c r="J665" s="227">
        <f>ROUND(I665*H665,2)</f>
        <v>0</v>
      </c>
      <c r="K665" s="223" t="s">
        <v>222</v>
      </c>
      <c r="L665" s="46"/>
      <c r="M665" s="228" t="s">
        <v>1</v>
      </c>
      <c r="N665" s="229" t="s">
        <v>48</v>
      </c>
      <c r="O665" s="93"/>
      <c r="P665" s="230">
        <f>O665*H665</f>
        <v>0</v>
      </c>
      <c r="Q665" s="230">
        <v>3.4999999999999997E-05</v>
      </c>
      <c r="R665" s="230">
        <f>Q665*H665</f>
        <v>0.16117499999999999</v>
      </c>
      <c r="S665" s="230">
        <v>0</v>
      </c>
      <c r="T665" s="231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32" t="s">
        <v>223</v>
      </c>
      <c r="AT665" s="232" t="s">
        <v>218</v>
      </c>
      <c r="AU665" s="232" t="s">
        <v>93</v>
      </c>
      <c r="AY665" s="18" t="s">
        <v>216</v>
      </c>
      <c r="BE665" s="233">
        <f>IF(N665="základní",J665,0)</f>
        <v>0</v>
      </c>
      <c r="BF665" s="233">
        <f>IF(N665="snížená",J665,0)</f>
        <v>0</v>
      </c>
      <c r="BG665" s="233">
        <f>IF(N665="zákl. přenesená",J665,0)</f>
        <v>0</v>
      </c>
      <c r="BH665" s="233">
        <f>IF(N665="sníž. přenesená",J665,0)</f>
        <v>0</v>
      </c>
      <c r="BI665" s="233">
        <f>IF(N665="nulová",J665,0)</f>
        <v>0</v>
      </c>
      <c r="BJ665" s="18" t="s">
        <v>91</v>
      </c>
      <c r="BK665" s="233">
        <f>ROUND(I665*H665,2)</f>
        <v>0</v>
      </c>
      <c r="BL665" s="18" t="s">
        <v>223</v>
      </c>
      <c r="BM665" s="232" t="s">
        <v>944</v>
      </c>
    </row>
    <row r="666" s="13" customFormat="1">
      <c r="A666" s="13"/>
      <c r="B666" s="234"/>
      <c r="C666" s="235"/>
      <c r="D666" s="236" t="s">
        <v>225</v>
      </c>
      <c r="E666" s="237" t="s">
        <v>1</v>
      </c>
      <c r="F666" s="238" t="s">
        <v>945</v>
      </c>
      <c r="G666" s="235"/>
      <c r="H666" s="239">
        <v>125</v>
      </c>
      <c r="I666" s="240"/>
      <c r="J666" s="235"/>
      <c r="K666" s="235"/>
      <c r="L666" s="241"/>
      <c r="M666" s="242"/>
      <c r="N666" s="243"/>
      <c r="O666" s="243"/>
      <c r="P666" s="243"/>
      <c r="Q666" s="243"/>
      <c r="R666" s="243"/>
      <c r="S666" s="243"/>
      <c r="T666" s="24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5" t="s">
        <v>225</v>
      </c>
      <c r="AU666" s="245" t="s">
        <v>93</v>
      </c>
      <c r="AV666" s="13" t="s">
        <v>93</v>
      </c>
      <c r="AW666" s="13" t="s">
        <v>38</v>
      </c>
      <c r="AX666" s="13" t="s">
        <v>83</v>
      </c>
      <c r="AY666" s="245" t="s">
        <v>216</v>
      </c>
    </row>
    <row r="667" s="13" customFormat="1">
      <c r="A667" s="13"/>
      <c r="B667" s="234"/>
      <c r="C667" s="235"/>
      <c r="D667" s="236" t="s">
        <v>225</v>
      </c>
      <c r="E667" s="237" t="s">
        <v>1</v>
      </c>
      <c r="F667" s="238" t="s">
        <v>946</v>
      </c>
      <c r="G667" s="235"/>
      <c r="H667" s="239">
        <v>125</v>
      </c>
      <c r="I667" s="240"/>
      <c r="J667" s="235"/>
      <c r="K667" s="235"/>
      <c r="L667" s="241"/>
      <c r="M667" s="242"/>
      <c r="N667" s="243"/>
      <c r="O667" s="243"/>
      <c r="P667" s="243"/>
      <c r="Q667" s="243"/>
      <c r="R667" s="243"/>
      <c r="S667" s="243"/>
      <c r="T667" s="24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5" t="s">
        <v>225</v>
      </c>
      <c r="AU667" s="245" t="s">
        <v>93</v>
      </c>
      <c r="AV667" s="13" t="s">
        <v>93</v>
      </c>
      <c r="AW667" s="13" t="s">
        <v>38</v>
      </c>
      <c r="AX667" s="13" t="s">
        <v>83</v>
      </c>
      <c r="AY667" s="245" t="s">
        <v>216</v>
      </c>
    </row>
    <row r="668" s="13" customFormat="1">
      <c r="A668" s="13"/>
      <c r="B668" s="234"/>
      <c r="C668" s="235"/>
      <c r="D668" s="236" t="s">
        <v>225</v>
      </c>
      <c r="E668" s="237" t="s">
        <v>1</v>
      </c>
      <c r="F668" s="238" t="s">
        <v>947</v>
      </c>
      <c r="G668" s="235"/>
      <c r="H668" s="239">
        <v>125</v>
      </c>
      <c r="I668" s="240"/>
      <c r="J668" s="235"/>
      <c r="K668" s="235"/>
      <c r="L668" s="241"/>
      <c r="M668" s="242"/>
      <c r="N668" s="243"/>
      <c r="O668" s="243"/>
      <c r="P668" s="243"/>
      <c r="Q668" s="243"/>
      <c r="R668" s="243"/>
      <c r="S668" s="243"/>
      <c r="T668" s="24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5" t="s">
        <v>225</v>
      </c>
      <c r="AU668" s="245" t="s">
        <v>93</v>
      </c>
      <c r="AV668" s="13" t="s">
        <v>93</v>
      </c>
      <c r="AW668" s="13" t="s">
        <v>38</v>
      </c>
      <c r="AX668" s="13" t="s">
        <v>83</v>
      </c>
      <c r="AY668" s="245" t="s">
        <v>216</v>
      </c>
    </row>
    <row r="669" s="13" customFormat="1">
      <c r="A669" s="13"/>
      <c r="B669" s="234"/>
      <c r="C669" s="235"/>
      <c r="D669" s="236" t="s">
        <v>225</v>
      </c>
      <c r="E669" s="237" t="s">
        <v>1</v>
      </c>
      <c r="F669" s="238" t="s">
        <v>948</v>
      </c>
      <c r="G669" s="235"/>
      <c r="H669" s="239">
        <v>125</v>
      </c>
      <c r="I669" s="240"/>
      <c r="J669" s="235"/>
      <c r="K669" s="235"/>
      <c r="L669" s="241"/>
      <c r="M669" s="242"/>
      <c r="N669" s="243"/>
      <c r="O669" s="243"/>
      <c r="P669" s="243"/>
      <c r="Q669" s="243"/>
      <c r="R669" s="243"/>
      <c r="S669" s="243"/>
      <c r="T669" s="24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5" t="s">
        <v>225</v>
      </c>
      <c r="AU669" s="245" t="s">
        <v>93</v>
      </c>
      <c r="AV669" s="13" t="s">
        <v>93</v>
      </c>
      <c r="AW669" s="13" t="s">
        <v>38</v>
      </c>
      <c r="AX669" s="13" t="s">
        <v>83</v>
      </c>
      <c r="AY669" s="245" t="s">
        <v>216</v>
      </c>
    </row>
    <row r="670" s="13" customFormat="1">
      <c r="A670" s="13"/>
      <c r="B670" s="234"/>
      <c r="C670" s="235"/>
      <c r="D670" s="236" t="s">
        <v>225</v>
      </c>
      <c r="E670" s="237" t="s">
        <v>1</v>
      </c>
      <c r="F670" s="238" t="s">
        <v>949</v>
      </c>
      <c r="G670" s="235"/>
      <c r="H670" s="239">
        <v>125</v>
      </c>
      <c r="I670" s="240"/>
      <c r="J670" s="235"/>
      <c r="K670" s="235"/>
      <c r="L670" s="241"/>
      <c r="M670" s="242"/>
      <c r="N670" s="243"/>
      <c r="O670" s="243"/>
      <c r="P670" s="243"/>
      <c r="Q670" s="243"/>
      <c r="R670" s="243"/>
      <c r="S670" s="243"/>
      <c r="T670" s="24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5" t="s">
        <v>225</v>
      </c>
      <c r="AU670" s="245" t="s">
        <v>93</v>
      </c>
      <c r="AV670" s="13" t="s">
        <v>93</v>
      </c>
      <c r="AW670" s="13" t="s">
        <v>38</v>
      </c>
      <c r="AX670" s="13" t="s">
        <v>83</v>
      </c>
      <c r="AY670" s="245" t="s">
        <v>216</v>
      </c>
    </row>
    <row r="671" s="13" customFormat="1">
      <c r="A671" s="13"/>
      <c r="B671" s="234"/>
      <c r="C671" s="235"/>
      <c r="D671" s="236" t="s">
        <v>225</v>
      </c>
      <c r="E671" s="237" t="s">
        <v>1</v>
      </c>
      <c r="F671" s="238" t="s">
        <v>950</v>
      </c>
      <c r="G671" s="235"/>
      <c r="H671" s="239">
        <v>125</v>
      </c>
      <c r="I671" s="240"/>
      <c r="J671" s="235"/>
      <c r="K671" s="235"/>
      <c r="L671" s="241"/>
      <c r="M671" s="242"/>
      <c r="N671" s="243"/>
      <c r="O671" s="243"/>
      <c r="P671" s="243"/>
      <c r="Q671" s="243"/>
      <c r="R671" s="243"/>
      <c r="S671" s="243"/>
      <c r="T671" s="24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5" t="s">
        <v>225</v>
      </c>
      <c r="AU671" s="245" t="s">
        <v>93</v>
      </c>
      <c r="AV671" s="13" t="s">
        <v>93</v>
      </c>
      <c r="AW671" s="13" t="s">
        <v>38</v>
      </c>
      <c r="AX671" s="13" t="s">
        <v>83</v>
      </c>
      <c r="AY671" s="245" t="s">
        <v>216</v>
      </c>
    </row>
    <row r="672" s="13" customFormat="1">
      <c r="A672" s="13"/>
      <c r="B672" s="234"/>
      <c r="C672" s="235"/>
      <c r="D672" s="236" t="s">
        <v>225</v>
      </c>
      <c r="E672" s="237" t="s">
        <v>1</v>
      </c>
      <c r="F672" s="238" t="s">
        <v>951</v>
      </c>
      <c r="G672" s="235"/>
      <c r="H672" s="239">
        <v>125</v>
      </c>
      <c r="I672" s="240"/>
      <c r="J672" s="235"/>
      <c r="K672" s="235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225</v>
      </c>
      <c r="AU672" s="245" t="s">
        <v>93</v>
      </c>
      <c r="AV672" s="13" t="s">
        <v>93</v>
      </c>
      <c r="AW672" s="13" t="s">
        <v>38</v>
      </c>
      <c r="AX672" s="13" t="s">
        <v>83</v>
      </c>
      <c r="AY672" s="245" t="s">
        <v>216</v>
      </c>
    </row>
    <row r="673" s="13" customFormat="1">
      <c r="A673" s="13"/>
      <c r="B673" s="234"/>
      <c r="C673" s="235"/>
      <c r="D673" s="236" t="s">
        <v>225</v>
      </c>
      <c r="E673" s="237" t="s">
        <v>1</v>
      </c>
      <c r="F673" s="238" t="s">
        <v>952</v>
      </c>
      <c r="G673" s="235"/>
      <c r="H673" s="239">
        <v>125</v>
      </c>
      <c r="I673" s="240"/>
      <c r="J673" s="235"/>
      <c r="K673" s="235"/>
      <c r="L673" s="241"/>
      <c r="M673" s="242"/>
      <c r="N673" s="243"/>
      <c r="O673" s="243"/>
      <c r="P673" s="243"/>
      <c r="Q673" s="243"/>
      <c r="R673" s="243"/>
      <c r="S673" s="243"/>
      <c r="T673" s="24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5" t="s">
        <v>225</v>
      </c>
      <c r="AU673" s="245" t="s">
        <v>93</v>
      </c>
      <c r="AV673" s="13" t="s">
        <v>93</v>
      </c>
      <c r="AW673" s="13" t="s">
        <v>38</v>
      </c>
      <c r="AX673" s="13" t="s">
        <v>83</v>
      </c>
      <c r="AY673" s="245" t="s">
        <v>216</v>
      </c>
    </row>
    <row r="674" s="13" customFormat="1">
      <c r="A674" s="13"/>
      <c r="B674" s="234"/>
      <c r="C674" s="235"/>
      <c r="D674" s="236" t="s">
        <v>225</v>
      </c>
      <c r="E674" s="237" t="s">
        <v>1</v>
      </c>
      <c r="F674" s="238" t="s">
        <v>953</v>
      </c>
      <c r="G674" s="235"/>
      <c r="H674" s="239">
        <v>125</v>
      </c>
      <c r="I674" s="240"/>
      <c r="J674" s="235"/>
      <c r="K674" s="235"/>
      <c r="L674" s="241"/>
      <c r="M674" s="242"/>
      <c r="N674" s="243"/>
      <c r="O674" s="243"/>
      <c r="P674" s="243"/>
      <c r="Q674" s="243"/>
      <c r="R674" s="243"/>
      <c r="S674" s="243"/>
      <c r="T674" s="24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5" t="s">
        <v>225</v>
      </c>
      <c r="AU674" s="245" t="s">
        <v>93</v>
      </c>
      <c r="AV674" s="13" t="s">
        <v>93</v>
      </c>
      <c r="AW674" s="13" t="s">
        <v>38</v>
      </c>
      <c r="AX674" s="13" t="s">
        <v>83</v>
      </c>
      <c r="AY674" s="245" t="s">
        <v>216</v>
      </c>
    </row>
    <row r="675" s="13" customFormat="1">
      <c r="A675" s="13"/>
      <c r="B675" s="234"/>
      <c r="C675" s="235"/>
      <c r="D675" s="236" t="s">
        <v>225</v>
      </c>
      <c r="E675" s="237" t="s">
        <v>1</v>
      </c>
      <c r="F675" s="238" t="s">
        <v>954</v>
      </c>
      <c r="G675" s="235"/>
      <c r="H675" s="239">
        <v>125</v>
      </c>
      <c r="I675" s="240"/>
      <c r="J675" s="235"/>
      <c r="K675" s="235"/>
      <c r="L675" s="241"/>
      <c r="M675" s="242"/>
      <c r="N675" s="243"/>
      <c r="O675" s="243"/>
      <c r="P675" s="243"/>
      <c r="Q675" s="243"/>
      <c r="R675" s="243"/>
      <c r="S675" s="243"/>
      <c r="T675" s="24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5" t="s">
        <v>225</v>
      </c>
      <c r="AU675" s="245" t="s">
        <v>93</v>
      </c>
      <c r="AV675" s="13" t="s">
        <v>93</v>
      </c>
      <c r="AW675" s="13" t="s">
        <v>38</v>
      </c>
      <c r="AX675" s="13" t="s">
        <v>83</v>
      </c>
      <c r="AY675" s="245" t="s">
        <v>216</v>
      </c>
    </row>
    <row r="676" s="13" customFormat="1">
      <c r="A676" s="13"/>
      <c r="B676" s="234"/>
      <c r="C676" s="235"/>
      <c r="D676" s="236" t="s">
        <v>225</v>
      </c>
      <c r="E676" s="237" t="s">
        <v>1</v>
      </c>
      <c r="F676" s="238" t="s">
        <v>955</v>
      </c>
      <c r="G676" s="235"/>
      <c r="H676" s="239">
        <v>125</v>
      </c>
      <c r="I676" s="240"/>
      <c r="J676" s="235"/>
      <c r="K676" s="235"/>
      <c r="L676" s="241"/>
      <c r="M676" s="242"/>
      <c r="N676" s="243"/>
      <c r="O676" s="243"/>
      <c r="P676" s="243"/>
      <c r="Q676" s="243"/>
      <c r="R676" s="243"/>
      <c r="S676" s="243"/>
      <c r="T676" s="24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5" t="s">
        <v>225</v>
      </c>
      <c r="AU676" s="245" t="s">
        <v>93</v>
      </c>
      <c r="AV676" s="13" t="s">
        <v>93</v>
      </c>
      <c r="AW676" s="13" t="s">
        <v>38</v>
      </c>
      <c r="AX676" s="13" t="s">
        <v>83</v>
      </c>
      <c r="AY676" s="245" t="s">
        <v>216</v>
      </c>
    </row>
    <row r="677" s="13" customFormat="1">
      <c r="A677" s="13"/>
      <c r="B677" s="234"/>
      <c r="C677" s="235"/>
      <c r="D677" s="236" t="s">
        <v>225</v>
      </c>
      <c r="E677" s="237" t="s">
        <v>1</v>
      </c>
      <c r="F677" s="238" t="s">
        <v>956</v>
      </c>
      <c r="G677" s="235"/>
      <c r="H677" s="239">
        <v>125</v>
      </c>
      <c r="I677" s="240"/>
      <c r="J677" s="235"/>
      <c r="K677" s="235"/>
      <c r="L677" s="241"/>
      <c r="M677" s="242"/>
      <c r="N677" s="243"/>
      <c r="O677" s="243"/>
      <c r="P677" s="243"/>
      <c r="Q677" s="243"/>
      <c r="R677" s="243"/>
      <c r="S677" s="243"/>
      <c r="T677" s="24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5" t="s">
        <v>225</v>
      </c>
      <c r="AU677" s="245" t="s">
        <v>93</v>
      </c>
      <c r="AV677" s="13" t="s">
        <v>93</v>
      </c>
      <c r="AW677" s="13" t="s">
        <v>38</v>
      </c>
      <c r="AX677" s="13" t="s">
        <v>83</v>
      </c>
      <c r="AY677" s="245" t="s">
        <v>216</v>
      </c>
    </row>
    <row r="678" s="13" customFormat="1">
      <c r="A678" s="13"/>
      <c r="B678" s="234"/>
      <c r="C678" s="235"/>
      <c r="D678" s="236" t="s">
        <v>225</v>
      </c>
      <c r="E678" s="237" t="s">
        <v>1</v>
      </c>
      <c r="F678" s="238" t="s">
        <v>957</v>
      </c>
      <c r="G678" s="235"/>
      <c r="H678" s="239">
        <v>125</v>
      </c>
      <c r="I678" s="240"/>
      <c r="J678" s="235"/>
      <c r="K678" s="235"/>
      <c r="L678" s="241"/>
      <c r="M678" s="242"/>
      <c r="N678" s="243"/>
      <c r="O678" s="243"/>
      <c r="P678" s="243"/>
      <c r="Q678" s="243"/>
      <c r="R678" s="243"/>
      <c r="S678" s="243"/>
      <c r="T678" s="24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5" t="s">
        <v>225</v>
      </c>
      <c r="AU678" s="245" t="s">
        <v>93</v>
      </c>
      <c r="AV678" s="13" t="s">
        <v>93</v>
      </c>
      <c r="AW678" s="13" t="s">
        <v>38</v>
      </c>
      <c r="AX678" s="13" t="s">
        <v>83</v>
      </c>
      <c r="AY678" s="245" t="s">
        <v>216</v>
      </c>
    </row>
    <row r="679" s="13" customFormat="1">
      <c r="A679" s="13"/>
      <c r="B679" s="234"/>
      <c r="C679" s="235"/>
      <c r="D679" s="236" t="s">
        <v>225</v>
      </c>
      <c r="E679" s="237" t="s">
        <v>1</v>
      </c>
      <c r="F679" s="238" t="s">
        <v>958</v>
      </c>
      <c r="G679" s="235"/>
      <c r="H679" s="239">
        <v>125</v>
      </c>
      <c r="I679" s="240"/>
      <c r="J679" s="235"/>
      <c r="K679" s="235"/>
      <c r="L679" s="241"/>
      <c r="M679" s="242"/>
      <c r="N679" s="243"/>
      <c r="O679" s="243"/>
      <c r="P679" s="243"/>
      <c r="Q679" s="243"/>
      <c r="R679" s="243"/>
      <c r="S679" s="243"/>
      <c r="T679" s="24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5" t="s">
        <v>225</v>
      </c>
      <c r="AU679" s="245" t="s">
        <v>93</v>
      </c>
      <c r="AV679" s="13" t="s">
        <v>93</v>
      </c>
      <c r="AW679" s="13" t="s">
        <v>38</v>
      </c>
      <c r="AX679" s="13" t="s">
        <v>83</v>
      </c>
      <c r="AY679" s="245" t="s">
        <v>216</v>
      </c>
    </row>
    <row r="680" s="13" customFormat="1">
      <c r="A680" s="13"/>
      <c r="B680" s="234"/>
      <c r="C680" s="235"/>
      <c r="D680" s="236" t="s">
        <v>225</v>
      </c>
      <c r="E680" s="237" t="s">
        <v>1</v>
      </c>
      <c r="F680" s="238" t="s">
        <v>959</v>
      </c>
      <c r="G680" s="235"/>
      <c r="H680" s="239">
        <v>125</v>
      </c>
      <c r="I680" s="240"/>
      <c r="J680" s="235"/>
      <c r="K680" s="235"/>
      <c r="L680" s="241"/>
      <c r="M680" s="242"/>
      <c r="N680" s="243"/>
      <c r="O680" s="243"/>
      <c r="P680" s="243"/>
      <c r="Q680" s="243"/>
      <c r="R680" s="243"/>
      <c r="S680" s="243"/>
      <c r="T680" s="24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5" t="s">
        <v>225</v>
      </c>
      <c r="AU680" s="245" t="s">
        <v>93</v>
      </c>
      <c r="AV680" s="13" t="s">
        <v>93</v>
      </c>
      <c r="AW680" s="13" t="s">
        <v>38</v>
      </c>
      <c r="AX680" s="13" t="s">
        <v>83</v>
      </c>
      <c r="AY680" s="245" t="s">
        <v>216</v>
      </c>
    </row>
    <row r="681" s="13" customFormat="1">
      <c r="A681" s="13"/>
      <c r="B681" s="234"/>
      <c r="C681" s="235"/>
      <c r="D681" s="236" t="s">
        <v>225</v>
      </c>
      <c r="E681" s="237" t="s">
        <v>1</v>
      </c>
      <c r="F681" s="238" t="s">
        <v>960</v>
      </c>
      <c r="G681" s="235"/>
      <c r="H681" s="239">
        <v>200</v>
      </c>
      <c r="I681" s="240"/>
      <c r="J681" s="235"/>
      <c r="K681" s="235"/>
      <c r="L681" s="241"/>
      <c r="M681" s="242"/>
      <c r="N681" s="243"/>
      <c r="O681" s="243"/>
      <c r="P681" s="243"/>
      <c r="Q681" s="243"/>
      <c r="R681" s="243"/>
      <c r="S681" s="243"/>
      <c r="T681" s="24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5" t="s">
        <v>225</v>
      </c>
      <c r="AU681" s="245" t="s">
        <v>93</v>
      </c>
      <c r="AV681" s="13" t="s">
        <v>93</v>
      </c>
      <c r="AW681" s="13" t="s">
        <v>38</v>
      </c>
      <c r="AX681" s="13" t="s">
        <v>83</v>
      </c>
      <c r="AY681" s="245" t="s">
        <v>216</v>
      </c>
    </row>
    <row r="682" s="13" customFormat="1">
      <c r="A682" s="13"/>
      <c r="B682" s="234"/>
      <c r="C682" s="235"/>
      <c r="D682" s="236" t="s">
        <v>225</v>
      </c>
      <c r="E682" s="237" t="s">
        <v>1</v>
      </c>
      <c r="F682" s="238" t="s">
        <v>961</v>
      </c>
      <c r="G682" s="235"/>
      <c r="H682" s="239">
        <v>125</v>
      </c>
      <c r="I682" s="240"/>
      <c r="J682" s="235"/>
      <c r="K682" s="235"/>
      <c r="L682" s="241"/>
      <c r="M682" s="242"/>
      <c r="N682" s="243"/>
      <c r="O682" s="243"/>
      <c r="P682" s="243"/>
      <c r="Q682" s="243"/>
      <c r="R682" s="243"/>
      <c r="S682" s="243"/>
      <c r="T682" s="24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5" t="s">
        <v>225</v>
      </c>
      <c r="AU682" s="245" t="s">
        <v>93</v>
      </c>
      <c r="AV682" s="13" t="s">
        <v>93</v>
      </c>
      <c r="AW682" s="13" t="s">
        <v>38</v>
      </c>
      <c r="AX682" s="13" t="s">
        <v>83</v>
      </c>
      <c r="AY682" s="245" t="s">
        <v>216</v>
      </c>
    </row>
    <row r="683" s="13" customFormat="1">
      <c r="A683" s="13"/>
      <c r="B683" s="234"/>
      <c r="C683" s="235"/>
      <c r="D683" s="236" t="s">
        <v>225</v>
      </c>
      <c r="E683" s="237" t="s">
        <v>1</v>
      </c>
      <c r="F683" s="238" t="s">
        <v>962</v>
      </c>
      <c r="G683" s="235"/>
      <c r="H683" s="239">
        <v>300</v>
      </c>
      <c r="I683" s="240"/>
      <c r="J683" s="235"/>
      <c r="K683" s="235"/>
      <c r="L683" s="241"/>
      <c r="M683" s="242"/>
      <c r="N683" s="243"/>
      <c r="O683" s="243"/>
      <c r="P683" s="243"/>
      <c r="Q683" s="243"/>
      <c r="R683" s="243"/>
      <c r="S683" s="243"/>
      <c r="T683" s="24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5" t="s">
        <v>225</v>
      </c>
      <c r="AU683" s="245" t="s">
        <v>93</v>
      </c>
      <c r="AV683" s="13" t="s">
        <v>93</v>
      </c>
      <c r="AW683" s="13" t="s">
        <v>38</v>
      </c>
      <c r="AX683" s="13" t="s">
        <v>83</v>
      </c>
      <c r="AY683" s="245" t="s">
        <v>216</v>
      </c>
    </row>
    <row r="684" s="13" customFormat="1">
      <c r="A684" s="13"/>
      <c r="B684" s="234"/>
      <c r="C684" s="235"/>
      <c r="D684" s="236" t="s">
        <v>225</v>
      </c>
      <c r="E684" s="237" t="s">
        <v>1</v>
      </c>
      <c r="F684" s="238" t="s">
        <v>963</v>
      </c>
      <c r="G684" s="235"/>
      <c r="H684" s="239">
        <v>300</v>
      </c>
      <c r="I684" s="240"/>
      <c r="J684" s="235"/>
      <c r="K684" s="235"/>
      <c r="L684" s="241"/>
      <c r="M684" s="242"/>
      <c r="N684" s="243"/>
      <c r="O684" s="243"/>
      <c r="P684" s="243"/>
      <c r="Q684" s="243"/>
      <c r="R684" s="243"/>
      <c r="S684" s="243"/>
      <c r="T684" s="24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5" t="s">
        <v>225</v>
      </c>
      <c r="AU684" s="245" t="s">
        <v>93</v>
      </c>
      <c r="AV684" s="13" t="s">
        <v>93</v>
      </c>
      <c r="AW684" s="13" t="s">
        <v>38</v>
      </c>
      <c r="AX684" s="13" t="s">
        <v>83</v>
      </c>
      <c r="AY684" s="245" t="s">
        <v>216</v>
      </c>
    </row>
    <row r="685" s="13" customFormat="1">
      <c r="A685" s="13"/>
      <c r="B685" s="234"/>
      <c r="C685" s="235"/>
      <c r="D685" s="236" t="s">
        <v>225</v>
      </c>
      <c r="E685" s="237" t="s">
        <v>1</v>
      </c>
      <c r="F685" s="238" t="s">
        <v>964</v>
      </c>
      <c r="G685" s="235"/>
      <c r="H685" s="239">
        <v>300</v>
      </c>
      <c r="I685" s="240"/>
      <c r="J685" s="235"/>
      <c r="K685" s="235"/>
      <c r="L685" s="241"/>
      <c r="M685" s="242"/>
      <c r="N685" s="243"/>
      <c r="O685" s="243"/>
      <c r="P685" s="243"/>
      <c r="Q685" s="243"/>
      <c r="R685" s="243"/>
      <c r="S685" s="243"/>
      <c r="T685" s="24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5" t="s">
        <v>225</v>
      </c>
      <c r="AU685" s="245" t="s">
        <v>93</v>
      </c>
      <c r="AV685" s="13" t="s">
        <v>93</v>
      </c>
      <c r="AW685" s="13" t="s">
        <v>38</v>
      </c>
      <c r="AX685" s="13" t="s">
        <v>83</v>
      </c>
      <c r="AY685" s="245" t="s">
        <v>216</v>
      </c>
    </row>
    <row r="686" s="13" customFormat="1">
      <c r="A686" s="13"/>
      <c r="B686" s="234"/>
      <c r="C686" s="235"/>
      <c r="D686" s="236" t="s">
        <v>225</v>
      </c>
      <c r="E686" s="237" t="s">
        <v>1</v>
      </c>
      <c r="F686" s="238" t="s">
        <v>965</v>
      </c>
      <c r="G686" s="235"/>
      <c r="H686" s="239">
        <v>300</v>
      </c>
      <c r="I686" s="240"/>
      <c r="J686" s="235"/>
      <c r="K686" s="235"/>
      <c r="L686" s="241"/>
      <c r="M686" s="242"/>
      <c r="N686" s="243"/>
      <c r="O686" s="243"/>
      <c r="P686" s="243"/>
      <c r="Q686" s="243"/>
      <c r="R686" s="243"/>
      <c r="S686" s="243"/>
      <c r="T686" s="24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5" t="s">
        <v>225</v>
      </c>
      <c r="AU686" s="245" t="s">
        <v>93</v>
      </c>
      <c r="AV686" s="13" t="s">
        <v>93</v>
      </c>
      <c r="AW686" s="13" t="s">
        <v>38</v>
      </c>
      <c r="AX686" s="13" t="s">
        <v>83</v>
      </c>
      <c r="AY686" s="245" t="s">
        <v>216</v>
      </c>
    </row>
    <row r="687" s="13" customFormat="1">
      <c r="A687" s="13"/>
      <c r="B687" s="234"/>
      <c r="C687" s="235"/>
      <c r="D687" s="236" t="s">
        <v>225</v>
      </c>
      <c r="E687" s="237" t="s">
        <v>1</v>
      </c>
      <c r="F687" s="238" t="s">
        <v>966</v>
      </c>
      <c r="G687" s="235"/>
      <c r="H687" s="239">
        <v>300</v>
      </c>
      <c r="I687" s="240"/>
      <c r="J687" s="235"/>
      <c r="K687" s="235"/>
      <c r="L687" s="241"/>
      <c r="M687" s="242"/>
      <c r="N687" s="243"/>
      <c r="O687" s="243"/>
      <c r="P687" s="243"/>
      <c r="Q687" s="243"/>
      <c r="R687" s="243"/>
      <c r="S687" s="243"/>
      <c r="T687" s="24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5" t="s">
        <v>225</v>
      </c>
      <c r="AU687" s="245" t="s">
        <v>93</v>
      </c>
      <c r="AV687" s="13" t="s">
        <v>93</v>
      </c>
      <c r="AW687" s="13" t="s">
        <v>38</v>
      </c>
      <c r="AX687" s="13" t="s">
        <v>83</v>
      </c>
      <c r="AY687" s="245" t="s">
        <v>216</v>
      </c>
    </row>
    <row r="688" s="13" customFormat="1">
      <c r="A688" s="13"/>
      <c r="B688" s="234"/>
      <c r="C688" s="235"/>
      <c r="D688" s="236" t="s">
        <v>225</v>
      </c>
      <c r="E688" s="237" t="s">
        <v>1</v>
      </c>
      <c r="F688" s="238" t="s">
        <v>964</v>
      </c>
      <c r="G688" s="235"/>
      <c r="H688" s="239">
        <v>300</v>
      </c>
      <c r="I688" s="240"/>
      <c r="J688" s="235"/>
      <c r="K688" s="235"/>
      <c r="L688" s="241"/>
      <c r="M688" s="242"/>
      <c r="N688" s="243"/>
      <c r="O688" s="243"/>
      <c r="P688" s="243"/>
      <c r="Q688" s="243"/>
      <c r="R688" s="243"/>
      <c r="S688" s="243"/>
      <c r="T688" s="24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5" t="s">
        <v>225</v>
      </c>
      <c r="AU688" s="245" t="s">
        <v>93</v>
      </c>
      <c r="AV688" s="13" t="s">
        <v>93</v>
      </c>
      <c r="AW688" s="13" t="s">
        <v>38</v>
      </c>
      <c r="AX688" s="13" t="s">
        <v>83</v>
      </c>
      <c r="AY688" s="245" t="s">
        <v>216</v>
      </c>
    </row>
    <row r="689" s="13" customFormat="1">
      <c r="A689" s="13"/>
      <c r="B689" s="234"/>
      <c r="C689" s="235"/>
      <c r="D689" s="236" t="s">
        <v>225</v>
      </c>
      <c r="E689" s="237" t="s">
        <v>1</v>
      </c>
      <c r="F689" s="238" t="s">
        <v>967</v>
      </c>
      <c r="G689" s="235"/>
      <c r="H689" s="239">
        <v>300</v>
      </c>
      <c r="I689" s="240"/>
      <c r="J689" s="235"/>
      <c r="K689" s="235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225</v>
      </c>
      <c r="AU689" s="245" t="s">
        <v>93</v>
      </c>
      <c r="AV689" s="13" t="s">
        <v>93</v>
      </c>
      <c r="AW689" s="13" t="s">
        <v>38</v>
      </c>
      <c r="AX689" s="13" t="s">
        <v>83</v>
      </c>
      <c r="AY689" s="245" t="s">
        <v>216</v>
      </c>
    </row>
    <row r="690" s="13" customFormat="1">
      <c r="A690" s="13"/>
      <c r="B690" s="234"/>
      <c r="C690" s="235"/>
      <c r="D690" s="236" t="s">
        <v>225</v>
      </c>
      <c r="E690" s="237" t="s">
        <v>1</v>
      </c>
      <c r="F690" s="238" t="s">
        <v>968</v>
      </c>
      <c r="G690" s="235"/>
      <c r="H690" s="239">
        <v>125</v>
      </c>
      <c r="I690" s="240"/>
      <c r="J690" s="235"/>
      <c r="K690" s="235"/>
      <c r="L690" s="241"/>
      <c r="M690" s="242"/>
      <c r="N690" s="243"/>
      <c r="O690" s="243"/>
      <c r="P690" s="243"/>
      <c r="Q690" s="243"/>
      <c r="R690" s="243"/>
      <c r="S690" s="243"/>
      <c r="T690" s="24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5" t="s">
        <v>225</v>
      </c>
      <c r="AU690" s="245" t="s">
        <v>93</v>
      </c>
      <c r="AV690" s="13" t="s">
        <v>93</v>
      </c>
      <c r="AW690" s="13" t="s">
        <v>38</v>
      </c>
      <c r="AX690" s="13" t="s">
        <v>83</v>
      </c>
      <c r="AY690" s="245" t="s">
        <v>216</v>
      </c>
    </row>
    <row r="691" s="13" customFormat="1">
      <c r="A691" s="13"/>
      <c r="B691" s="234"/>
      <c r="C691" s="235"/>
      <c r="D691" s="236" t="s">
        <v>225</v>
      </c>
      <c r="E691" s="237" t="s">
        <v>1</v>
      </c>
      <c r="F691" s="238" t="s">
        <v>969</v>
      </c>
      <c r="G691" s="235"/>
      <c r="H691" s="239">
        <v>180</v>
      </c>
      <c r="I691" s="240"/>
      <c r="J691" s="235"/>
      <c r="K691" s="235"/>
      <c r="L691" s="241"/>
      <c r="M691" s="242"/>
      <c r="N691" s="243"/>
      <c r="O691" s="243"/>
      <c r="P691" s="243"/>
      <c r="Q691" s="243"/>
      <c r="R691" s="243"/>
      <c r="S691" s="243"/>
      <c r="T691" s="24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5" t="s">
        <v>225</v>
      </c>
      <c r="AU691" s="245" t="s">
        <v>93</v>
      </c>
      <c r="AV691" s="13" t="s">
        <v>93</v>
      </c>
      <c r="AW691" s="13" t="s">
        <v>38</v>
      </c>
      <c r="AX691" s="13" t="s">
        <v>83</v>
      </c>
      <c r="AY691" s="245" t="s">
        <v>216</v>
      </c>
    </row>
    <row r="692" s="14" customFormat="1">
      <c r="A692" s="14"/>
      <c r="B692" s="246"/>
      <c r="C692" s="247"/>
      <c r="D692" s="236" t="s">
        <v>225</v>
      </c>
      <c r="E692" s="248" t="s">
        <v>1</v>
      </c>
      <c r="F692" s="249" t="s">
        <v>229</v>
      </c>
      <c r="G692" s="247"/>
      <c r="H692" s="250">
        <v>4605</v>
      </c>
      <c r="I692" s="251"/>
      <c r="J692" s="247"/>
      <c r="K692" s="247"/>
      <c r="L692" s="252"/>
      <c r="M692" s="253"/>
      <c r="N692" s="254"/>
      <c r="O692" s="254"/>
      <c r="P692" s="254"/>
      <c r="Q692" s="254"/>
      <c r="R692" s="254"/>
      <c r="S692" s="254"/>
      <c r="T692" s="25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6" t="s">
        <v>225</v>
      </c>
      <c r="AU692" s="256" t="s">
        <v>93</v>
      </c>
      <c r="AV692" s="14" t="s">
        <v>223</v>
      </c>
      <c r="AW692" s="14" t="s">
        <v>38</v>
      </c>
      <c r="AX692" s="14" t="s">
        <v>91</v>
      </c>
      <c r="AY692" s="256" t="s">
        <v>216</v>
      </c>
    </row>
    <row r="693" s="2" customFormat="1" ht="33" customHeight="1">
      <c r="A693" s="40"/>
      <c r="B693" s="41"/>
      <c r="C693" s="221" t="s">
        <v>970</v>
      </c>
      <c r="D693" s="221" t="s">
        <v>218</v>
      </c>
      <c r="E693" s="222" t="s">
        <v>971</v>
      </c>
      <c r="F693" s="223" t="s">
        <v>972</v>
      </c>
      <c r="G693" s="224" t="s">
        <v>221</v>
      </c>
      <c r="H693" s="225">
        <v>4605</v>
      </c>
      <c r="I693" s="226"/>
      <c r="J693" s="227">
        <f>ROUND(I693*H693,2)</f>
        <v>0</v>
      </c>
      <c r="K693" s="223" t="s">
        <v>1</v>
      </c>
      <c r="L693" s="46"/>
      <c r="M693" s="228" t="s">
        <v>1</v>
      </c>
      <c r="N693" s="229" t="s">
        <v>48</v>
      </c>
      <c r="O693" s="93"/>
      <c r="P693" s="230">
        <f>O693*H693</f>
        <v>0</v>
      </c>
      <c r="Q693" s="230">
        <v>4.0000000000000003E-05</v>
      </c>
      <c r="R693" s="230">
        <f>Q693*H693</f>
        <v>0.1842</v>
      </c>
      <c r="S693" s="230">
        <v>0</v>
      </c>
      <c r="T693" s="231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32" t="s">
        <v>223</v>
      </c>
      <c r="AT693" s="232" t="s">
        <v>218</v>
      </c>
      <c r="AU693" s="232" t="s">
        <v>93</v>
      </c>
      <c r="AY693" s="18" t="s">
        <v>216</v>
      </c>
      <c r="BE693" s="233">
        <f>IF(N693="základní",J693,0)</f>
        <v>0</v>
      </c>
      <c r="BF693" s="233">
        <f>IF(N693="snížená",J693,0)</f>
        <v>0</v>
      </c>
      <c r="BG693" s="233">
        <f>IF(N693="zákl. přenesená",J693,0)</f>
        <v>0</v>
      </c>
      <c r="BH693" s="233">
        <f>IF(N693="sníž. přenesená",J693,0)</f>
        <v>0</v>
      </c>
      <c r="BI693" s="233">
        <f>IF(N693="nulová",J693,0)</f>
        <v>0</v>
      </c>
      <c r="BJ693" s="18" t="s">
        <v>91</v>
      </c>
      <c r="BK693" s="233">
        <f>ROUND(I693*H693,2)</f>
        <v>0</v>
      </c>
      <c r="BL693" s="18" t="s">
        <v>223</v>
      </c>
      <c r="BM693" s="232" t="s">
        <v>973</v>
      </c>
    </row>
    <row r="694" s="13" customFormat="1">
      <c r="A694" s="13"/>
      <c r="B694" s="234"/>
      <c r="C694" s="235"/>
      <c r="D694" s="236" t="s">
        <v>225</v>
      </c>
      <c r="E694" s="237" t="s">
        <v>1</v>
      </c>
      <c r="F694" s="238" t="s">
        <v>945</v>
      </c>
      <c r="G694" s="235"/>
      <c r="H694" s="239">
        <v>125</v>
      </c>
      <c r="I694" s="240"/>
      <c r="J694" s="235"/>
      <c r="K694" s="235"/>
      <c r="L694" s="241"/>
      <c r="M694" s="242"/>
      <c r="N694" s="243"/>
      <c r="O694" s="243"/>
      <c r="P694" s="243"/>
      <c r="Q694" s="243"/>
      <c r="R694" s="243"/>
      <c r="S694" s="243"/>
      <c r="T694" s="24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5" t="s">
        <v>225</v>
      </c>
      <c r="AU694" s="245" t="s">
        <v>93</v>
      </c>
      <c r="AV694" s="13" t="s">
        <v>93</v>
      </c>
      <c r="AW694" s="13" t="s">
        <v>38</v>
      </c>
      <c r="AX694" s="13" t="s">
        <v>83</v>
      </c>
      <c r="AY694" s="245" t="s">
        <v>216</v>
      </c>
    </row>
    <row r="695" s="13" customFormat="1">
      <c r="A695" s="13"/>
      <c r="B695" s="234"/>
      <c r="C695" s="235"/>
      <c r="D695" s="236" t="s">
        <v>225</v>
      </c>
      <c r="E695" s="237" t="s">
        <v>1</v>
      </c>
      <c r="F695" s="238" t="s">
        <v>946</v>
      </c>
      <c r="G695" s="235"/>
      <c r="H695" s="239">
        <v>125</v>
      </c>
      <c r="I695" s="240"/>
      <c r="J695" s="235"/>
      <c r="K695" s="235"/>
      <c r="L695" s="241"/>
      <c r="M695" s="242"/>
      <c r="N695" s="243"/>
      <c r="O695" s="243"/>
      <c r="P695" s="243"/>
      <c r="Q695" s="243"/>
      <c r="R695" s="243"/>
      <c r="S695" s="243"/>
      <c r="T695" s="24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5" t="s">
        <v>225</v>
      </c>
      <c r="AU695" s="245" t="s">
        <v>93</v>
      </c>
      <c r="AV695" s="13" t="s">
        <v>93</v>
      </c>
      <c r="AW695" s="13" t="s">
        <v>38</v>
      </c>
      <c r="AX695" s="13" t="s">
        <v>83</v>
      </c>
      <c r="AY695" s="245" t="s">
        <v>216</v>
      </c>
    </row>
    <row r="696" s="13" customFormat="1">
      <c r="A696" s="13"/>
      <c r="B696" s="234"/>
      <c r="C696" s="235"/>
      <c r="D696" s="236" t="s">
        <v>225</v>
      </c>
      <c r="E696" s="237" t="s">
        <v>1</v>
      </c>
      <c r="F696" s="238" t="s">
        <v>947</v>
      </c>
      <c r="G696" s="235"/>
      <c r="H696" s="239">
        <v>125</v>
      </c>
      <c r="I696" s="240"/>
      <c r="J696" s="235"/>
      <c r="K696" s="235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225</v>
      </c>
      <c r="AU696" s="245" t="s">
        <v>93</v>
      </c>
      <c r="AV696" s="13" t="s">
        <v>93</v>
      </c>
      <c r="AW696" s="13" t="s">
        <v>38</v>
      </c>
      <c r="AX696" s="13" t="s">
        <v>83</v>
      </c>
      <c r="AY696" s="245" t="s">
        <v>216</v>
      </c>
    </row>
    <row r="697" s="13" customFormat="1">
      <c r="A697" s="13"/>
      <c r="B697" s="234"/>
      <c r="C697" s="235"/>
      <c r="D697" s="236" t="s">
        <v>225</v>
      </c>
      <c r="E697" s="237" t="s">
        <v>1</v>
      </c>
      <c r="F697" s="238" t="s">
        <v>948</v>
      </c>
      <c r="G697" s="235"/>
      <c r="H697" s="239">
        <v>125</v>
      </c>
      <c r="I697" s="240"/>
      <c r="J697" s="235"/>
      <c r="K697" s="235"/>
      <c r="L697" s="241"/>
      <c r="M697" s="242"/>
      <c r="N697" s="243"/>
      <c r="O697" s="243"/>
      <c r="P697" s="243"/>
      <c r="Q697" s="243"/>
      <c r="R697" s="243"/>
      <c r="S697" s="243"/>
      <c r="T697" s="24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5" t="s">
        <v>225</v>
      </c>
      <c r="AU697" s="245" t="s">
        <v>93</v>
      </c>
      <c r="AV697" s="13" t="s">
        <v>93</v>
      </c>
      <c r="AW697" s="13" t="s">
        <v>38</v>
      </c>
      <c r="AX697" s="13" t="s">
        <v>83</v>
      </c>
      <c r="AY697" s="245" t="s">
        <v>216</v>
      </c>
    </row>
    <row r="698" s="13" customFormat="1">
      <c r="A698" s="13"/>
      <c r="B698" s="234"/>
      <c r="C698" s="235"/>
      <c r="D698" s="236" t="s">
        <v>225</v>
      </c>
      <c r="E698" s="237" t="s">
        <v>1</v>
      </c>
      <c r="F698" s="238" t="s">
        <v>949</v>
      </c>
      <c r="G698" s="235"/>
      <c r="H698" s="239">
        <v>125</v>
      </c>
      <c r="I698" s="240"/>
      <c r="J698" s="235"/>
      <c r="K698" s="235"/>
      <c r="L698" s="241"/>
      <c r="M698" s="242"/>
      <c r="N698" s="243"/>
      <c r="O698" s="243"/>
      <c r="P698" s="243"/>
      <c r="Q698" s="243"/>
      <c r="R698" s="243"/>
      <c r="S698" s="243"/>
      <c r="T698" s="24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5" t="s">
        <v>225</v>
      </c>
      <c r="AU698" s="245" t="s">
        <v>93</v>
      </c>
      <c r="AV698" s="13" t="s">
        <v>93</v>
      </c>
      <c r="AW698" s="13" t="s">
        <v>38</v>
      </c>
      <c r="AX698" s="13" t="s">
        <v>83</v>
      </c>
      <c r="AY698" s="245" t="s">
        <v>216</v>
      </c>
    </row>
    <row r="699" s="13" customFormat="1">
      <c r="A699" s="13"/>
      <c r="B699" s="234"/>
      <c r="C699" s="235"/>
      <c r="D699" s="236" t="s">
        <v>225</v>
      </c>
      <c r="E699" s="237" t="s">
        <v>1</v>
      </c>
      <c r="F699" s="238" t="s">
        <v>950</v>
      </c>
      <c r="G699" s="235"/>
      <c r="H699" s="239">
        <v>125</v>
      </c>
      <c r="I699" s="240"/>
      <c r="J699" s="235"/>
      <c r="K699" s="235"/>
      <c r="L699" s="241"/>
      <c r="M699" s="242"/>
      <c r="N699" s="243"/>
      <c r="O699" s="243"/>
      <c r="P699" s="243"/>
      <c r="Q699" s="243"/>
      <c r="R699" s="243"/>
      <c r="S699" s="243"/>
      <c r="T699" s="24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5" t="s">
        <v>225</v>
      </c>
      <c r="AU699" s="245" t="s">
        <v>93</v>
      </c>
      <c r="AV699" s="13" t="s">
        <v>93</v>
      </c>
      <c r="AW699" s="13" t="s">
        <v>38</v>
      </c>
      <c r="AX699" s="13" t="s">
        <v>83</v>
      </c>
      <c r="AY699" s="245" t="s">
        <v>216</v>
      </c>
    </row>
    <row r="700" s="13" customFormat="1">
      <c r="A700" s="13"/>
      <c r="B700" s="234"/>
      <c r="C700" s="235"/>
      <c r="D700" s="236" t="s">
        <v>225</v>
      </c>
      <c r="E700" s="237" t="s">
        <v>1</v>
      </c>
      <c r="F700" s="238" t="s">
        <v>951</v>
      </c>
      <c r="G700" s="235"/>
      <c r="H700" s="239">
        <v>125</v>
      </c>
      <c r="I700" s="240"/>
      <c r="J700" s="235"/>
      <c r="K700" s="235"/>
      <c r="L700" s="241"/>
      <c r="M700" s="242"/>
      <c r="N700" s="243"/>
      <c r="O700" s="243"/>
      <c r="P700" s="243"/>
      <c r="Q700" s="243"/>
      <c r="R700" s="243"/>
      <c r="S700" s="243"/>
      <c r="T700" s="24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5" t="s">
        <v>225</v>
      </c>
      <c r="AU700" s="245" t="s">
        <v>93</v>
      </c>
      <c r="AV700" s="13" t="s">
        <v>93</v>
      </c>
      <c r="AW700" s="13" t="s">
        <v>38</v>
      </c>
      <c r="AX700" s="13" t="s">
        <v>83</v>
      </c>
      <c r="AY700" s="245" t="s">
        <v>216</v>
      </c>
    </row>
    <row r="701" s="13" customFormat="1">
      <c r="A701" s="13"/>
      <c r="B701" s="234"/>
      <c r="C701" s="235"/>
      <c r="D701" s="236" t="s">
        <v>225</v>
      </c>
      <c r="E701" s="237" t="s">
        <v>1</v>
      </c>
      <c r="F701" s="238" t="s">
        <v>952</v>
      </c>
      <c r="G701" s="235"/>
      <c r="H701" s="239">
        <v>125</v>
      </c>
      <c r="I701" s="240"/>
      <c r="J701" s="235"/>
      <c r="K701" s="235"/>
      <c r="L701" s="241"/>
      <c r="M701" s="242"/>
      <c r="N701" s="243"/>
      <c r="O701" s="243"/>
      <c r="P701" s="243"/>
      <c r="Q701" s="243"/>
      <c r="R701" s="243"/>
      <c r="S701" s="243"/>
      <c r="T701" s="24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5" t="s">
        <v>225</v>
      </c>
      <c r="AU701" s="245" t="s">
        <v>93</v>
      </c>
      <c r="AV701" s="13" t="s">
        <v>93</v>
      </c>
      <c r="AW701" s="13" t="s">
        <v>38</v>
      </c>
      <c r="AX701" s="13" t="s">
        <v>83</v>
      </c>
      <c r="AY701" s="245" t="s">
        <v>216</v>
      </c>
    </row>
    <row r="702" s="13" customFormat="1">
      <c r="A702" s="13"/>
      <c r="B702" s="234"/>
      <c r="C702" s="235"/>
      <c r="D702" s="236" t="s">
        <v>225</v>
      </c>
      <c r="E702" s="237" t="s">
        <v>1</v>
      </c>
      <c r="F702" s="238" t="s">
        <v>953</v>
      </c>
      <c r="G702" s="235"/>
      <c r="H702" s="239">
        <v>125</v>
      </c>
      <c r="I702" s="240"/>
      <c r="J702" s="235"/>
      <c r="K702" s="235"/>
      <c r="L702" s="241"/>
      <c r="M702" s="242"/>
      <c r="N702" s="243"/>
      <c r="O702" s="243"/>
      <c r="P702" s="243"/>
      <c r="Q702" s="243"/>
      <c r="R702" s="243"/>
      <c r="S702" s="243"/>
      <c r="T702" s="24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5" t="s">
        <v>225</v>
      </c>
      <c r="AU702" s="245" t="s">
        <v>93</v>
      </c>
      <c r="AV702" s="13" t="s">
        <v>93</v>
      </c>
      <c r="AW702" s="13" t="s">
        <v>38</v>
      </c>
      <c r="AX702" s="13" t="s">
        <v>83</v>
      </c>
      <c r="AY702" s="245" t="s">
        <v>216</v>
      </c>
    </row>
    <row r="703" s="13" customFormat="1">
      <c r="A703" s="13"/>
      <c r="B703" s="234"/>
      <c r="C703" s="235"/>
      <c r="D703" s="236" t="s">
        <v>225</v>
      </c>
      <c r="E703" s="237" t="s">
        <v>1</v>
      </c>
      <c r="F703" s="238" t="s">
        <v>954</v>
      </c>
      <c r="G703" s="235"/>
      <c r="H703" s="239">
        <v>125</v>
      </c>
      <c r="I703" s="240"/>
      <c r="J703" s="235"/>
      <c r="K703" s="235"/>
      <c r="L703" s="241"/>
      <c r="M703" s="242"/>
      <c r="N703" s="243"/>
      <c r="O703" s="243"/>
      <c r="P703" s="243"/>
      <c r="Q703" s="243"/>
      <c r="R703" s="243"/>
      <c r="S703" s="243"/>
      <c r="T703" s="24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5" t="s">
        <v>225</v>
      </c>
      <c r="AU703" s="245" t="s">
        <v>93</v>
      </c>
      <c r="AV703" s="13" t="s">
        <v>93</v>
      </c>
      <c r="AW703" s="13" t="s">
        <v>38</v>
      </c>
      <c r="AX703" s="13" t="s">
        <v>83</v>
      </c>
      <c r="AY703" s="245" t="s">
        <v>216</v>
      </c>
    </row>
    <row r="704" s="13" customFormat="1">
      <c r="A704" s="13"/>
      <c r="B704" s="234"/>
      <c r="C704" s="235"/>
      <c r="D704" s="236" t="s">
        <v>225</v>
      </c>
      <c r="E704" s="237" t="s">
        <v>1</v>
      </c>
      <c r="F704" s="238" t="s">
        <v>955</v>
      </c>
      <c r="G704" s="235"/>
      <c r="H704" s="239">
        <v>125</v>
      </c>
      <c r="I704" s="240"/>
      <c r="J704" s="235"/>
      <c r="K704" s="235"/>
      <c r="L704" s="241"/>
      <c r="M704" s="242"/>
      <c r="N704" s="243"/>
      <c r="O704" s="243"/>
      <c r="P704" s="243"/>
      <c r="Q704" s="243"/>
      <c r="R704" s="243"/>
      <c r="S704" s="243"/>
      <c r="T704" s="24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5" t="s">
        <v>225</v>
      </c>
      <c r="AU704" s="245" t="s">
        <v>93</v>
      </c>
      <c r="AV704" s="13" t="s">
        <v>93</v>
      </c>
      <c r="AW704" s="13" t="s">
        <v>38</v>
      </c>
      <c r="AX704" s="13" t="s">
        <v>83</v>
      </c>
      <c r="AY704" s="245" t="s">
        <v>216</v>
      </c>
    </row>
    <row r="705" s="13" customFormat="1">
      <c r="A705" s="13"/>
      <c r="B705" s="234"/>
      <c r="C705" s="235"/>
      <c r="D705" s="236" t="s">
        <v>225</v>
      </c>
      <c r="E705" s="237" t="s">
        <v>1</v>
      </c>
      <c r="F705" s="238" t="s">
        <v>956</v>
      </c>
      <c r="G705" s="235"/>
      <c r="H705" s="239">
        <v>125</v>
      </c>
      <c r="I705" s="240"/>
      <c r="J705" s="235"/>
      <c r="K705" s="235"/>
      <c r="L705" s="241"/>
      <c r="M705" s="242"/>
      <c r="N705" s="243"/>
      <c r="O705" s="243"/>
      <c r="P705" s="243"/>
      <c r="Q705" s="243"/>
      <c r="R705" s="243"/>
      <c r="S705" s="243"/>
      <c r="T705" s="24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5" t="s">
        <v>225</v>
      </c>
      <c r="AU705" s="245" t="s">
        <v>93</v>
      </c>
      <c r="AV705" s="13" t="s">
        <v>93</v>
      </c>
      <c r="AW705" s="13" t="s">
        <v>38</v>
      </c>
      <c r="AX705" s="13" t="s">
        <v>83</v>
      </c>
      <c r="AY705" s="245" t="s">
        <v>216</v>
      </c>
    </row>
    <row r="706" s="13" customFormat="1">
      <c r="A706" s="13"/>
      <c r="B706" s="234"/>
      <c r="C706" s="235"/>
      <c r="D706" s="236" t="s">
        <v>225</v>
      </c>
      <c r="E706" s="237" t="s">
        <v>1</v>
      </c>
      <c r="F706" s="238" t="s">
        <v>957</v>
      </c>
      <c r="G706" s="235"/>
      <c r="H706" s="239">
        <v>125</v>
      </c>
      <c r="I706" s="240"/>
      <c r="J706" s="235"/>
      <c r="K706" s="235"/>
      <c r="L706" s="241"/>
      <c r="M706" s="242"/>
      <c r="N706" s="243"/>
      <c r="O706" s="243"/>
      <c r="P706" s="243"/>
      <c r="Q706" s="243"/>
      <c r="R706" s="243"/>
      <c r="S706" s="243"/>
      <c r="T706" s="24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5" t="s">
        <v>225</v>
      </c>
      <c r="AU706" s="245" t="s">
        <v>93</v>
      </c>
      <c r="AV706" s="13" t="s">
        <v>93</v>
      </c>
      <c r="AW706" s="13" t="s">
        <v>38</v>
      </c>
      <c r="AX706" s="13" t="s">
        <v>83</v>
      </c>
      <c r="AY706" s="245" t="s">
        <v>216</v>
      </c>
    </row>
    <row r="707" s="13" customFormat="1">
      <c r="A707" s="13"/>
      <c r="B707" s="234"/>
      <c r="C707" s="235"/>
      <c r="D707" s="236" t="s">
        <v>225</v>
      </c>
      <c r="E707" s="237" t="s">
        <v>1</v>
      </c>
      <c r="F707" s="238" t="s">
        <v>958</v>
      </c>
      <c r="G707" s="235"/>
      <c r="H707" s="239">
        <v>125</v>
      </c>
      <c r="I707" s="240"/>
      <c r="J707" s="235"/>
      <c r="K707" s="235"/>
      <c r="L707" s="241"/>
      <c r="M707" s="242"/>
      <c r="N707" s="243"/>
      <c r="O707" s="243"/>
      <c r="P707" s="243"/>
      <c r="Q707" s="243"/>
      <c r="R707" s="243"/>
      <c r="S707" s="243"/>
      <c r="T707" s="24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5" t="s">
        <v>225</v>
      </c>
      <c r="AU707" s="245" t="s">
        <v>93</v>
      </c>
      <c r="AV707" s="13" t="s">
        <v>93</v>
      </c>
      <c r="AW707" s="13" t="s">
        <v>38</v>
      </c>
      <c r="AX707" s="13" t="s">
        <v>83</v>
      </c>
      <c r="AY707" s="245" t="s">
        <v>216</v>
      </c>
    </row>
    <row r="708" s="13" customFormat="1">
      <c r="A708" s="13"/>
      <c r="B708" s="234"/>
      <c r="C708" s="235"/>
      <c r="D708" s="236" t="s">
        <v>225</v>
      </c>
      <c r="E708" s="237" t="s">
        <v>1</v>
      </c>
      <c r="F708" s="238" t="s">
        <v>959</v>
      </c>
      <c r="G708" s="235"/>
      <c r="H708" s="239">
        <v>125</v>
      </c>
      <c r="I708" s="240"/>
      <c r="J708" s="235"/>
      <c r="K708" s="235"/>
      <c r="L708" s="241"/>
      <c r="M708" s="242"/>
      <c r="N708" s="243"/>
      <c r="O708" s="243"/>
      <c r="P708" s="243"/>
      <c r="Q708" s="243"/>
      <c r="R708" s="243"/>
      <c r="S708" s="243"/>
      <c r="T708" s="24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5" t="s">
        <v>225</v>
      </c>
      <c r="AU708" s="245" t="s">
        <v>93</v>
      </c>
      <c r="AV708" s="13" t="s">
        <v>93</v>
      </c>
      <c r="AW708" s="13" t="s">
        <v>38</v>
      </c>
      <c r="AX708" s="13" t="s">
        <v>83</v>
      </c>
      <c r="AY708" s="245" t="s">
        <v>216</v>
      </c>
    </row>
    <row r="709" s="13" customFormat="1">
      <c r="A709" s="13"/>
      <c r="B709" s="234"/>
      <c r="C709" s="235"/>
      <c r="D709" s="236" t="s">
        <v>225</v>
      </c>
      <c r="E709" s="237" t="s">
        <v>1</v>
      </c>
      <c r="F709" s="238" t="s">
        <v>960</v>
      </c>
      <c r="G709" s="235"/>
      <c r="H709" s="239">
        <v>200</v>
      </c>
      <c r="I709" s="240"/>
      <c r="J709" s="235"/>
      <c r="K709" s="235"/>
      <c r="L709" s="241"/>
      <c r="M709" s="242"/>
      <c r="N709" s="243"/>
      <c r="O709" s="243"/>
      <c r="P709" s="243"/>
      <c r="Q709" s="243"/>
      <c r="R709" s="243"/>
      <c r="S709" s="243"/>
      <c r="T709" s="24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5" t="s">
        <v>225</v>
      </c>
      <c r="AU709" s="245" t="s">
        <v>93</v>
      </c>
      <c r="AV709" s="13" t="s">
        <v>93</v>
      </c>
      <c r="AW709" s="13" t="s">
        <v>38</v>
      </c>
      <c r="AX709" s="13" t="s">
        <v>83</v>
      </c>
      <c r="AY709" s="245" t="s">
        <v>216</v>
      </c>
    </row>
    <row r="710" s="13" customFormat="1">
      <c r="A710" s="13"/>
      <c r="B710" s="234"/>
      <c r="C710" s="235"/>
      <c r="D710" s="236" t="s">
        <v>225</v>
      </c>
      <c r="E710" s="237" t="s">
        <v>1</v>
      </c>
      <c r="F710" s="238" t="s">
        <v>961</v>
      </c>
      <c r="G710" s="235"/>
      <c r="H710" s="239">
        <v>125</v>
      </c>
      <c r="I710" s="240"/>
      <c r="J710" s="235"/>
      <c r="K710" s="235"/>
      <c r="L710" s="241"/>
      <c r="M710" s="242"/>
      <c r="N710" s="243"/>
      <c r="O710" s="243"/>
      <c r="P710" s="243"/>
      <c r="Q710" s="243"/>
      <c r="R710" s="243"/>
      <c r="S710" s="243"/>
      <c r="T710" s="24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5" t="s">
        <v>225</v>
      </c>
      <c r="AU710" s="245" t="s">
        <v>93</v>
      </c>
      <c r="AV710" s="13" t="s">
        <v>93</v>
      </c>
      <c r="AW710" s="13" t="s">
        <v>38</v>
      </c>
      <c r="AX710" s="13" t="s">
        <v>83</v>
      </c>
      <c r="AY710" s="245" t="s">
        <v>216</v>
      </c>
    </row>
    <row r="711" s="13" customFormat="1">
      <c r="A711" s="13"/>
      <c r="B711" s="234"/>
      <c r="C711" s="235"/>
      <c r="D711" s="236" t="s">
        <v>225</v>
      </c>
      <c r="E711" s="237" t="s">
        <v>1</v>
      </c>
      <c r="F711" s="238" t="s">
        <v>962</v>
      </c>
      <c r="G711" s="235"/>
      <c r="H711" s="239">
        <v>300</v>
      </c>
      <c r="I711" s="240"/>
      <c r="J711" s="235"/>
      <c r="K711" s="235"/>
      <c r="L711" s="241"/>
      <c r="M711" s="242"/>
      <c r="N711" s="243"/>
      <c r="O711" s="243"/>
      <c r="P711" s="243"/>
      <c r="Q711" s="243"/>
      <c r="R711" s="243"/>
      <c r="S711" s="243"/>
      <c r="T711" s="24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5" t="s">
        <v>225</v>
      </c>
      <c r="AU711" s="245" t="s">
        <v>93</v>
      </c>
      <c r="AV711" s="13" t="s">
        <v>93</v>
      </c>
      <c r="AW711" s="13" t="s">
        <v>38</v>
      </c>
      <c r="AX711" s="13" t="s">
        <v>83</v>
      </c>
      <c r="AY711" s="245" t="s">
        <v>216</v>
      </c>
    </row>
    <row r="712" s="13" customFormat="1">
      <c r="A712" s="13"/>
      <c r="B712" s="234"/>
      <c r="C712" s="235"/>
      <c r="D712" s="236" t="s">
        <v>225</v>
      </c>
      <c r="E712" s="237" t="s">
        <v>1</v>
      </c>
      <c r="F712" s="238" t="s">
        <v>963</v>
      </c>
      <c r="G712" s="235"/>
      <c r="H712" s="239">
        <v>300</v>
      </c>
      <c r="I712" s="240"/>
      <c r="J712" s="235"/>
      <c r="K712" s="235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225</v>
      </c>
      <c r="AU712" s="245" t="s">
        <v>93</v>
      </c>
      <c r="AV712" s="13" t="s">
        <v>93</v>
      </c>
      <c r="AW712" s="13" t="s">
        <v>38</v>
      </c>
      <c r="AX712" s="13" t="s">
        <v>83</v>
      </c>
      <c r="AY712" s="245" t="s">
        <v>216</v>
      </c>
    </row>
    <row r="713" s="13" customFormat="1">
      <c r="A713" s="13"/>
      <c r="B713" s="234"/>
      <c r="C713" s="235"/>
      <c r="D713" s="236" t="s">
        <v>225</v>
      </c>
      <c r="E713" s="237" t="s">
        <v>1</v>
      </c>
      <c r="F713" s="238" t="s">
        <v>974</v>
      </c>
      <c r="G713" s="235"/>
      <c r="H713" s="239">
        <v>300</v>
      </c>
      <c r="I713" s="240"/>
      <c r="J713" s="235"/>
      <c r="K713" s="235"/>
      <c r="L713" s="241"/>
      <c r="M713" s="242"/>
      <c r="N713" s="243"/>
      <c r="O713" s="243"/>
      <c r="P713" s="243"/>
      <c r="Q713" s="243"/>
      <c r="R713" s="243"/>
      <c r="S713" s="243"/>
      <c r="T713" s="24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5" t="s">
        <v>225</v>
      </c>
      <c r="AU713" s="245" t="s">
        <v>93</v>
      </c>
      <c r="AV713" s="13" t="s">
        <v>93</v>
      </c>
      <c r="AW713" s="13" t="s">
        <v>38</v>
      </c>
      <c r="AX713" s="13" t="s">
        <v>83</v>
      </c>
      <c r="AY713" s="245" t="s">
        <v>216</v>
      </c>
    </row>
    <row r="714" s="13" customFormat="1">
      <c r="A714" s="13"/>
      <c r="B714" s="234"/>
      <c r="C714" s="235"/>
      <c r="D714" s="236" t="s">
        <v>225</v>
      </c>
      <c r="E714" s="237" t="s">
        <v>1</v>
      </c>
      <c r="F714" s="238" t="s">
        <v>965</v>
      </c>
      <c r="G714" s="235"/>
      <c r="H714" s="239">
        <v>300</v>
      </c>
      <c r="I714" s="240"/>
      <c r="J714" s="235"/>
      <c r="K714" s="235"/>
      <c r="L714" s="241"/>
      <c r="M714" s="242"/>
      <c r="N714" s="243"/>
      <c r="O714" s="243"/>
      <c r="P714" s="243"/>
      <c r="Q714" s="243"/>
      <c r="R714" s="243"/>
      <c r="S714" s="243"/>
      <c r="T714" s="24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5" t="s">
        <v>225</v>
      </c>
      <c r="AU714" s="245" t="s">
        <v>93</v>
      </c>
      <c r="AV714" s="13" t="s">
        <v>93</v>
      </c>
      <c r="AW714" s="13" t="s">
        <v>38</v>
      </c>
      <c r="AX714" s="13" t="s">
        <v>83</v>
      </c>
      <c r="AY714" s="245" t="s">
        <v>216</v>
      </c>
    </row>
    <row r="715" s="13" customFormat="1">
      <c r="A715" s="13"/>
      <c r="B715" s="234"/>
      <c r="C715" s="235"/>
      <c r="D715" s="236" t="s">
        <v>225</v>
      </c>
      <c r="E715" s="237" t="s">
        <v>1</v>
      </c>
      <c r="F715" s="238" t="s">
        <v>966</v>
      </c>
      <c r="G715" s="235"/>
      <c r="H715" s="239">
        <v>300</v>
      </c>
      <c r="I715" s="240"/>
      <c r="J715" s="235"/>
      <c r="K715" s="235"/>
      <c r="L715" s="241"/>
      <c r="M715" s="242"/>
      <c r="N715" s="243"/>
      <c r="O715" s="243"/>
      <c r="P715" s="243"/>
      <c r="Q715" s="243"/>
      <c r="R715" s="243"/>
      <c r="S715" s="243"/>
      <c r="T715" s="24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5" t="s">
        <v>225</v>
      </c>
      <c r="AU715" s="245" t="s">
        <v>93</v>
      </c>
      <c r="AV715" s="13" t="s">
        <v>93</v>
      </c>
      <c r="AW715" s="13" t="s">
        <v>38</v>
      </c>
      <c r="AX715" s="13" t="s">
        <v>83</v>
      </c>
      <c r="AY715" s="245" t="s">
        <v>216</v>
      </c>
    </row>
    <row r="716" s="13" customFormat="1">
      <c r="A716" s="13"/>
      <c r="B716" s="234"/>
      <c r="C716" s="235"/>
      <c r="D716" s="236" t="s">
        <v>225</v>
      </c>
      <c r="E716" s="237" t="s">
        <v>1</v>
      </c>
      <c r="F716" s="238" t="s">
        <v>964</v>
      </c>
      <c r="G716" s="235"/>
      <c r="H716" s="239">
        <v>300</v>
      </c>
      <c r="I716" s="240"/>
      <c r="J716" s="235"/>
      <c r="K716" s="235"/>
      <c r="L716" s="241"/>
      <c r="M716" s="242"/>
      <c r="N716" s="243"/>
      <c r="O716" s="243"/>
      <c r="P716" s="243"/>
      <c r="Q716" s="243"/>
      <c r="R716" s="243"/>
      <c r="S716" s="243"/>
      <c r="T716" s="24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5" t="s">
        <v>225</v>
      </c>
      <c r="AU716" s="245" t="s">
        <v>93</v>
      </c>
      <c r="AV716" s="13" t="s">
        <v>93</v>
      </c>
      <c r="AW716" s="13" t="s">
        <v>38</v>
      </c>
      <c r="AX716" s="13" t="s">
        <v>83</v>
      </c>
      <c r="AY716" s="245" t="s">
        <v>216</v>
      </c>
    </row>
    <row r="717" s="13" customFormat="1">
      <c r="A717" s="13"/>
      <c r="B717" s="234"/>
      <c r="C717" s="235"/>
      <c r="D717" s="236" t="s">
        <v>225</v>
      </c>
      <c r="E717" s="237" t="s">
        <v>1</v>
      </c>
      <c r="F717" s="238" t="s">
        <v>967</v>
      </c>
      <c r="G717" s="235"/>
      <c r="H717" s="239">
        <v>300</v>
      </c>
      <c r="I717" s="240"/>
      <c r="J717" s="235"/>
      <c r="K717" s="235"/>
      <c r="L717" s="241"/>
      <c r="M717" s="242"/>
      <c r="N717" s="243"/>
      <c r="O717" s="243"/>
      <c r="P717" s="243"/>
      <c r="Q717" s="243"/>
      <c r="R717" s="243"/>
      <c r="S717" s="243"/>
      <c r="T717" s="24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5" t="s">
        <v>225</v>
      </c>
      <c r="AU717" s="245" t="s">
        <v>93</v>
      </c>
      <c r="AV717" s="13" t="s">
        <v>93</v>
      </c>
      <c r="AW717" s="13" t="s">
        <v>38</v>
      </c>
      <c r="AX717" s="13" t="s">
        <v>83</v>
      </c>
      <c r="AY717" s="245" t="s">
        <v>216</v>
      </c>
    </row>
    <row r="718" s="13" customFormat="1">
      <c r="A718" s="13"/>
      <c r="B718" s="234"/>
      <c r="C718" s="235"/>
      <c r="D718" s="236" t="s">
        <v>225</v>
      </c>
      <c r="E718" s="237" t="s">
        <v>1</v>
      </c>
      <c r="F718" s="238" t="s">
        <v>968</v>
      </c>
      <c r="G718" s="235"/>
      <c r="H718" s="239">
        <v>125</v>
      </c>
      <c r="I718" s="240"/>
      <c r="J718" s="235"/>
      <c r="K718" s="235"/>
      <c r="L718" s="241"/>
      <c r="M718" s="242"/>
      <c r="N718" s="243"/>
      <c r="O718" s="243"/>
      <c r="P718" s="243"/>
      <c r="Q718" s="243"/>
      <c r="R718" s="243"/>
      <c r="S718" s="243"/>
      <c r="T718" s="24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5" t="s">
        <v>225</v>
      </c>
      <c r="AU718" s="245" t="s">
        <v>93</v>
      </c>
      <c r="AV718" s="13" t="s">
        <v>93</v>
      </c>
      <c r="AW718" s="13" t="s">
        <v>38</v>
      </c>
      <c r="AX718" s="13" t="s">
        <v>83</v>
      </c>
      <c r="AY718" s="245" t="s">
        <v>216</v>
      </c>
    </row>
    <row r="719" s="13" customFormat="1">
      <c r="A719" s="13"/>
      <c r="B719" s="234"/>
      <c r="C719" s="235"/>
      <c r="D719" s="236" t="s">
        <v>225</v>
      </c>
      <c r="E719" s="237" t="s">
        <v>1</v>
      </c>
      <c r="F719" s="238" t="s">
        <v>969</v>
      </c>
      <c r="G719" s="235"/>
      <c r="H719" s="239">
        <v>180</v>
      </c>
      <c r="I719" s="240"/>
      <c r="J719" s="235"/>
      <c r="K719" s="235"/>
      <c r="L719" s="241"/>
      <c r="M719" s="242"/>
      <c r="N719" s="243"/>
      <c r="O719" s="243"/>
      <c r="P719" s="243"/>
      <c r="Q719" s="243"/>
      <c r="R719" s="243"/>
      <c r="S719" s="243"/>
      <c r="T719" s="24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5" t="s">
        <v>225</v>
      </c>
      <c r="AU719" s="245" t="s">
        <v>93</v>
      </c>
      <c r="AV719" s="13" t="s">
        <v>93</v>
      </c>
      <c r="AW719" s="13" t="s">
        <v>38</v>
      </c>
      <c r="AX719" s="13" t="s">
        <v>83</v>
      </c>
      <c r="AY719" s="245" t="s">
        <v>216</v>
      </c>
    </row>
    <row r="720" s="14" customFormat="1">
      <c r="A720" s="14"/>
      <c r="B720" s="246"/>
      <c r="C720" s="247"/>
      <c r="D720" s="236" t="s">
        <v>225</v>
      </c>
      <c r="E720" s="248" t="s">
        <v>1</v>
      </c>
      <c r="F720" s="249" t="s">
        <v>229</v>
      </c>
      <c r="G720" s="247"/>
      <c r="H720" s="250">
        <v>4605</v>
      </c>
      <c r="I720" s="251"/>
      <c r="J720" s="247"/>
      <c r="K720" s="247"/>
      <c r="L720" s="252"/>
      <c r="M720" s="253"/>
      <c r="N720" s="254"/>
      <c r="O720" s="254"/>
      <c r="P720" s="254"/>
      <c r="Q720" s="254"/>
      <c r="R720" s="254"/>
      <c r="S720" s="254"/>
      <c r="T720" s="255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6" t="s">
        <v>225</v>
      </c>
      <c r="AU720" s="256" t="s">
        <v>93</v>
      </c>
      <c r="AV720" s="14" t="s">
        <v>223</v>
      </c>
      <c r="AW720" s="14" t="s">
        <v>38</v>
      </c>
      <c r="AX720" s="14" t="s">
        <v>91</v>
      </c>
      <c r="AY720" s="256" t="s">
        <v>216</v>
      </c>
    </row>
    <row r="721" s="2" customFormat="1" ht="16.5" customHeight="1">
      <c r="A721" s="40"/>
      <c r="B721" s="41"/>
      <c r="C721" s="221" t="s">
        <v>975</v>
      </c>
      <c r="D721" s="221" t="s">
        <v>218</v>
      </c>
      <c r="E721" s="222" t="s">
        <v>976</v>
      </c>
      <c r="F721" s="223" t="s">
        <v>977</v>
      </c>
      <c r="G721" s="224" t="s">
        <v>323</v>
      </c>
      <c r="H721" s="225">
        <v>18</v>
      </c>
      <c r="I721" s="226"/>
      <c r="J721" s="227">
        <f>ROUND(I721*H721,2)</f>
        <v>0</v>
      </c>
      <c r="K721" s="223" t="s">
        <v>222</v>
      </c>
      <c r="L721" s="46"/>
      <c r="M721" s="228" t="s">
        <v>1</v>
      </c>
      <c r="N721" s="229" t="s">
        <v>48</v>
      </c>
      <c r="O721" s="93"/>
      <c r="P721" s="230">
        <f>O721*H721</f>
        <v>0</v>
      </c>
      <c r="Q721" s="230">
        <v>0.000176</v>
      </c>
      <c r="R721" s="230">
        <f>Q721*H721</f>
        <v>0.0031679999999999998</v>
      </c>
      <c r="S721" s="230">
        <v>0</v>
      </c>
      <c r="T721" s="231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32" t="s">
        <v>223</v>
      </c>
      <c r="AT721" s="232" t="s">
        <v>218</v>
      </c>
      <c r="AU721" s="232" t="s">
        <v>93</v>
      </c>
      <c r="AY721" s="18" t="s">
        <v>216</v>
      </c>
      <c r="BE721" s="233">
        <f>IF(N721="základní",J721,0)</f>
        <v>0</v>
      </c>
      <c r="BF721" s="233">
        <f>IF(N721="snížená",J721,0)</f>
        <v>0</v>
      </c>
      <c r="BG721" s="233">
        <f>IF(N721="zákl. přenesená",J721,0)</f>
        <v>0</v>
      </c>
      <c r="BH721" s="233">
        <f>IF(N721="sníž. přenesená",J721,0)</f>
        <v>0</v>
      </c>
      <c r="BI721" s="233">
        <f>IF(N721="nulová",J721,0)</f>
        <v>0</v>
      </c>
      <c r="BJ721" s="18" t="s">
        <v>91</v>
      </c>
      <c r="BK721" s="233">
        <f>ROUND(I721*H721,2)</f>
        <v>0</v>
      </c>
      <c r="BL721" s="18" t="s">
        <v>223</v>
      </c>
      <c r="BM721" s="232" t="s">
        <v>978</v>
      </c>
    </row>
    <row r="722" s="15" customFormat="1">
      <c r="A722" s="15"/>
      <c r="B722" s="257"/>
      <c r="C722" s="258"/>
      <c r="D722" s="236" t="s">
        <v>225</v>
      </c>
      <c r="E722" s="259" t="s">
        <v>1</v>
      </c>
      <c r="F722" s="260" t="s">
        <v>979</v>
      </c>
      <c r="G722" s="258"/>
      <c r="H722" s="259" t="s">
        <v>1</v>
      </c>
      <c r="I722" s="261"/>
      <c r="J722" s="258"/>
      <c r="K722" s="258"/>
      <c r="L722" s="262"/>
      <c r="M722" s="263"/>
      <c r="N722" s="264"/>
      <c r="O722" s="264"/>
      <c r="P722" s="264"/>
      <c r="Q722" s="264"/>
      <c r="R722" s="264"/>
      <c r="S722" s="264"/>
      <c r="T722" s="26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6" t="s">
        <v>225</v>
      </c>
      <c r="AU722" s="266" t="s">
        <v>93</v>
      </c>
      <c r="AV722" s="15" t="s">
        <v>91</v>
      </c>
      <c r="AW722" s="15" t="s">
        <v>38</v>
      </c>
      <c r="AX722" s="15" t="s">
        <v>83</v>
      </c>
      <c r="AY722" s="266" t="s">
        <v>216</v>
      </c>
    </row>
    <row r="723" s="13" customFormat="1">
      <c r="A723" s="13"/>
      <c r="B723" s="234"/>
      <c r="C723" s="235"/>
      <c r="D723" s="236" t="s">
        <v>225</v>
      </c>
      <c r="E723" s="237" t="s">
        <v>1</v>
      </c>
      <c r="F723" s="238" t="s">
        <v>980</v>
      </c>
      <c r="G723" s="235"/>
      <c r="H723" s="239">
        <v>2</v>
      </c>
      <c r="I723" s="240"/>
      <c r="J723" s="235"/>
      <c r="K723" s="235"/>
      <c r="L723" s="241"/>
      <c r="M723" s="242"/>
      <c r="N723" s="243"/>
      <c r="O723" s="243"/>
      <c r="P723" s="243"/>
      <c r="Q723" s="243"/>
      <c r="R723" s="243"/>
      <c r="S723" s="243"/>
      <c r="T723" s="24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5" t="s">
        <v>225</v>
      </c>
      <c r="AU723" s="245" t="s">
        <v>93</v>
      </c>
      <c r="AV723" s="13" t="s">
        <v>93</v>
      </c>
      <c r="AW723" s="13" t="s">
        <v>38</v>
      </c>
      <c r="AX723" s="13" t="s">
        <v>83</v>
      </c>
      <c r="AY723" s="245" t="s">
        <v>216</v>
      </c>
    </row>
    <row r="724" s="13" customFormat="1">
      <c r="A724" s="13"/>
      <c r="B724" s="234"/>
      <c r="C724" s="235"/>
      <c r="D724" s="236" t="s">
        <v>225</v>
      </c>
      <c r="E724" s="237" t="s">
        <v>1</v>
      </c>
      <c r="F724" s="238" t="s">
        <v>981</v>
      </c>
      <c r="G724" s="235"/>
      <c r="H724" s="239">
        <v>3</v>
      </c>
      <c r="I724" s="240"/>
      <c r="J724" s="235"/>
      <c r="K724" s="235"/>
      <c r="L724" s="241"/>
      <c r="M724" s="242"/>
      <c r="N724" s="243"/>
      <c r="O724" s="243"/>
      <c r="P724" s="243"/>
      <c r="Q724" s="243"/>
      <c r="R724" s="243"/>
      <c r="S724" s="243"/>
      <c r="T724" s="24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5" t="s">
        <v>225</v>
      </c>
      <c r="AU724" s="245" t="s">
        <v>93</v>
      </c>
      <c r="AV724" s="13" t="s">
        <v>93</v>
      </c>
      <c r="AW724" s="13" t="s">
        <v>38</v>
      </c>
      <c r="AX724" s="13" t="s">
        <v>83</v>
      </c>
      <c r="AY724" s="245" t="s">
        <v>216</v>
      </c>
    </row>
    <row r="725" s="13" customFormat="1">
      <c r="A725" s="13"/>
      <c r="B725" s="234"/>
      <c r="C725" s="235"/>
      <c r="D725" s="236" t="s">
        <v>225</v>
      </c>
      <c r="E725" s="237" t="s">
        <v>1</v>
      </c>
      <c r="F725" s="238" t="s">
        <v>982</v>
      </c>
      <c r="G725" s="235"/>
      <c r="H725" s="239">
        <v>4</v>
      </c>
      <c r="I725" s="240"/>
      <c r="J725" s="235"/>
      <c r="K725" s="235"/>
      <c r="L725" s="241"/>
      <c r="M725" s="242"/>
      <c r="N725" s="243"/>
      <c r="O725" s="243"/>
      <c r="P725" s="243"/>
      <c r="Q725" s="243"/>
      <c r="R725" s="243"/>
      <c r="S725" s="243"/>
      <c r="T725" s="24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5" t="s">
        <v>225</v>
      </c>
      <c r="AU725" s="245" t="s">
        <v>93</v>
      </c>
      <c r="AV725" s="13" t="s">
        <v>93</v>
      </c>
      <c r="AW725" s="13" t="s">
        <v>38</v>
      </c>
      <c r="AX725" s="13" t="s">
        <v>83</v>
      </c>
      <c r="AY725" s="245" t="s">
        <v>216</v>
      </c>
    </row>
    <row r="726" s="13" customFormat="1">
      <c r="A726" s="13"/>
      <c r="B726" s="234"/>
      <c r="C726" s="235"/>
      <c r="D726" s="236" t="s">
        <v>225</v>
      </c>
      <c r="E726" s="237" t="s">
        <v>1</v>
      </c>
      <c r="F726" s="238" t="s">
        <v>983</v>
      </c>
      <c r="G726" s="235"/>
      <c r="H726" s="239">
        <v>1</v>
      </c>
      <c r="I726" s="240"/>
      <c r="J726" s="235"/>
      <c r="K726" s="235"/>
      <c r="L726" s="241"/>
      <c r="M726" s="242"/>
      <c r="N726" s="243"/>
      <c r="O726" s="243"/>
      <c r="P726" s="243"/>
      <c r="Q726" s="243"/>
      <c r="R726" s="243"/>
      <c r="S726" s="243"/>
      <c r="T726" s="24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5" t="s">
        <v>225</v>
      </c>
      <c r="AU726" s="245" t="s">
        <v>93</v>
      </c>
      <c r="AV726" s="13" t="s">
        <v>93</v>
      </c>
      <c r="AW726" s="13" t="s">
        <v>38</v>
      </c>
      <c r="AX726" s="13" t="s">
        <v>83</v>
      </c>
      <c r="AY726" s="245" t="s">
        <v>216</v>
      </c>
    </row>
    <row r="727" s="13" customFormat="1">
      <c r="A727" s="13"/>
      <c r="B727" s="234"/>
      <c r="C727" s="235"/>
      <c r="D727" s="236" t="s">
        <v>225</v>
      </c>
      <c r="E727" s="237" t="s">
        <v>1</v>
      </c>
      <c r="F727" s="238" t="s">
        <v>984</v>
      </c>
      <c r="G727" s="235"/>
      <c r="H727" s="239">
        <v>2</v>
      </c>
      <c r="I727" s="240"/>
      <c r="J727" s="235"/>
      <c r="K727" s="235"/>
      <c r="L727" s="241"/>
      <c r="M727" s="242"/>
      <c r="N727" s="243"/>
      <c r="O727" s="243"/>
      <c r="P727" s="243"/>
      <c r="Q727" s="243"/>
      <c r="R727" s="243"/>
      <c r="S727" s="243"/>
      <c r="T727" s="24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5" t="s">
        <v>225</v>
      </c>
      <c r="AU727" s="245" t="s">
        <v>93</v>
      </c>
      <c r="AV727" s="13" t="s">
        <v>93</v>
      </c>
      <c r="AW727" s="13" t="s">
        <v>38</v>
      </c>
      <c r="AX727" s="13" t="s">
        <v>83</v>
      </c>
      <c r="AY727" s="245" t="s">
        <v>216</v>
      </c>
    </row>
    <row r="728" s="13" customFormat="1">
      <c r="A728" s="13"/>
      <c r="B728" s="234"/>
      <c r="C728" s="235"/>
      <c r="D728" s="236" t="s">
        <v>225</v>
      </c>
      <c r="E728" s="237" t="s">
        <v>1</v>
      </c>
      <c r="F728" s="238" t="s">
        <v>985</v>
      </c>
      <c r="G728" s="235"/>
      <c r="H728" s="239">
        <v>1</v>
      </c>
      <c r="I728" s="240"/>
      <c r="J728" s="235"/>
      <c r="K728" s="235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225</v>
      </c>
      <c r="AU728" s="245" t="s">
        <v>93</v>
      </c>
      <c r="AV728" s="13" t="s">
        <v>93</v>
      </c>
      <c r="AW728" s="13" t="s">
        <v>38</v>
      </c>
      <c r="AX728" s="13" t="s">
        <v>83</v>
      </c>
      <c r="AY728" s="245" t="s">
        <v>216</v>
      </c>
    </row>
    <row r="729" s="13" customFormat="1">
      <c r="A729" s="13"/>
      <c r="B729" s="234"/>
      <c r="C729" s="235"/>
      <c r="D729" s="236" t="s">
        <v>225</v>
      </c>
      <c r="E729" s="237" t="s">
        <v>1</v>
      </c>
      <c r="F729" s="238" t="s">
        <v>986</v>
      </c>
      <c r="G729" s="235"/>
      <c r="H729" s="239">
        <v>1</v>
      </c>
      <c r="I729" s="240"/>
      <c r="J729" s="235"/>
      <c r="K729" s="235"/>
      <c r="L729" s="241"/>
      <c r="M729" s="242"/>
      <c r="N729" s="243"/>
      <c r="O729" s="243"/>
      <c r="P729" s="243"/>
      <c r="Q729" s="243"/>
      <c r="R729" s="243"/>
      <c r="S729" s="243"/>
      <c r="T729" s="24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5" t="s">
        <v>225</v>
      </c>
      <c r="AU729" s="245" t="s">
        <v>93</v>
      </c>
      <c r="AV729" s="13" t="s">
        <v>93</v>
      </c>
      <c r="AW729" s="13" t="s">
        <v>38</v>
      </c>
      <c r="AX729" s="13" t="s">
        <v>83</v>
      </c>
      <c r="AY729" s="245" t="s">
        <v>216</v>
      </c>
    </row>
    <row r="730" s="13" customFormat="1">
      <c r="A730" s="13"/>
      <c r="B730" s="234"/>
      <c r="C730" s="235"/>
      <c r="D730" s="236" t="s">
        <v>225</v>
      </c>
      <c r="E730" s="237" t="s">
        <v>1</v>
      </c>
      <c r="F730" s="238" t="s">
        <v>987</v>
      </c>
      <c r="G730" s="235"/>
      <c r="H730" s="239">
        <v>3</v>
      </c>
      <c r="I730" s="240"/>
      <c r="J730" s="235"/>
      <c r="K730" s="235"/>
      <c r="L730" s="241"/>
      <c r="M730" s="242"/>
      <c r="N730" s="243"/>
      <c r="O730" s="243"/>
      <c r="P730" s="243"/>
      <c r="Q730" s="243"/>
      <c r="R730" s="243"/>
      <c r="S730" s="243"/>
      <c r="T730" s="24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5" t="s">
        <v>225</v>
      </c>
      <c r="AU730" s="245" t="s">
        <v>93</v>
      </c>
      <c r="AV730" s="13" t="s">
        <v>93</v>
      </c>
      <c r="AW730" s="13" t="s">
        <v>38</v>
      </c>
      <c r="AX730" s="13" t="s">
        <v>83</v>
      </c>
      <c r="AY730" s="245" t="s">
        <v>216</v>
      </c>
    </row>
    <row r="731" s="13" customFormat="1">
      <c r="A731" s="13"/>
      <c r="B731" s="234"/>
      <c r="C731" s="235"/>
      <c r="D731" s="236" t="s">
        <v>225</v>
      </c>
      <c r="E731" s="237" t="s">
        <v>1</v>
      </c>
      <c r="F731" s="238" t="s">
        <v>988</v>
      </c>
      <c r="G731" s="235"/>
      <c r="H731" s="239">
        <v>1</v>
      </c>
      <c r="I731" s="240"/>
      <c r="J731" s="235"/>
      <c r="K731" s="235"/>
      <c r="L731" s="241"/>
      <c r="M731" s="242"/>
      <c r="N731" s="243"/>
      <c r="O731" s="243"/>
      <c r="P731" s="243"/>
      <c r="Q731" s="243"/>
      <c r="R731" s="243"/>
      <c r="S731" s="243"/>
      <c r="T731" s="24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5" t="s">
        <v>225</v>
      </c>
      <c r="AU731" s="245" t="s">
        <v>93</v>
      </c>
      <c r="AV731" s="13" t="s">
        <v>93</v>
      </c>
      <c r="AW731" s="13" t="s">
        <v>38</v>
      </c>
      <c r="AX731" s="13" t="s">
        <v>83</v>
      </c>
      <c r="AY731" s="245" t="s">
        <v>216</v>
      </c>
    </row>
    <row r="732" s="14" customFormat="1">
      <c r="A732" s="14"/>
      <c r="B732" s="246"/>
      <c r="C732" s="247"/>
      <c r="D732" s="236" t="s">
        <v>225</v>
      </c>
      <c r="E732" s="248" t="s">
        <v>1</v>
      </c>
      <c r="F732" s="249" t="s">
        <v>229</v>
      </c>
      <c r="G732" s="247"/>
      <c r="H732" s="250">
        <v>18</v>
      </c>
      <c r="I732" s="251"/>
      <c r="J732" s="247"/>
      <c r="K732" s="247"/>
      <c r="L732" s="252"/>
      <c r="M732" s="253"/>
      <c r="N732" s="254"/>
      <c r="O732" s="254"/>
      <c r="P732" s="254"/>
      <c r="Q732" s="254"/>
      <c r="R732" s="254"/>
      <c r="S732" s="254"/>
      <c r="T732" s="255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6" t="s">
        <v>225</v>
      </c>
      <c r="AU732" s="256" t="s">
        <v>93</v>
      </c>
      <c r="AV732" s="14" t="s">
        <v>223</v>
      </c>
      <c r="AW732" s="14" t="s">
        <v>38</v>
      </c>
      <c r="AX732" s="14" t="s">
        <v>91</v>
      </c>
      <c r="AY732" s="256" t="s">
        <v>216</v>
      </c>
    </row>
    <row r="733" s="2" customFormat="1" ht="16.5" customHeight="1">
      <c r="A733" s="40"/>
      <c r="B733" s="41"/>
      <c r="C733" s="267" t="s">
        <v>989</v>
      </c>
      <c r="D733" s="267" t="s">
        <v>295</v>
      </c>
      <c r="E733" s="268" t="s">
        <v>990</v>
      </c>
      <c r="F733" s="269" t="s">
        <v>991</v>
      </c>
      <c r="G733" s="270" t="s">
        <v>323</v>
      </c>
      <c r="H733" s="271">
        <v>13</v>
      </c>
      <c r="I733" s="272"/>
      <c r="J733" s="273">
        <f>ROUND(I733*H733,2)</f>
        <v>0</v>
      </c>
      <c r="K733" s="269" t="s">
        <v>1</v>
      </c>
      <c r="L733" s="274"/>
      <c r="M733" s="275" t="s">
        <v>1</v>
      </c>
      <c r="N733" s="276" t="s">
        <v>48</v>
      </c>
      <c r="O733" s="93"/>
      <c r="P733" s="230">
        <f>O733*H733</f>
        <v>0</v>
      </c>
      <c r="Q733" s="230">
        <v>0.012</v>
      </c>
      <c r="R733" s="230">
        <f>Q733*H733</f>
        <v>0.156</v>
      </c>
      <c r="S733" s="230">
        <v>0</v>
      </c>
      <c r="T733" s="231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32" t="s">
        <v>263</v>
      </c>
      <c r="AT733" s="232" t="s">
        <v>295</v>
      </c>
      <c r="AU733" s="232" t="s">
        <v>93</v>
      </c>
      <c r="AY733" s="18" t="s">
        <v>216</v>
      </c>
      <c r="BE733" s="233">
        <f>IF(N733="základní",J733,0)</f>
        <v>0</v>
      </c>
      <c r="BF733" s="233">
        <f>IF(N733="snížená",J733,0)</f>
        <v>0</v>
      </c>
      <c r="BG733" s="233">
        <f>IF(N733="zákl. přenesená",J733,0)</f>
        <v>0</v>
      </c>
      <c r="BH733" s="233">
        <f>IF(N733="sníž. přenesená",J733,0)</f>
        <v>0</v>
      </c>
      <c r="BI733" s="233">
        <f>IF(N733="nulová",J733,0)</f>
        <v>0</v>
      </c>
      <c r="BJ733" s="18" t="s">
        <v>91</v>
      </c>
      <c r="BK733" s="233">
        <f>ROUND(I733*H733,2)</f>
        <v>0</v>
      </c>
      <c r="BL733" s="18" t="s">
        <v>223</v>
      </c>
      <c r="BM733" s="232" t="s">
        <v>992</v>
      </c>
    </row>
    <row r="734" s="2" customFormat="1" ht="16.5" customHeight="1">
      <c r="A734" s="40"/>
      <c r="B734" s="41"/>
      <c r="C734" s="267" t="s">
        <v>993</v>
      </c>
      <c r="D734" s="267" t="s">
        <v>295</v>
      </c>
      <c r="E734" s="268" t="s">
        <v>994</v>
      </c>
      <c r="F734" s="269" t="s">
        <v>995</v>
      </c>
      <c r="G734" s="270" t="s">
        <v>323</v>
      </c>
      <c r="H734" s="271">
        <v>5</v>
      </c>
      <c r="I734" s="272"/>
      <c r="J734" s="273">
        <f>ROUND(I734*H734,2)</f>
        <v>0</v>
      </c>
      <c r="K734" s="269" t="s">
        <v>1</v>
      </c>
      <c r="L734" s="274"/>
      <c r="M734" s="275" t="s">
        <v>1</v>
      </c>
      <c r="N734" s="276" t="s">
        <v>48</v>
      </c>
      <c r="O734" s="93"/>
      <c r="P734" s="230">
        <f>O734*H734</f>
        <v>0</v>
      </c>
      <c r="Q734" s="230">
        <v>0.012</v>
      </c>
      <c r="R734" s="230">
        <f>Q734*H734</f>
        <v>0.059999999999999998</v>
      </c>
      <c r="S734" s="230">
        <v>0</v>
      </c>
      <c r="T734" s="231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32" t="s">
        <v>263</v>
      </c>
      <c r="AT734" s="232" t="s">
        <v>295</v>
      </c>
      <c r="AU734" s="232" t="s">
        <v>93</v>
      </c>
      <c r="AY734" s="18" t="s">
        <v>216</v>
      </c>
      <c r="BE734" s="233">
        <f>IF(N734="základní",J734,0)</f>
        <v>0</v>
      </c>
      <c r="BF734" s="233">
        <f>IF(N734="snížená",J734,0)</f>
        <v>0</v>
      </c>
      <c r="BG734" s="233">
        <f>IF(N734="zákl. přenesená",J734,0)</f>
        <v>0</v>
      </c>
      <c r="BH734" s="233">
        <f>IF(N734="sníž. přenesená",J734,0)</f>
        <v>0</v>
      </c>
      <c r="BI734" s="233">
        <f>IF(N734="nulová",J734,0)</f>
        <v>0</v>
      </c>
      <c r="BJ734" s="18" t="s">
        <v>91</v>
      </c>
      <c r="BK734" s="233">
        <f>ROUND(I734*H734,2)</f>
        <v>0</v>
      </c>
      <c r="BL734" s="18" t="s">
        <v>223</v>
      </c>
      <c r="BM734" s="232" t="s">
        <v>996</v>
      </c>
    </row>
    <row r="735" s="2" customFormat="1" ht="21.75" customHeight="1">
      <c r="A735" s="40"/>
      <c r="B735" s="41"/>
      <c r="C735" s="221" t="s">
        <v>997</v>
      </c>
      <c r="D735" s="221" t="s">
        <v>218</v>
      </c>
      <c r="E735" s="222" t="s">
        <v>998</v>
      </c>
      <c r="F735" s="223" t="s">
        <v>999</v>
      </c>
      <c r="G735" s="224" t="s">
        <v>221</v>
      </c>
      <c r="H735" s="225">
        <v>94.242999999999995</v>
      </c>
      <c r="I735" s="226"/>
      <c r="J735" s="227">
        <f>ROUND(I735*H735,2)</f>
        <v>0</v>
      </c>
      <c r="K735" s="223" t="s">
        <v>222</v>
      </c>
      <c r="L735" s="46"/>
      <c r="M735" s="228" t="s">
        <v>1</v>
      </c>
      <c r="N735" s="229" t="s">
        <v>48</v>
      </c>
      <c r="O735" s="93"/>
      <c r="P735" s="230">
        <f>O735*H735</f>
        <v>0</v>
      </c>
      <c r="Q735" s="230">
        <v>0</v>
      </c>
      <c r="R735" s="230">
        <f>Q735*H735</f>
        <v>0</v>
      </c>
      <c r="S735" s="230">
        <v>0.13100000000000001</v>
      </c>
      <c r="T735" s="231">
        <f>S735*H735</f>
        <v>12.345833000000001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32" t="s">
        <v>223</v>
      </c>
      <c r="AT735" s="232" t="s">
        <v>218</v>
      </c>
      <c r="AU735" s="232" t="s">
        <v>93</v>
      </c>
      <c r="AY735" s="18" t="s">
        <v>216</v>
      </c>
      <c r="BE735" s="233">
        <f>IF(N735="základní",J735,0)</f>
        <v>0</v>
      </c>
      <c r="BF735" s="233">
        <f>IF(N735="snížená",J735,0)</f>
        <v>0</v>
      </c>
      <c r="BG735" s="233">
        <f>IF(N735="zákl. přenesená",J735,0)</f>
        <v>0</v>
      </c>
      <c r="BH735" s="233">
        <f>IF(N735="sníž. přenesená",J735,0)</f>
        <v>0</v>
      </c>
      <c r="BI735" s="233">
        <f>IF(N735="nulová",J735,0)</f>
        <v>0</v>
      </c>
      <c r="BJ735" s="18" t="s">
        <v>91</v>
      </c>
      <c r="BK735" s="233">
        <f>ROUND(I735*H735,2)</f>
        <v>0</v>
      </c>
      <c r="BL735" s="18" t="s">
        <v>223</v>
      </c>
      <c r="BM735" s="232" t="s">
        <v>1000</v>
      </c>
    </row>
    <row r="736" s="13" customFormat="1">
      <c r="A736" s="13"/>
      <c r="B736" s="234"/>
      <c r="C736" s="235"/>
      <c r="D736" s="236" t="s">
        <v>225</v>
      </c>
      <c r="E736" s="237" t="s">
        <v>1</v>
      </c>
      <c r="F736" s="238" t="s">
        <v>1001</v>
      </c>
      <c r="G736" s="235"/>
      <c r="H736" s="239">
        <v>5.6859999999999999</v>
      </c>
      <c r="I736" s="240"/>
      <c r="J736" s="235"/>
      <c r="K736" s="235"/>
      <c r="L736" s="241"/>
      <c r="M736" s="242"/>
      <c r="N736" s="243"/>
      <c r="O736" s="243"/>
      <c r="P736" s="243"/>
      <c r="Q736" s="243"/>
      <c r="R736" s="243"/>
      <c r="S736" s="243"/>
      <c r="T736" s="24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5" t="s">
        <v>225</v>
      </c>
      <c r="AU736" s="245" t="s">
        <v>93</v>
      </c>
      <c r="AV736" s="13" t="s">
        <v>93</v>
      </c>
      <c r="AW736" s="13" t="s">
        <v>38</v>
      </c>
      <c r="AX736" s="13" t="s">
        <v>83</v>
      </c>
      <c r="AY736" s="245" t="s">
        <v>216</v>
      </c>
    </row>
    <row r="737" s="13" customFormat="1">
      <c r="A737" s="13"/>
      <c r="B737" s="234"/>
      <c r="C737" s="235"/>
      <c r="D737" s="236" t="s">
        <v>225</v>
      </c>
      <c r="E737" s="237" t="s">
        <v>1</v>
      </c>
      <c r="F737" s="238" t="s">
        <v>1002</v>
      </c>
      <c r="G737" s="235"/>
      <c r="H737" s="239">
        <v>7.8860000000000001</v>
      </c>
      <c r="I737" s="240"/>
      <c r="J737" s="235"/>
      <c r="K737" s="235"/>
      <c r="L737" s="241"/>
      <c r="M737" s="242"/>
      <c r="N737" s="243"/>
      <c r="O737" s="243"/>
      <c r="P737" s="243"/>
      <c r="Q737" s="243"/>
      <c r="R737" s="243"/>
      <c r="S737" s="243"/>
      <c r="T737" s="24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5" t="s">
        <v>225</v>
      </c>
      <c r="AU737" s="245" t="s">
        <v>93</v>
      </c>
      <c r="AV737" s="13" t="s">
        <v>93</v>
      </c>
      <c r="AW737" s="13" t="s">
        <v>38</v>
      </c>
      <c r="AX737" s="13" t="s">
        <v>83</v>
      </c>
      <c r="AY737" s="245" t="s">
        <v>216</v>
      </c>
    </row>
    <row r="738" s="13" customFormat="1">
      <c r="A738" s="13"/>
      <c r="B738" s="234"/>
      <c r="C738" s="235"/>
      <c r="D738" s="236" t="s">
        <v>225</v>
      </c>
      <c r="E738" s="237" t="s">
        <v>1</v>
      </c>
      <c r="F738" s="238" t="s">
        <v>1003</v>
      </c>
      <c r="G738" s="235"/>
      <c r="H738" s="239">
        <v>12.192</v>
      </c>
      <c r="I738" s="240"/>
      <c r="J738" s="235"/>
      <c r="K738" s="235"/>
      <c r="L738" s="241"/>
      <c r="M738" s="242"/>
      <c r="N738" s="243"/>
      <c r="O738" s="243"/>
      <c r="P738" s="243"/>
      <c r="Q738" s="243"/>
      <c r="R738" s="243"/>
      <c r="S738" s="243"/>
      <c r="T738" s="24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5" t="s">
        <v>225</v>
      </c>
      <c r="AU738" s="245" t="s">
        <v>93</v>
      </c>
      <c r="AV738" s="13" t="s">
        <v>93</v>
      </c>
      <c r="AW738" s="13" t="s">
        <v>38</v>
      </c>
      <c r="AX738" s="13" t="s">
        <v>83</v>
      </c>
      <c r="AY738" s="245" t="s">
        <v>216</v>
      </c>
    </row>
    <row r="739" s="13" customFormat="1">
      <c r="A739" s="13"/>
      <c r="B739" s="234"/>
      <c r="C739" s="235"/>
      <c r="D739" s="236" t="s">
        <v>225</v>
      </c>
      <c r="E739" s="237" t="s">
        <v>1</v>
      </c>
      <c r="F739" s="238" t="s">
        <v>1004</v>
      </c>
      <c r="G739" s="235"/>
      <c r="H739" s="239">
        <v>2.3860000000000001</v>
      </c>
      <c r="I739" s="240"/>
      <c r="J739" s="235"/>
      <c r="K739" s="235"/>
      <c r="L739" s="241"/>
      <c r="M739" s="242"/>
      <c r="N739" s="243"/>
      <c r="O739" s="243"/>
      <c r="P739" s="243"/>
      <c r="Q739" s="243"/>
      <c r="R739" s="243"/>
      <c r="S739" s="243"/>
      <c r="T739" s="24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5" t="s">
        <v>225</v>
      </c>
      <c r="AU739" s="245" t="s">
        <v>93</v>
      </c>
      <c r="AV739" s="13" t="s">
        <v>93</v>
      </c>
      <c r="AW739" s="13" t="s">
        <v>38</v>
      </c>
      <c r="AX739" s="13" t="s">
        <v>83</v>
      </c>
      <c r="AY739" s="245" t="s">
        <v>216</v>
      </c>
    </row>
    <row r="740" s="13" customFormat="1">
      <c r="A740" s="13"/>
      <c r="B740" s="234"/>
      <c r="C740" s="235"/>
      <c r="D740" s="236" t="s">
        <v>225</v>
      </c>
      <c r="E740" s="237" t="s">
        <v>1</v>
      </c>
      <c r="F740" s="238" t="s">
        <v>1005</v>
      </c>
      <c r="G740" s="235"/>
      <c r="H740" s="239">
        <v>5.6859999999999999</v>
      </c>
      <c r="I740" s="240"/>
      <c r="J740" s="235"/>
      <c r="K740" s="235"/>
      <c r="L740" s="241"/>
      <c r="M740" s="242"/>
      <c r="N740" s="243"/>
      <c r="O740" s="243"/>
      <c r="P740" s="243"/>
      <c r="Q740" s="243"/>
      <c r="R740" s="243"/>
      <c r="S740" s="243"/>
      <c r="T740" s="24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5" t="s">
        <v>225</v>
      </c>
      <c r="AU740" s="245" t="s">
        <v>93</v>
      </c>
      <c r="AV740" s="13" t="s">
        <v>93</v>
      </c>
      <c r="AW740" s="13" t="s">
        <v>38</v>
      </c>
      <c r="AX740" s="13" t="s">
        <v>83</v>
      </c>
      <c r="AY740" s="245" t="s">
        <v>216</v>
      </c>
    </row>
    <row r="741" s="13" customFormat="1">
      <c r="A741" s="13"/>
      <c r="B741" s="234"/>
      <c r="C741" s="235"/>
      <c r="D741" s="236" t="s">
        <v>225</v>
      </c>
      <c r="E741" s="237" t="s">
        <v>1</v>
      </c>
      <c r="F741" s="238" t="s">
        <v>1006</v>
      </c>
      <c r="G741" s="235"/>
      <c r="H741" s="239">
        <v>7.8860000000000001</v>
      </c>
      <c r="I741" s="240"/>
      <c r="J741" s="235"/>
      <c r="K741" s="235"/>
      <c r="L741" s="241"/>
      <c r="M741" s="242"/>
      <c r="N741" s="243"/>
      <c r="O741" s="243"/>
      <c r="P741" s="243"/>
      <c r="Q741" s="243"/>
      <c r="R741" s="243"/>
      <c r="S741" s="243"/>
      <c r="T741" s="24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5" t="s">
        <v>225</v>
      </c>
      <c r="AU741" s="245" t="s">
        <v>93</v>
      </c>
      <c r="AV741" s="13" t="s">
        <v>93</v>
      </c>
      <c r="AW741" s="13" t="s">
        <v>38</v>
      </c>
      <c r="AX741" s="13" t="s">
        <v>83</v>
      </c>
      <c r="AY741" s="245" t="s">
        <v>216</v>
      </c>
    </row>
    <row r="742" s="13" customFormat="1">
      <c r="A742" s="13"/>
      <c r="B742" s="234"/>
      <c r="C742" s="235"/>
      <c r="D742" s="236" t="s">
        <v>225</v>
      </c>
      <c r="E742" s="237" t="s">
        <v>1</v>
      </c>
      <c r="F742" s="238" t="s">
        <v>1007</v>
      </c>
      <c r="G742" s="235"/>
      <c r="H742" s="239">
        <v>12.192</v>
      </c>
      <c r="I742" s="240"/>
      <c r="J742" s="235"/>
      <c r="K742" s="235"/>
      <c r="L742" s="241"/>
      <c r="M742" s="242"/>
      <c r="N742" s="243"/>
      <c r="O742" s="243"/>
      <c r="P742" s="243"/>
      <c r="Q742" s="243"/>
      <c r="R742" s="243"/>
      <c r="S742" s="243"/>
      <c r="T742" s="24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5" t="s">
        <v>225</v>
      </c>
      <c r="AU742" s="245" t="s">
        <v>93</v>
      </c>
      <c r="AV742" s="13" t="s">
        <v>93</v>
      </c>
      <c r="AW742" s="13" t="s">
        <v>38</v>
      </c>
      <c r="AX742" s="13" t="s">
        <v>83</v>
      </c>
      <c r="AY742" s="245" t="s">
        <v>216</v>
      </c>
    </row>
    <row r="743" s="13" customFormat="1">
      <c r="A743" s="13"/>
      <c r="B743" s="234"/>
      <c r="C743" s="235"/>
      <c r="D743" s="236" t="s">
        <v>225</v>
      </c>
      <c r="E743" s="237" t="s">
        <v>1</v>
      </c>
      <c r="F743" s="238" t="s">
        <v>1008</v>
      </c>
      <c r="G743" s="235"/>
      <c r="H743" s="239">
        <v>2.3860000000000001</v>
      </c>
      <c r="I743" s="240"/>
      <c r="J743" s="235"/>
      <c r="K743" s="235"/>
      <c r="L743" s="241"/>
      <c r="M743" s="242"/>
      <c r="N743" s="243"/>
      <c r="O743" s="243"/>
      <c r="P743" s="243"/>
      <c r="Q743" s="243"/>
      <c r="R743" s="243"/>
      <c r="S743" s="243"/>
      <c r="T743" s="24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5" t="s">
        <v>225</v>
      </c>
      <c r="AU743" s="245" t="s">
        <v>93</v>
      </c>
      <c r="AV743" s="13" t="s">
        <v>93</v>
      </c>
      <c r="AW743" s="13" t="s">
        <v>38</v>
      </c>
      <c r="AX743" s="13" t="s">
        <v>83</v>
      </c>
      <c r="AY743" s="245" t="s">
        <v>216</v>
      </c>
    </row>
    <row r="744" s="13" customFormat="1">
      <c r="A744" s="13"/>
      <c r="B744" s="234"/>
      <c r="C744" s="235"/>
      <c r="D744" s="236" t="s">
        <v>225</v>
      </c>
      <c r="E744" s="237" t="s">
        <v>1</v>
      </c>
      <c r="F744" s="238" t="s">
        <v>1009</v>
      </c>
      <c r="G744" s="235"/>
      <c r="H744" s="239">
        <v>6.4740000000000002</v>
      </c>
      <c r="I744" s="240"/>
      <c r="J744" s="235"/>
      <c r="K744" s="235"/>
      <c r="L744" s="241"/>
      <c r="M744" s="242"/>
      <c r="N744" s="243"/>
      <c r="O744" s="243"/>
      <c r="P744" s="243"/>
      <c r="Q744" s="243"/>
      <c r="R744" s="243"/>
      <c r="S744" s="243"/>
      <c r="T744" s="24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5" t="s">
        <v>225</v>
      </c>
      <c r="AU744" s="245" t="s">
        <v>93</v>
      </c>
      <c r="AV744" s="13" t="s">
        <v>93</v>
      </c>
      <c r="AW744" s="13" t="s">
        <v>38</v>
      </c>
      <c r="AX744" s="13" t="s">
        <v>83</v>
      </c>
      <c r="AY744" s="245" t="s">
        <v>216</v>
      </c>
    </row>
    <row r="745" s="13" customFormat="1">
      <c r="A745" s="13"/>
      <c r="B745" s="234"/>
      <c r="C745" s="235"/>
      <c r="D745" s="236" t="s">
        <v>225</v>
      </c>
      <c r="E745" s="237" t="s">
        <v>1</v>
      </c>
      <c r="F745" s="238" t="s">
        <v>1010</v>
      </c>
      <c r="G745" s="235"/>
      <c r="H745" s="239">
        <v>2.3860000000000001</v>
      </c>
      <c r="I745" s="240"/>
      <c r="J745" s="235"/>
      <c r="K745" s="235"/>
      <c r="L745" s="241"/>
      <c r="M745" s="242"/>
      <c r="N745" s="243"/>
      <c r="O745" s="243"/>
      <c r="P745" s="243"/>
      <c r="Q745" s="243"/>
      <c r="R745" s="243"/>
      <c r="S745" s="243"/>
      <c r="T745" s="24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5" t="s">
        <v>225</v>
      </c>
      <c r="AU745" s="245" t="s">
        <v>93</v>
      </c>
      <c r="AV745" s="13" t="s">
        <v>93</v>
      </c>
      <c r="AW745" s="13" t="s">
        <v>38</v>
      </c>
      <c r="AX745" s="13" t="s">
        <v>83</v>
      </c>
      <c r="AY745" s="245" t="s">
        <v>216</v>
      </c>
    </row>
    <row r="746" s="13" customFormat="1">
      <c r="A746" s="13"/>
      <c r="B746" s="234"/>
      <c r="C746" s="235"/>
      <c r="D746" s="236" t="s">
        <v>225</v>
      </c>
      <c r="E746" s="237" t="s">
        <v>1</v>
      </c>
      <c r="F746" s="238" t="s">
        <v>1011</v>
      </c>
      <c r="G746" s="235"/>
      <c r="H746" s="239">
        <v>5.6859999999999999</v>
      </c>
      <c r="I746" s="240"/>
      <c r="J746" s="235"/>
      <c r="K746" s="235"/>
      <c r="L746" s="241"/>
      <c r="M746" s="242"/>
      <c r="N746" s="243"/>
      <c r="O746" s="243"/>
      <c r="P746" s="243"/>
      <c r="Q746" s="243"/>
      <c r="R746" s="243"/>
      <c r="S746" s="243"/>
      <c r="T746" s="24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5" t="s">
        <v>225</v>
      </c>
      <c r="AU746" s="245" t="s">
        <v>93</v>
      </c>
      <c r="AV746" s="13" t="s">
        <v>93</v>
      </c>
      <c r="AW746" s="13" t="s">
        <v>38</v>
      </c>
      <c r="AX746" s="13" t="s">
        <v>83</v>
      </c>
      <c r="AY746" s="245" t="s">
        <v>216</v>
      </c>
    </row>
    <row r="747" s="13" customFormat="1">
      <c r="A747" s="13"/>
      <c r="B747" s="234"/>
      <c r="C747" s="235"/>
      <c r="D747" s="236" t="s">
        <v>225</v>
      </c>
      <c r="E747" s="237" t="s">
        <v>1</v>
      </c>
      <c r="F747" s="238" t="s">
        <v>1012</v>
      </c>
      <c r="G747" s="235"/>
      <c r="H747" s="239">
        <v>7.8860000000000001</v>
      </c>
      <c r="I747" s="240"/>
      <c r="J747" s="235"/>
      <c r="K747" s="235"/>
      <c r="L747" s="241"/>
      <c r="M747" s="242"/>
      <c r="N747" s="243"/>
      <c r="O747" s="243"/>
      <c r="P747" s="243"/>
      <c r="Q747" s="243"/>
      <c r="R747" s="243"/>
      <c r="S747" s="243"/>
      <c r="T747" s="24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5" t="s">
        <v>225</v>
      </c>
      <c r="AU747" s="245" t="s">
        <v>93</v>
      </c>
      <c r="AV747" s="13" t="s">
        <v>93</v>
      </c>
      <c r="AW747" s="13" t="s">
        <v>38</v>
      </c>
      <c r="AX747" s="13" t="s">
        <v>83</v>
      </c>
      <c r="AY747" s="245" t="s">
        <v>216</v>
      </c>
    </row>
    <row r="748" s="13" customFormat="1">
      <c r="A748" s="13"/>
      <c r="B748" s="234"/>
      <c r="C748" s="235"/>
      <c r="D748" s="236" t="s">
        <v>225</v>
      </c>
      <c r="E748" s="237" t="s">
        <v>1</v>
      </c>
      <c r="F748" s="238" t="s">
        <v>1013</v>
      </c>
      <c r="G748" s="235"/>
      <c r="H748" s="239">
        <v>0.46100000000000002</v>
      </c>
      <c r="I748" s="240"/>
      <c r="J748" s="235"/>
      <c r="K748" s="235"/>
      <c r="L748" s="241"/>
      <c r="M748" s="242"/>
      <c r="N748" s="243"/>
      <c r="O748" s="243"/>
      <c r="P748" s="243"/>
      <c r="Q748" s="243"/>
      <c r="R748" s="243"/>
      <c r="S748" s="243"/>
      <c r="T748" s="24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5" t="s">
        <v>225</v>
      </c>
      <c r="AU748" s="245" t="s">
        <v>93</v>
      </c>
      <c r="AV748" s="13" t="s">
        <v>93</v>
      </c>
      <c r="AW748" s="13" t="s">
        <v>38</v>
      </c>
      <c r="AX748" s="13" t="s">
        <v>83</v>
      </c>
      <c r="AY748" s="245" t="s">
        <v>216</v>
      </c>
    </row>
    <row r="749" s="13" customFormat="1">
      <c r="A749" s="13"/>
      <c r="B749" s="234"/>
      <c r="C749" s="235"/>
      <c r="D749" s="236" t="s">
        <v>225</v>
      </c>
      <c r="E749" s="237" t="s">
        <v>1</v>
      </c>
      <c r="F749" s="238" t="s">
        <v>1014</v>
      </c>
      <c r="G749" s="235"/>
      <c r="H749" s="239">
        <v>2.3860000000000001</v>
      </c>
      <c r="I749" s="240"/>
      <c r="J749" s="235"/>
      <c r="K749" s="235"/>
      <c r="L749" s="241"/>
      <c r="M749" s="242"/>
      <c r="N749" s="243"/>
      <c r="O749" s="243"/>
      <c r="P749" s="243"/>
      <c r="Q749" s="243"/>
      <c r="R749" s="243"/>
      <c r="S749" s="243"/>
      <c r="T749" s="24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5" t="s">
        <v>225</v>
      </c>
      <c r="AU749" s="245" t="s">
        <v>93</v>
      </c>
      <c r="AV749" s="13" t="s">
        <v>93</v>
      </c>
      <c r="AW749" s="13" t="s">
        <v>38</v>
      </c>
      <c r="AX749" s="13" t="s">
        <v>83</v>
      </c>
      <c r="AY749" s="245" t="s">
        <v>216</v>
      </c>
    </row>
    <row r="750" s="13" customFormat="1">
      <c r="A750" s="13"/>
      <c r="B750" s="234"/>
      <c r="C750" s="235"/>
      <c r="D750" s="236" t="s">
        <v>225</v>
      </c>
      <c r="E750" s="237" t="s">
        <v>1</v>
      </c>
      <c r="F750" s="238" t="s">
        <v>1015</v>
      </c>
      <c r="G750" s="235"/>
      <c r="H750" s="239">
        <v>10.278000000000001</v>
      </c>
      <c r="I750" s="240"/>
      <c r="J750" s="235"/>
      <c r="K750" s="235"/>
      <c r="L750" s="241"/>
      <c r="M750" s="242"/>
      <c r="N750" s="243"/>
      <c r="O750" s="243"/>
      <c r="P750" s="243"/>
      <c r="Q750" s="243"/>
      <c r="R750" s="243"/>
      <c r="S750" s="243"/>
      <c r="T750" s="24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5" t="s">
        <v>225</v>
      </c>
      <c r="AU750" s="245" t="s">
        <v>93</v>
      </c>
      <c r="AV750" s="13" t="s">
        <v>93</v>
      </c>
      <c r="AW750" s="13" t="s">
        <v>38</v>
      </c>
      <c r="AX750" s="13" t="s">
        <v>83</v>
      </c>
      <c r="AY750" s="245" t="s">
        <v>216</v>
      </c>
    </row>
    <row r="751" s="13" customFormat="1">
      <c r="A751" s="13"/>
      <c r="B751" s="234"/>
      <c r="C751" s="235"/>
      <c r="D751" s="236" t="s">
        <v>225</v>
      </c>
      <c r="E751" s="237" t="s">
        <v>1</v>
      </c>
      <c r="F751" s="238" t="s">
        <v>1016</v>
      </c>
      <c r="G751" s="235"/>
      <c r="H751" s="239">
        <v>2.3860000000000001</v>
      </c>
      <c r="I751" s="240"/>
      <c r="J751" s="235"/>
      <c r="K751" s="235"/>
      <c r="L751" s="241"/>
      <c r="M751" s="242"/>
      <c r="N751" s="243"/>
      <c r="O751" s="243"/>
      <c r="P751" s="243"/>
      <c r="Q751" s="243"/>
      <c r="R751" s="243"/>
      <c r="S751" s="243"/>
      <c r="T751" s="24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5" t="s">
        <v>225</v>
      </c>
      <c r="AU751" s="245" t="s">
        <v>93</v>
      </c>
      <c r="AV751" s="13" t="s">
        <v>93</v>
      </c>
      <c r="AW751" s="13" t="s">
        <v>38</v>
      </c>
      <c r="AX751" s="13" t="s">
        <v>83</v>
      </c>
      <c r="AY751" s="245" t="s">
        <v>216</v>
      </c>
    </row>
    <row r="752" s="14" customFormat="1">
      <c r="A752" s="14"/>
      <c r="B752" s="246"/>
      <c r="C752" s="247"/>
      <c r="D752" s="236" t="s">
        <v>225</v>
      </c>
      <c r="E752" s="248" t="s">
        <v>1</v>
      </c>
      <c r="F752" s="249" t="s">
        <v>229</v>
      </c>
      <c r="G752" s="247"/>
      <c r="H752" s="250">
        <v>94.242999999999995</v>
      </c>
      <c r="I752" s="251"/>
      <c r="J752" s="247"/>
      <c r="K752" s="247"/>
      <c r="L752" s="252"/>
      <c r="M752" s="253"/>
      <c r="N752" s="254"/>
      <c r="O752" s="254"/>
      <c r="P752" s="254"/>
      <c r="Q752" s="254"/>
      <c r="R752" s="254"/>
      <c r="S752" s="254"/>
      <c r="T752" s="255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6" t="s">
        <v>225</v>
      </c>
      <c r="AU752" s="256" t="s">
        <v>93</v>
      </c>
      <c r="AV752" s="14" t="s">
        <v>223</v>
      </c>
      <c r="AW752" s="14" t="s">
        <v>38</v>
      </c>
      <c r="AX752" s="14" t="s">
        <v>91</v>
      </c>
      <c r="AY752" s="256" t="s">
        <v>216</v>
      </c>
    </row>
    <row r="753" s="2" customFormat="1" ht="21.75" customHeight="1">
      <c r="A753" s="40"/>
      <c r="B753" s="41"/>
      <c r="C753" s="221" t="s">
        <v>1017</v>
      </c>
      <c r="D753" s="221" t="s">
        <v>218</v>
      </c>
      <c r="E753" s="222" t="s">
        <v>1018</v>
      </c>
      <c r="F753" s="223" t="s">
        <v>1019</v>
      </c>
      <c r="G753" s="224" t="s">
        <v>221</v>
      </c>
      <c r="H753" s="225">
        <v>54.790999999999997</v>
      </c>
      <c r="I753" s="226"/>
      <c r="J753" s="227">
        <f>ROUND(I753*H753,2)</f>
        <v>0</v>
      </c>
      <c r="K753" s="223" t="s">
        <v>222</v>
      </c>
      <c r="L753" s="46"/>
      <c r="M753" s="228" t="s">
        <v>1</v>
      </c>
      <c r="N753" s="229" t="s">
        <v>48</v>
      </c>
      <c r="O753" s="93"/>
      <c r="P753" s="230">
        <f>O753*H753</f>
        <v>0</v>
      </c>
      <c r="Q753" s="230">
        <v>0</v>
      </c>
      <c r="R753" s="230">
        <f>Q753*H753</f>
        <v>0</v>
      </c>
      <c r="S753" s="230">
        <v>0.26100000000000001</v>
      </c>
      <c r="T753" s="231">
        <f>S753*H753</f>
        <v>14.300450999999999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32" t="s">
        <v>223</v>
      </c>
      <c r="AT753" s="232" t="s">
        <v>218</v>
      </c>
      <c r="AU753" s="232" t="s">
        <v>93</v>
      </c>
      <c r="AY753" s="18" t="s">
        <v>216</v>
      </c>
      <c r="BE753" s="233">
        <f>IF(N753="základní",J753,0)</f>
        <v>0</v>
      </c>
      <c r="BF753" s="233">
        <f>IF(N753="snížená",J753,0)</f>
        <v>0</v>
      </c>
      <c r="BG753" s="233">
        <f>IF(N753="zákl. přenesená",J753,0)</f>
        <v>0</v>
      </c>
      <c r="BH753" s="233">
        <f>IF(N753="sníž. přenesená",J753,0)</f>
        <v>0</v>
      </c>
      <c r="BI753" s="233">
        <f>IF(N753="nulová",J753,0)</f>
        <v>0</v>
      </c>
      <c r="BJ753" s="18" t="s">
        <v>91</v>
      </c>
      <c r="BK753" s="233">
        <f>ROUND(I753*H753,2)</f>
        <v>0</v>
      </c>
      <c r="BL753" s="18" t="s">
        <v>223</v>
      </c>
      <c r="BM753" s="232" t="s">
        <v>1020</v>
      </c>
    </row>
    <row r="754" s="13" customFormat="1">
      <c r="A754" s="13"/>
      <c r="B754" s="234"/>
      <c r="C754" s="235"/>
      <c r="D754" s="236" t="s">
        <v>225</v>
      </c>
      <c r="E754" s="237" t="s">
        <v>1</v>
      </c>
      <c r="F754" s="238" t="s">
        <v>1021</v>
      </c>
      <c r="G754" s="235"/>
      <c r="H754" s="239">
        <v>3</v>
      </c>
      <c r="I754" s="240"/>
      <c r="J754" s="235"/>
      <c r="K754" s="235"/>
      <c r="L754" s="241"/>
      <c r="M754" s="242"/>
      <c r="N754" s="243"/>
      <c r="O754" s="243"/>
      <c r="P754" s="243"/>
      <c r="Q754" s="243"/>
      <c r="R754" s="243"/>
      <c r="S754" s="243"/>
      <c r="T754" s="24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5" t="s">
        <v>225</v>
      </c>
      <c r="AU754" s="245" t="s">
        <v>93</v>
      </c>
      <c r="AV754" s="13" t="s">
        <v>93</v>
      </c>
      <c r="AW754" s="13" t="s">
        <v>38</v>
      </c>
      <c r="AX754" s="13" t="s">
        <v>83</v>
      </c>
      <c r="AY754" s="245" t="s">
        <v>216</v>
      </c>
    </row>
    <row r="755" s="13" customFormat="1">
      <c r="A755" s="13"/>
      <c r="B755" s="234"/>
      <c r="C755" s="235"/>
      <c r="D755" s="236" t="s">
        <v>225</v>
      </c>
      <c r="E755" s="237" t="s">
        <v>1</v>
      </c>
      <c r="F755" s="238" t="s">
        <v>1022</v>
      </c>
      <c r="G755" s="235"/>
      <c r="H755" s="239">
        <v>3</v>
      </c>
      <c r="I755" s="240"/>
      <c r="J755" s="235"/>
      <c r="K755" s="235"/>
      <c r="L755" s="241"/>
      <c r="M755" s="242"/>
      <c r="N755" s="243"/>
      <c r="O755" s="243"/>
      <c r="P755" s="243"/>
      <c r="Q755" s="243"/>
      <c r="R755" s="243"/>
      <c r="S755" s="243"/>
      <c r="T755" s="24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5" t="s">
        <v>225</v>
      </c>
      <c r="AU755" s="245" t="s">
        <v>93</v>
      </c>
      <c r="AV755" s="13" t="s">
        <v>93</v>
      </c>
      <c r="AW755" s="13" t="s">
        <v>38</v>
      </c>
      <c r="AX755" s="13" t="s">
        <v>83</v>
      </c>
      <c r="AY755" s="245" t="s">
        <v>216</v>
      </c>
    </row>
    <row r="756" s="13" customFormat="1">
      <c r="A756" s="13"/>
      <c r="B756" s="234"/>
      <c r="C756" s="235"/>
      <c r="D756" s="236" t="s">
        <v>225</v>
      </c>
      <c r="E756" s="237" t="s">
        <v>1</v>
      </c>
      <c r="F756" s="238" t="s">
        <v>1023</v>
      </c>
      <c r="G756" s="235"/>
      <c r="H756" s="239">
        <v>3</v>
      </c>
      <c r="I756" s="240"/>
      <c r="J756" s="235"/>
      <c r="K756" s="235"/>
      <c r="L756" s="241"/>
      <c r="M756" s="242"/>
      <c r="N756" s="243"/>
      <c r="O756" s="243"/>
      <c r="P756" s="243"/>
      <c r="Q756" s="243"/>
      <c r="R756" s="243"/>
      <c r="S756" s="243"/>
      <c r="T756" s="24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5" t="s">
        <v>225</v>
      </c>
      <c r="AU756" s="245" t="s">
        <v>93</v>
      </c>
      <c r="AV756" s="13" t="s">
        <v>93</v>
      </c>
      <c r="AW756" s="13" t="s">
        <v>38</v>
      </c>
      <c r="AX756" s="13" t="s">
        <v>83</v>
      </c>
      <c r="AY756" s="245" t="s">
        <v>216</v>
      </c>
    </row>
    <row r="757" s="13" customFormat="1">
      <c r="A757" s="13"/>
      <c r="B757" s="234"/>
      <c r="C757" s="235"/>
      <c r="D757" s="236" t="s">
        <v>225</v>
      </c>
      <c r="E757" s="237" t="s">
        <v>1</v>
      </c>
      <c r="F757" s="238" t="s">
        <v>1024</v>
      </c>
      <c r="G757" s="235"/>
      <c r="H757" s="239">
        <v>3</v>
      </c>
      <c r="I757" s="240"/>
      <c r="J757" s="235"/>
      <c r="K757" s="235"/>
      <c r="L757" s="241"/>
      <c r="M757" s="242"/>
      <c r="N757" s="243"/>
      <c r="O757" s="243"/>
      <c r="P757" s="243"/>
      <c r="Q757" s="243"/>
      <c r="R757" s="243"/>
      <c r="S757" s="243"/>
      <c r="T757" s="24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5" t="s">
        <v>225</v>
      </c>
      <c r="AU757" s="245" t="s">
        <v>93</v>
      </c>
      <c r="AV757" s="13" t="s">
        <v>93</v>
      </c>
      <c r="AW757" s="13" t="s">
        <v>38</v>
      </c>
      <c r="AX757" s="13" t="s">
        <v>83</v>
      </c>
      <c r="AY757" s="245" t="s">
        <v>216</v>
      </c>
    </row>
    <row r="758" s="13" customFormat="1">
      <c r="A758" s="13"/>
      <c r="B758" s="234"/>
      <c r="C758" s="235"/>
      <c r="D758" s="236" t="s">
        <v>225</v>
      </c>
      <c r="E758" s="237" t="s">
        <v>1</v>
      </c>
      <c r="F758" s="238" t="s">
        <v>1025</v>
      </c>
      <c r="G758" s="235"/>
      <c r="H758" s="239">
        <v>31.905000000000001</v>
      </c>
      <c r="I758" s="240"/>
      <c r="J758" s="235"/>
      <c r="K758" s="235"/>
      <c r="L758" s="241"/>
      <c r="M758" s="242"/>
      <c r="N758" s="243"/>
      <c r="O758" s="243"/>
      <c r="P758" s="243"/>
      <c r="Q758" s="243"/>
      <c r="R758" s="243"/>
      <c r="S758" s="243"/>
      <c r="T758" s="24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5" t="s">
        <v>225</v>
      </c>
      <c r="AU758" s="245" t="s">
        <v>93</v>
      </c>
      <c r="AV758" s="13" t="s">
        <v>93</v>
      </c>
      <c r="AW758" s="13" t="s">
        <v>38</v>
      </c>
      <c r="AX758" s="13" t="s">
        <v>83</v>
      </c>
      <c r="AY758" s="245" t="s">
        <v>216</v>
      </c>
    </row>
    <row r="759" s="13" customFormat="1">
      <c r="A759" s="13"/>
      <c r="B759" s="234"/>
      <c r="C759" s="235"/>
      <c r="D759" s="236" t="s">
        <v>225</v>
      </c>
      <c r="E759" s="237" t="s">
        <v>1</v>
      </c>
      <c r="F759" s="238" t="s">
        <v>1026</v>
      </c>
      <c r="G759" s="235"/>
      <c r="H759" s="239">
        <v>3</v>
      </c>
      <c r="I759" s="240"/>
      <c r="J759" s="235"/>
      <c r="K759" s="235"/>
      <c r="L759" s="241"/>
      <c r="M759" s="242"/>
      <c r="N759" s="243"/>
      <c r="O759" s="243"/>
      <c r="P759" s="243"/>
      <c r="Q759" s="243"/>
      <c r="R759" s="243"/>
      <c r="S759" s="243"/>
      <c r="T759" s="24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5" t="s">
        <v>225</v>
      </c>
      <c r="AU759" s="245" t="s">
        <v>93</v>
      </c>
      <c r="AV759" s="13" t="s">
        <v>93</v>
      </c>
      <c r="AW759" s="13" t="s">
        <v>38</v>
      </c>
      <c r="AX759" s="13" t="s">
        <v>83</v>
      </c>
      <c r="AY759" s="245" t="s">
        <v>216</v>
      </c>
    </row>
    <row r="760" s="13" customFormat="1">
      <c r="A760" s="13"/>
      <c r="B760" s="234"/>
      <c r="C760" s="235"/>
      <c r="D760" s="236" t="s">
        <v>225</v>
      </c>
      <c r="E760" s="237" t="s">
        <v>1</v>
      </c>
      <c r="F760" s="238" t="s">
        <v>1027</v>
      </c>
      <c r="G760" s="235"/>
      <c r="H760" s="239">
        <v>7.8860000000000001</v>
      </c>
      <c r="I760" s="240"/>
      <c r="J760" s="235"/>
      <c r="K760" s="235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225</v>
      </c>
      <c r="AU760" s="245" t="s">
        <v>93</v>
      </c>
      <c r="AV760" s="13" t="s">
        <v>93</v>
      </c>
      <c r="AW760" s="13" t="s">
        <v>38</v>
      </c>
      <c r="AX760" s="13" t="s">
        <v>83</v>
      </c>
      <c r="AY760" s="245" t="s">
        <v>216</v>
      </c>
    </row>
    <row r="761" s="14" customFormat="1">
      <c r="A761" s="14"/>
      <c r="B761" s="246"/>
      <c r="C761" s="247"/>
      <c r="D761" s="236" t="s">
        <v>225</v>
      </c>
      <c r="E761" s="248" t="s">
        <v>1</v>
      </c>
      <c r="F761" s="249" t="s">
        <v>229</v>
      </c>
      <c r="G761" s="247"/>
      <c r="H761" s="250">
        <v>54.790999999999997</v>
      </c>
      <c r="I761" s="251"/>
      <c r="J761" s="247"/>
      <c r="K761" s="247"/>
      <c r="L761" s="252"/>
      <c r="M761" s="253"/>
      <c r="N761" s="254"/>
      <c r="O761" s="254"/>
      <c r="P761" s="254"/>
      <c r="Q761" s="254"/>
      <c r="R761" s="254"/>
      <c r="S761" s="254"/>
      <c r="T761" s="25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6" t="s">
        <v>225</v>
      </c>
      <c r="AU761" s="256" t="s">
        <v>93</v>
      </c>
      <c r="AV761" s="14" t="s">
        <v>223</v>
      </c>
      <c r="AW761" s="14" t="s">
        <v>38</v>
      </c>
      <c r="AX761" s="14" t="s">
        <v>91</v>
      </c>
      <c r="AY761" s="256" t="s">
        <v>216</v>
      </c>
    </row>
    <row r="762" s="2" customFormat="1" ht="24.15" customHeight="1">
      <c r="A762" s="40"/>
      <c r="B762" s="41"/>
      <c r="C762" s="221" t="s">
        <v>1028</v>
      </c>
      <c r="D762" s="221" t="s">
        <v>218</v>
      </c>
      <c r="E762" s="222" t="s">
        <v>1029</v>
      </c>
      <c r="F762" s="223" t="s">
        <v>1030</v>
      </c>
      <c r="G762" s="224" t="s">
        <v>221</v>
      </c>
      <c r="H762" s="225">
        <v>988.25999999999999</v>
      </c>
      <c r="I762" s="226"/>
      <c r="J762" s="227">
        <f>ROUND(I762*H762,2)</f>
        <v>0</v>
      </c>
      <c r="K762" s="223" t="s">
        <v>222</v>
      </c>
      <c r="L762" s="46"/>
      <c r="M762" s="228" t="s">
        <v>1</v>
      </c>
      <c r="N762" s="229" t="s">
        <v>48</v>
      </c>
      <c r="O762" s="93"/>
      <c r="P762" s="230">
        <f>O762*H762</f>
        <v>0</v>
      </c>
      <c r="Q762" s="230">
        <v>0</v>
      </c>
      <c r="R762" s="230">
        <f>Q762*H762</f>
        <v>0</v>
      </c>
      <c r="S762" s="230">
        <v>0.122</v>
      </c>
      <c r="T762" s="231">
        <f>S762*H762</f>
        <v>120.56771999999999</v>
      </c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R762" s="232" t="s">
        <v>223</v>
      </c>
      <c r="AT762" s="232" t="s">
        <v>218</v>
      </c>
      <c r="AU762" s="232" t="s">
        <v>93</v>
      </c>
      <c r="AY762" s="18" t="s">
        <v>216</v>
      </c>
      <c r="BE762" s="233">
        <f>IF(N762="základní",J762,0)</f>
        <v>0</v>
      </c>
      <c r="BF762" s="233">
        <f>IF(N762="snížená",J762,0)</f>
        <v>0</v>
      </c>
      <c r="BG762" s="233">
        <f>IF(N762="zákl. přenesená",J762,0)</f>
        <v>0</v>
      </c>
      <c r="BH762" s="233">
        <f>IF(N762="sníž. přenesená",J762,0)</f>
        <v>0</v>
      </c>
      <c r="BI762" s="233">
        <f>IF(N762="nulová",J762,0)</f>
        <v>0</v>
      </c>
      <c r="BJ762" s="18" t="s">
        <v>91</v>
      </c>
      <c r="BK762" s="233">
        <f>ROUND(I762*H762,2)</f>
        <v>0</v>
      </c>
      <c r="BL762" s="18" t="s">
        <v>223</v>
      </c>
      <c r="BM762" s="232" t="s">
        <v>1031</v>
      </c>
    </row>
    <row r="763" s="13" customFormat="1">
      <c r="A763" s="13"/>
      <c r="B763" s="234"/>
      <c r="C763" s="235"/>
      <c r="D763" s="236" t="s">
        <v>225</v>
      </c>
      <c r="E763" s="237" t="s">
        <v>1</v>
      </c>
      <c r="F763" s="238" t="s">
        <v>151</v>
      </c>
      <c r="G763" s="235"/>
      <c r="H763" s="239">
        <v>988.25999999999999</v>
      </c>
      <c r="I763" s="240"/>
      <c r="J763" s="235"/>
      <c r="K763" s="235"/>
      <c r="L763" s="241"/>
      <c r="M763" s="242"/>
      <c r="N763" s="243"/>
      <c r="O763" s="243"/>
      <c r="P763" s="243"/>
      <c r="Q763" s="243"/>
      <c r="R763" s="243"/>
      <c r="S763" s="243"/>
      <c r="T763" s="24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5" t="s">
        <v>225</v>
      </c>
      <c r="AU763" s="245" t="s">
        <v>93</v>
      </c>
      <c r="AV763" s="13" t="s">
        <v>93</v>
      </c>
      <c r="AW763" s="13" t="s">
        <v>38</v>
      </c>
      <c r="AX763" s="13" t="s">
        <v>91</v>
      </c>
      <c r="AY763" s="245" t="s">
        <v>216</v>
      </c>
    </row>
    <row r="764" s="2" customFormat="1" ht="33" customHeight="1">
      <c r="A764" s="40"/>
      <c r="B764" s="41"/>
      <c r="C764" s="221" t="s">
        <v>1032</v>
      </c>
      <c r="D764" s="221" t="s">
        <v>218</v>
      </c>
      <c r="E764" s="222" t="s">
        <v>1033</v>
      </c>
      <c r="F764" s="223" t="s">
        <v>1034</v>
      </c>
      <c r="G764" s="224" t="s">
        <v>244</v>
      </c>
      <c r="H764" s="225">
        <v>19.765999999999998</v>
      </c>
      <c r="I764" s="226"/>
      <c r="J764" s="227">
        <f>ROUND(I764*H764,2)</f>
        <v>0</v>
      </c>
      <c r="K764" s="223" t="s">
        <v>222</v>
      </c>
      <c r="L764" s="46"/>
      <c r="M764" s="228" t="s">
        <v>1</v>
      </c>
      <c r="N764" s="229" t="s">
        <v>48</v>
      </c>
      <c r="O764" s="93"/>
      <c r="P764" s="230">
        <f>O764*H764</f>
        <v>0</v>
      </c>
      <c r="Q764" s="230">
        <v>0</v>
      </c>
      <c r="R764" s="230">
        <f>Q764*H764</f>
        <v>0</v>
      </c>
      <c r="S764" s="230">
        <v>2.2000000000000002</v>
      </c>
      <c r="T764" s="231">
        <f>S764*H764</f>
        <v>43.485199999999999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32" t="s">
        <v>223</v>
      </c>
      <c r="AT764" s="232" t="s">
        <v>218</v>
      </c>
      <c r="AU764" s="232" t="s">
        <v>93</v>
      </c>
      <c r="AY764" s="18" t="s">
        <v>216</v>
      </c>
      <c r="BE764" s="233">
        <f>IF(N764="základní",J764,0)</f>
        <v>0</v>
      </c>
      <c r="BF764" s="233">
        <f>IF(N764="snížená",J764,0)</f>
        <v>0</v>
      </c>
      <c r="BG764" s="233">
        <f>IF(N764="zákl. přenesená",J764,0)</f>
        <v>0</v>
      </c>
      <c r="BH764" s="233">
        <f>IF(N764="sníž. přenesená",J764,0)</f>
        <v>0</v>
      </c>
      <c r="BI764" s="233">
        <f>IF(N764="nulová",J764,0)</f>
        <v>0</v>
      </c>
      <c r="BJ764" s="18" t="s">
        <v>91</v>
      </c>
      <c r="BK764" s="233">
        <f>ROUND(I764*H764,2)</f>
        <v>0</v>
      </c>
      <c r="BL764" s="18" t="s">
        <v>223</v>
      </c>
      <c r="BM764" s="232" t="s">
        <v>1035</v>
      </c>
    </row>
    <row r="765" s="13" customFormat="1">
      <c r="A765" s="13"/>
      <c r="B765" s="234"/>
      <c r="C765" s="235"/>
      <c r="D765" s="236" t="s">
        <v>225</v>
      </c>
      <c r="E765" s="237" t="s">
        <v>1</v>
      </c>
      <c r="F765" s="238" t="s">
        <v>1036</v>
      </c>
      <c r="G765" s="235"/>
      <c r="H765" s="239">
        <v>9.8829999999999991</v>
      </c>
      <c r="I765" s="240"/>
      <c r="J765" s="235"/>
      <c r="K765" s="235"/>
      <c r="L765" s="241"/>
      <c r="M765" s="242"/>
      <c r="N765" s="243"/>
      <c r="O765" s="243"/>
      <c r="P765" s="243"/>
      <c r="Q765" s="243"/>
      <c r="R765" s="243"/>
      <c r="S765" s="243"/>
      <c r="T765" s="24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5" t="s">
        <v>225</v>
      </c>
      <c r="AU765" s="245" t="s">
        <v>93</v>
      </c>
      <c r="AV765" s="13" t="s">
        <v>93</v>
      </c>
      <c r="AW765" s="13" t="s">
        <v>38</v>
      </c>
      <c r="AX765" s="13" t="s">
        <v>83</v>
      </c>
      <c r="AY765" s="245" t="s">
        <v>216</v>
      </c>
    </row>
    <row r="766" s="13" customFormat="1">
      <c r="A766" s="13"/>
      <c r="B766" s="234"/>
      <c r="C766" s="235"/>
      <c r="D766" s="236" t="s">
        <v>225</v>
      </c>
      <c r="E766" s="237" t="s">
        <v>1</v>
      </c>
      <c r="F766" s="238" t="s">
        <v>1037</v>
      </c>
      <c r="G766" s="235"/>
      <c r="H766" s="239">
        <v>9.8829999999999991</v>
      </c>
      <c r="I766" s="240"/>
      <c r="J766" s="235"/>
      <c r="K766" s="235"/>
      <c r="L766" s="241"/>
      <c r="M766" s="242"/>
      <c r="N766" s="243"/>
      <c r="O766" s="243"/>
      <c r="P766" s="243"/>
      <c r="Q766" s="243"/>
      <c r="R766" s="243"/>
      <c r="S766" s="243"/>
      <c r="T766" s="24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5" t="s">
        <v>225</v>
      </c>
      <c r="AU766" s="245" t="s">
        <v>93</v>
      </c>
      <c r="AV766" s="13" t="s">
        <v>93</v>
      </c>
      <c r="AW766" s="13" t="s">
        <v>38</v>
      </c>
      <c r="AX766" s="13" t="s">
        <v>83</v>
      </c>
      <c r="AY766" s="245" t="s">
        <v>216</v>
      </c>
    </row>
    <row r="767" s="14" customFormat="1">
      <c r="A767" s="14"/>
      <c r="B767" s="246"/>
      <c r="C767" s="247"/>
      <c r="D767" s="236" t="s">
        <v>225</v>
      </c>
      <c r="E767" s="248" t="s">
        <v>1</v>
      </c>
      <c r="F767" s="249" t="s">
        <v>229</v>
      </c>
      <c r="G767" s="247"/>
      <c r="H767" s="250">
        <v>19.765999999999998</v>
      </c>
      <c r="I767" s="251"/>
      <c r="J767" s="247"/>
      <c r="K767" s="247"/>
      <c r="L767" s="252"/>
      <c r="M767" s="253"/>
      <c r="N767" s="254"/>
      <c r="O767" s="254"/>
      <c r="P767" s="254"/>
      <c r="Q767" s="254"/>
      <c r="R767" s="254"/>
      <c r="S767" s="254"/>
      <c r="T767" s="255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6" t="s">
        <v>225</v>
      </c>
      <c r="AU767" s="256" t="s">
        <v>93</v>
      </c>
      <c r="AV767" s="14" t="s">
        <v>223</v>
      </c>
      <c r="AW767" s="14" t="s">
        <v>38</v>
      </c>
      <c r="AX767" s="14" t="s">
        <v>91</v>
      </c>
      <c r="AY767" s="256" t="s">
        <v>216</v>
      </c>
    </row>
    <row r="768" s="2" customFormat="1" ht="16.5" customHeight="1">
      <c r="A768" s="40"/>
      <c r="B768" s="41"/>
      <c r="C768" s="221" t="s">
        <v>1038</v>
      </c>
      <c r="D768" s="221" t="s">
        <v>218</v>
      </c>
      <c r="E768" s="222" t="s">
        <v>1039</v>
      </c>
      <c r="F768" s="223" t="s">
        <v>1040</v>
      </c>
      <c r="G768" s="224" t="s">
        <v>237</v>
      </c>
      <c r="H768" s="225">
        <v>445.86099999999999</v>
      </c>
      <c r="I768" s="226"/>
      <c r="J768" s="227">
        <f>ROUND(I768*H768,2)</f>
        <v>0</v>
      </c>
      <c r="K768" s="223" t="s">
        <v>222</v>
      </c>
      <c r="L768" s="46"/>
      <c r="M768" s="228" t="s">
        <v>1</v>
      </c>
      <c r="N768" s="229" t="s">
        <v>48</v>
      </c>
      <c r="O768" s="93"/>
      <c r="P768" s="230">
        <f>O768*H768</f>
        <v>0</v>
      </c>
      <c r="Q768" s="230">
        <v>0</v>
      </c>
      <c r="R768" s="230">
        <f>Q768*H768</f>
        <v>0</v>
      </c>
      <c r="S768" s="230">
        <v>0.0089999999999999993</v>
      </c>
      <c r="T768" s="231">
        <f>S768*H768</f>
        <v>4.0127489999999995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32" t="s">
        <v>312</v>
      </c>
      <c r="AT768" s="232" t="s">
        <v>218</v>
      </c>
      <c r="AU768" s="232" t="s">
        <v>93</v>
      </c>
      <c r="AY768" s="18" t="s">
        <v>216</v>
      </c>
      <c r="BE768" s="233">
        <f>IF(N768="základní",J768,0)</f>
        <v>0</v>
      </c>
      <c r="BF768" s="233">
        <f>IF(N768="snížená",J768,0)</f>
        <v>0</v>
      </c>
      <c r="BG768" s="233">
        <f>IF(N768="zákl. přenesená",J768,0)</f>
        <v>0</v>
      </c>
      <c r="BH768" s="233">
        <f>IF(N768="sníž. přenesená",J768,0)</f>
        <v>0</v>
      </c>
      <c r="BI768" s="233">
        <f>IF(N768="nulová",J768,0)</f>
        <v>0</v>
      </c>
      <c r="BJ768" s="18" t="s">
        <v>91</v>
      </c>
      <c r="BK768" s="233">
        <f>ROUND(I768*H768,2)</f>
        <v>0</v>
      </c>
      <c r="BL768" s="18" t="s">
        <v>312</v>
      </c>
      <c r="BM768" s="232" t="s">
        <v>1041</v>
      </c>
    </row>
    <row r="769" s="13" customFormat="1">
      <c r="A769" s="13"/>
      <c r="B769" s="234"/>
      <c r="C769" s="235"/>
      <c r="D769" s="236" t="s">
        <v>225</v>
      </c>
      <c r="E769" s="237" t="s">
        <v>1</v>
      </c>
      <c r="F769" s="238" t="s">
        <v>1042</v>
      </c>
      <c r="G769" s="235"/>
      <c r="H769" s="239">
        <v>47.624000000000002</v>
      </c>
      <c r="I769" s="240"/>
      <c r="J769" s="235"/>
      <c r="K769" s="235"/>
      <c r="L769" s="241"/>
      <c r="M769" s="242"/>
      <c r="N769" s="243"/>
      <c r="O769" s="243"/>
      <c r="P769" s="243"/>
      <c r="Q769" s="243"/>
      <c r="R769" s="243"/>
      <c r="S769" s="243"/>
      <c r="T769" s="24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5" t="s">
        <v>225</v>
      </c>
      <c r="AU769" s="245" t="s">
        <v>93</v>
      </c>
      <c r="AV769" s="13" t="s">
        <v>93</v>
      </c>
      <c r="AW769" s="13" t="s">
        <v>38</v>
      </c>
      <c r="AX769" s="13" t="s">
        <v>83</v>
      </c>
      <c r="AY769" s="245" t="s">
        <v>216</v>
      </c>
    </row>
    <row r="770" s="13" customFormat="1">
      <c r="A770" s="13"/>
      <c r="B770" s="234"/>
      <c r="C770" s="235"/>
      <c r="D770" s="236" t="s">
        <v>225</v>
      </c>
      <c r="E770" s="237" t="s">
        <v>1</v>
      </c>
      <c r="F770" s="238" t="s">
        <v>1043</v>
      </c>
      <c r="G770" s="235"/>
      <c r="H770" s="239">
        <v>71.5</v>
      </c>
      <c r="I770" s="240"/>
      <c r="J770" s="235"/>
      <c r="K770" s="235"/>
      <c r="L770" s="241"/>
      <c r="M770" s="242"/>
      <c r="N770" s="243"/>
      <c r="O770" s="243"/>
      <c r="P770" s="243"/>
      <c r="Q770" s="243"/>
      <c r="R770" s="243"/>
      <c r="S770" s="243"/>
      <c r="T770" s="24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5" t="s">
        <v>225</v>
      </c>
      <c r="AU770" s="245" t="s">
        <v>93</v>
      </c>
      <c r="AV770" s="13" t="s">
        <v>93</v>
      </c>
      <c r="AW770" s="13" t="s">
        <v>38</v>
      </c>
      <c r="AX770" s="13" t="s">
        <v>83</v>
      </c>
      <c r="AY770" s="245" t="s">
        <v>216</v>
      </c>
    </row>
    <row r="771" s="13" customFormat="1">
      <c r="A771" s="13"/>
      <c r="B771" s="234"/>
      <c r="C771" s="235"/>
      <c r="D771" s="236" t="s">
        <v>225</v>
      </c>
      <c r="E771" s="237" t="s">
        <v>1</v>
      </c>
      <c r="F771" s="238" t="s">
        <v>1044</v>
      </c>
      <c r="G771" s="235"/>
      <c r="H771" s="239">
        <v>70.459999999999994</v>
      </c>
      <c r="I771" s="240"/>
      <c r="J771" s="235"/>
      <c r="K771" s="235"/>
      <c r="L771" s="241"/>
      <c r="M771" s="242"/>
      <c r="N771" s="243"/>
      <c r="O771" s="243"/>
      <c r="P771" s="243"/>
      <c r="Q771" s="243"/>
      <c r="R771" s="243"/>
      <c r="S771" s="243"/>
      <c r="T771" s="24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5" t="s">
        <v>225</v>
      </c>
      <c r="AU771" s="245" t="s">
        <v>93</v>
      </c>
      <c r="AV771" s="13" t="s">
        <v>93</v>
      </c>
      <c r="AW771" s="13" t="s">
        <v>38</v>
      </c>
      <c r="AX771" s="13" t="s">
        <v>83</v>
      </c>
      <c r="AY771" s="245" t="s">
        <v>216</v>
      </c>
    </row>
    <row r="772" s="13" customFormat="1">
      <c r="A772" s="13"/>
      <c r="B772" s="234"/>
      <c r="C772" s="235"/>
      <c r="D772" s="236" t="s">
        <v>225</v>
      </c>
      <c r="E772" s="237" t="s">
        <v>1</v>
      </c>
      <c r="F772" s="238" t="s">
        <v>1045</v>
      </c>
      <c r="G772" s="235"/>
      <c r="H772" s="239">
        <v>93.804000000000002</v>
      </c>
      <c r="I772" s="240"/>
      <c r="J772" s="235"/>
      <c r="K772" s="235"/>
      <c r="L772" s="241"/>
      <c r="M772" s="242"/>
      <c r="N772" s="243"/>
      <c r="O772" s="243"/>
      <c r="P772" s="243"/>
      <c r="Q772" s="243"/>
      <c r="R772" s="243"/>
      <c r="S772" s="243"/>
      <c r="T772" s="24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5" t="s">
        <v>225</v>
      </c>
      <c r="AU772" s="245" t="s">
        <v>93</v>
      </c>
      <c r="AV772" s="13" t="s">
        <v>93</v>
      </c>
      <c r="AW772" s="13" t="s">
        <v>38</v>
      </c>
      <c r="AX772" s="13" t="s">
        <v>83</v>
      </c>
      <c r="AY772" s="245" t="s">
        <v>216</v>
      </c>
    </row>
    <row r="773" s="13" customFormat="1">
      <c r="A773" s="13"/>
      <c r="B773" s="234"/>
      <c r="C773" s="235"/>
      <c r="D773" s="236" t="s">
        <v>225</v>
      </c>
      <c r="E773" s="237" t="s">
        <v>1</v>
      </c>
      <c r="F773" s="238" t="s">
        <v>1046</v>
      </c>
      <c r="G773" s="235"/>
      <c r="H773" s="239">
        <v>66.784000000000006</v>
      </c>
      <c r="I773" s="240"/>
      <c r="J773" s="235"/>
      <c r="K773" s="235"/>
      <c r="L773" s="241"/>
      <c r="M773" s="242"/>
      <c r="N773" s="243"/>
      <c r="O773" s="243"/>
      <c r="P773" s="243"/>
      <c r="Q773" s="243"/>
      <c r="R773" s="243"/>
      <c r="S773" s="243"/>
      <c r="T773" s="24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5" t="s">
        <v>225</v>
      </c>
      <c r="AU773" s="245" t="s">
        <v>93</v>
      </c>
      <c r="AV773" s="13" t="s">
        <v>93</v>
      </c>
      <c r="AW773" s="13" t="s">
        <v>38</v>
      </c>
      <c r="AX773" s="13" t="s">
        <v>83</v>
      </c>
      <c r="AY773" s="245" t="s">
        <v>216</v>
      </c>
    </row>
    <row r="774" s="13" customFormat="1">
      <c r="A774" s="13"/>
      <c r="B774" s="234"/>
      <c r="C774" s="235"/>
      <c r="D774" s="236" t="s">
        <v>225</v>
      </c>
      <c r="E774" s="237" t="s">
        <v>1</v>
      </c>
      <c r="F774" s="238" t="s">
        <v>1047</v>
      </c>
      <c r="G774" s="235"/>
      <c r="H774" s="239">
        <v>95.688999999999993</v>
      </c>
      <c r="I774" s="240"/>
      <c r="J774" s="235"/>
      <c r="K774" s="235"/>
      <c r="L774" s="241"/>
      <c r="M774" s="242"/>
      <c r="N774" s="243"/>
      <c r="O774" s="243"/>
      <c r="P774" s="243"/>
      <c r="Q774" s="243"/>
      <c r="R774" s="243"/>
      <c r="S774" s="243"/>
      <c r="T774" s="24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5" t="s">
        <v>225</v>
      </c>
      <c r="AU774" s="245" t="s">
        <v>93</v>
      </c>
      <c r="AV774" s="13" t="s">
        <v>93</v>
      </c>
      <c r="AW774" s="13" t="s">
        <v>38</v>
      </c>
      <c r="AX774" s="13" t="s">
        <v>83</v>
      </c>
      <c r="AY774" s="245" t="s">
        <v>216</v>
      </c>
    </row>
    <row r="775" s="14" customFormat="1">
      <c r="A775" s="14"/>
      <c r="B775" s="246"/>
      <c r="C775" s="247"/>
      <c r="D775" s="236" t="s">
        <v>225</v>
      </c>
      <c r="E775" s="248" t="s">
        <v>1</v>
      </c>
      <c r="F775" s="249" t="s">
        <v>229</v>
      </c>
      <c r="G775" s="247"/>
      <c r="H775" s="250">
        <v>445.86099999999999</v>
      </c>
      <c r="I775" s="251"/>
      <c r="J775" s="247"/>
      <c r="K775" s="247"/>
      <c r="L775" s="252"/>
      <c r="M775" s="253"/>
      <c r="N775" s="254"/>
      <c r="O775" s="254"/>
      <c r="P775" s="254"/>
      <c r="Q775" s="254"/>
      <c r="R775" s="254"/>
      <c r="S775" s="254"/>
      <c r="T775" s="255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6" t="s">
        <v>225</v>
      </c>
      <c r="AU775" s="256" t="s">
        <v>93</v>
      </c>
      <c r="AV775" s="14" t="s">
        <v>223</v>
      </c>
      <c r="AW775" s="14" t="s">
        <v>38</v>
      </c>
      <c r="AX775" s="14" t="s">
        <v>91</v>
      </c>
      <c r="AY775" s="256" t="s">
        <v>216</v>
      </c>
    </row>
    <row r="776" s="2" customFormat="1" ht="24.15" customHeight="1">
      <c r="A776" s="40"/>
      <c r="B776" s="41"/>
      <c r="C776" s="221" t="s">
        <v>1048</v>
      </c>
      <c r="D776" s="221" t="s">
        <v>218</v>
      </c>
      <c r="E776" s="222" t="s">
        <v>1049</v>
      </c>
      <c r="F776" s="223" t="s">
        <v>1050</v>
      </c>
      <c r="G776" s="224" t="s">
        <v>221</v>
      </c>
      <c r="H776" s="225">
        <v>260.29700000000003</v>
      </c>
      <c r="I776" s="226"/>
      <c r="J776" s="227">
        <f>ROUND(I776*H776,2)</f>
        <v>0</v>
      </c>
      <c r="K776" s="223" t="s">
        <v>222</v>
      </c>
      <c r="L776" s="46"/>
      <c r="M776" s="228" t="s">
        <v>1</v>
      </c>
      <c r="N776" s="229" t="s">
        <v>48</v>
      </c>
      <c r="O776" s="93"/>
      <c r="P776" s="230">
        <f>O776*H776</f>
        <v>0</v>
      </c>
      <c r="Q776" s="230">
        <v>0</v>
      </c>
      <c r="R776" s="230">
        <f>Q776*H776</f>
        <v>0</v>
      </c>
      <c r="S776" s="230">
        <v>0.055</v>
      </c>
      <c r="T776" s="231">
        <f>S776*H776</f>
        <v>14.316335000000002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32" t="s">
        <v>223</v>
      </c>
      <c r="AT776" s="232" t="s">
        <v>218</v>
      </c>
      <c r="AU776" s="232" t="s">
        <v>93</v>
      </c>
      <c r="AY776" s="18" t="s">
        <v>216</v>
      </c>
      <c r="BE776" s="233">
        <f>IF(N776="základní",J776,0)</f>
        <v>0</v>
      </c>
      <c r="BF776" s="233">
        <f>IF(N776="snížená",J776,0)</f>
        <v>0</v>
      </c>
      <c r="BG776" s="233">
        <f>IF(N776="zákl. přenesená",J776,0)</f>
        <v>0</v>
      </c>
      <c r="BH776" s="233">
        <f>IF(N776="sníž. přenesená",J776,0)</f>
        <v>0</v>
      </c>
      <c r="BI776" s="233">
        <f>IF(N776="nulová",J776,0)</f>
        <v>0</v>
      </c>
      <c r="BJ776" s="18" t="s">
        <v>91</v>
      </c>
      <c r="BK776" s="233">
        <f>ROUND(I776*H776,2)</f>
        <v>0</v>
      </c>
      <c r="BL776" s="18" t="s">
        <v>223</v>
      </c>
      <c r="BM776" s="232" t="s">
        <v>1051</v>
      </c>
    </row>
    <row r="777" s="13" customFormat="1">
      <c r="A777" s="13"/>
      <c r="B777" s="234"/>
      <c r="C777" s="235"/>
      <c r="D777" s="236" t="s">
        <v>225</v>
      </c>
      <c r="E777" s="237" t="s">
        <v>1</v>
      </c>
      <c r="F777" s="238" t="s">
        <v>1052</v>
      </c>
      <c r="G777" s="235"/>
      <c r="H777" s="239">
        <v>5.0819999999999999</v>
      </c>
      <c r="I777" s="240"/>
      <c r="J777" s="235"/>
      <c r="K777" s="235"/>
      <c r="L777" s="241"/>
      <c r="M777" s="242"/>
      <c r="N777" s="243"/>
      <c r="O777" s="243"/>
      <c r="P777" s="243"/>
      <c r="Q777" s="243"/>
      <c r="R777" s="243"/>
      <c r="S777" s="243"/>
      <c r="T777" s="24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5" t="s">
        <v>225</v>
      </c>
      <c r="AU777" s="245" t="s">
        <v>93</v>
      </c>
      <c r="AV777" s="13" t="s">
        <v>93</v>
      </c>
      <c r="AW777" s="13" t="s">
        <v>38</v>
      </c>
      <c r="AX777" s="13" t="s">
        <v>83</v>
      </c>
      <c r="AY777" s="245" t="s">
        <v>216</v>
      </c>
    </row>
    <row r="778" s="13" customFormat="1">
      <c r="A778" s="13"/>
      <c r="B778" s="234"/>
      <c r="C778" s="235"/>
      <c r="D778" s="236" t="s">
        <v>225</v>
      </c>
      <c r="E778" s="237" t="s">
        <v>1</v>
      </c>
      <c r="F778" s="238" t="s">
        <v>1053</v>
      </c>
      <c r="G778" s="235"/>
      <c r="H778" s="239">
        <v>4.9619999999999997</v>
      </c>
      <c r="I778" s="240"/>
      <c r="J778" s="235"/>
      <c r="K778" s="235"/>
      <c r="L778" s="241"/>
      <c r="M778" s="242"/>
      <c r="N778" s="243"/>
      <c r="O778" s="243"/>
      <c r="P778" s="243"/>
      <c r="Q778" s="243"/>
      <c r="R778" s="243"/>
      <c r="S778" s="243"/>
      <c r="T778" s="24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5" t="s">
        <v>225</v>
      </c>
      <c r="AU778" s="245" t="s">
        <v>93</v>
      </c>
      <c r="AV778" s="13" t="s">
        <v>93</v>
      </c>
      <c r="AW778" s="13" t="s">
        <v>38</v>
      </c>
      <c r="AX778" s="13" t="s">
        <v>83</v>
      </c>
      <c r="AY778" s="245" t="s">
        <v>216</v>
      </c>
    </row>
    <row r="779" s="13" customFormat="1">
      <c r="A779" s="13"/>
      <c r="B779" s="234"/>
      <c r="C779" s="235"/>
      <c r="D779" s="236" t="s">
        <v>225</v>
      </c>
      <c r="E779" s="237" t="s">
        <v>1</v>
      </c>
      <c r="F779" s="238" t="s">
        <v>1054</v>
      </c>
      <c r="G779" s="235"/>
      <c r="H779" s="239">
        <v>5.242</v>
      </c>
      <c r="I779" s="240"/>
      <c r="J779" s="235"/>
      <c r="K779" s="235"/>
      <c r="L779" s="241"/>
      <c r="M779" s="242"/>
      <c r="N779" s="243"/>
      <c r="O779" s="243"/>
      <c r="P779" s="243"/>
      <c r="Q779" s="243"/>
      <c r="R779" s="243"/>
      <c r="S779" s="243"/>
      <c r="T779" s="24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5" t="s">
        <v>225</v>
      </c>
      <c r="AU779" s="245" t="s">
        <v>93</v>
      </c>
      <c r="AV779" s="13" t="s">
        <v>93</v>
      </c>
      <c r="AW779" s="13" t="s">
        <v>38</v>
      </c>
      <c r="AX779" s="13" t="s">
        <v>83</v>
      </c>
      <c r="AY779" s="245" t="s">
        <v>216</v>
      </c>
    </row>
    <row r="780" s="13" customFormat="1">
      <c r="A780" s="13"/>
      <c r="B780" s="234"/>
      <c r="C780" s="235"/>
      <c r="D780" s="236" t="s">
        <v>225</v>
      </c>
      <c r="E780" s="237" t="s">
        <v>1</v>
      </c>
      <c r="F780" s="238" t="s">
        <v>1055</v>
      </c>
      <c r="G780" s="235"/>
      <c r="H780" s="239">
        <v>4.4820000000000002</v>
      </c>
      <c r="I780" s="240"/>
      <c r="J780" s="235"/>
      <c r="K780" s="235"/>
      <c r="L780" s="241"/>
      <c r="M780" s="242"/>
      <c r="N780" s="243"/>
      <c r="O780" s="243"/>
      <c r="P780" s="243"/>
      <c r="Q780" s="243"/>
      <c r="R780" s="243"/>
      <c r="S780" s="243"/>
      <c r="T780" s="24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5" t="s">
        <v>225</v>
      </c>
      <c r="AU780" s="245" t="s">
        <v>93</v>
      </c>
      <c r="AV780" s="13" t="s">
        <v>93</v>
      </c>
      <c r="AW780" s="13" t="s">
        <v>38</v>
      </c>
      <c r="AX780" s="13" t="s">
        <v>83</v>
      </c>
      <c r="AY780" s="245" t="s">
        <v>216</v>
      </c>
    </row>
    <row r="781" s="13" customFormat="1">
      <c r="A781" s="13"/>
      <c r="B781" s="234"/>
      <c r="C781" s="235"/>
      <c r="D781" s="236" t="s">
        <v>225</v>
      </c>
      <c r="E781" s="237" t="s">
        <v>1</v>
      </c>
      <c r="F781" s="238" t="s">
        <v>1056</v>
      </c>
      <c r="G781" s="235"/>
      <c r="H781" s="239">
        <v>5.0819999999999999</v>
      </c>
      <c r="I781" s="240"/>
      <c r="J781" s="235"/>
      <c r="K781" s="235"/>
      <c r="L781" s="241"/>
      <c r="M781" s="242"/>
      <c r="N781" s="243"/>
      <c r="O781" s="243"/>
      <c r="P781" s="243"/>
      <c r="Q781" s="243"/>
      <c r="R781" s="243"/>
      <c r="S781" s="243"/>
      <c r="T781" s="24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5" t="s">
        <v>225</v>
      </c>
      <c r="AU781" s="245" t="s">
        <v>93</v>
      </c>
      <c r="AV781" s="13" t="s">
        <v>93</v>
      </c>
      <c r="AW781" s="13" t="s">
        <v>38</v>
      </c>
      <c r="AX781" s="13" t="s">
        <v>83</v>
      </c>
      <c r="AY781" s="245" t="s">
        <v>216</v>
      </c>
    </row>
    <row r="782" s="13" customFormat="1">
      <c r="A782" s="13"/>
      <c r="B782" s="234"/>
      <c r="C782" s="235"/>
      <c r="D782" s="236" t="s">
        <v>225</v>
      </c>
      <c r="E782" s="237" t="s">
        <v>1</v>
      </c>
      <c r="F782" s="238" t="s">
        <v>1057</v>
      </c>
      <c r="G782" s="235"/>
      <c r="H782" s="239">
        <v>4.9619999999999997</v>
      </c>
      <c r="I782" s="240"/>
      <c r="J782" s="235"/>
      <c r="K782" s="235"/>
      <c r="L782" s="241"/>
      <c r="M782" s="242"/>
      <c r="N782" s="243"/>
      <c r="O782" s="243"/>
      <c r="P782" s="243"/>
      <c r="Q782" s="243"/>
      <c r="R782" s="243"/>
      <c r="S782" s="243"/>
      <c r="T782" s="24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5" t="s">
        <v>225</v>
      </c>
      <c r="AU782" s="245" t="s">
        <v>93</v>
      </c>
      <c r="AV782" s="13" t="s">
        <v>93</v>
      </c>
      <c r="AW782" s="13" t="s">
        <v>38</v>
      </c>
      <c r="AX782" s="13" t="s">
        <v>83</v>
      </c>
      <c r="AY782" s="245" t="s">
        <v>216</v>
      </c>
    </row>
    <row r="783" s="13" customFormat="1">
      <c r="A783" s="13"/>
      <c r="B783" s="234"/>
      <c r="C783" s="235"/>
      <c r="D783" s="236" t="s">
        <v>225</v>
      </c>
      <c r="E783" s="237" t="s">
        <v>1</v>
      </c>
      <c r="F783" s="238" t="s">
        <v>1058</v>
      </c>
      <c r="G783" s="235"/>
      <c r="H783" s="239">
        <v>5.8579999999999997</v>
      </c>
      <c r="I783" s="240"/>
      <c r="J783" s="235"/>
      <c r="K783" s="235"/>
      <c r="L783" s="241"/>
      <c r="M783" s="242"/>
      <c r="N783" s="243"/>
      <c r="O783" s="243"/>
      <c r="P783" s="243"/>
      <c r="Q783" s="243"/>
      <c r="R783" s="243"/>
      <c r="S783" s="243"/>
      <c r="T783" s="24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5" t="s">
        <v>225</v>
      </c>
      <c r="AU783" s="245" t="s">
        <v>93</v>
      </c>
      <c r="AV783" s="13" t="s">
        <v>93</v>
      </c>
      <c r="AW783" s="13" t="s">
        <v>38</v>
      </c>
      <c r="AX783" s="13" t="s">
        <v>83</v>
      </c>
      <c r="AY783" s="245" t="s">
        <v>216</v>
      </c>
    </row>
    <row r="784" s="13" customFormat="1">
      <c r="A784" s="13"/>
      <c r="B784" s="234"/>
      <c r="C784" s="235"/>
      <c r="D784" s="236" t="s">
        <v>225</v>
      </c>
      <c r="E784" s="237" t="s">
        <v>1</v>
      </c>
      <c r="F784" s="238" t="s">
        <v>1059</v>
      </c>
      <c r="G784" s="235"/>
      <c r="H784" s="239">
        <v>4.4820000000000002</v>
      </c>
      <c r="I784" s="240"/>
      <c r="J784" s="235"/>
      <c r="K784" s="235"/>
      <c r="L784" s="241"/>
      <c r="M784" s="242"/>
      <c r="N784" s="243"/>
      <c r="O784" s="243"/>
      <c r="P784" s="243"/>
      <c r="Q784" s="243"/>
      <c r="R784" s="243"/>
      <c r="S784" s="243"/>
      <c r="T784" s="24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5" t="s">
        <v>225</v>
      </c>
      <c r="AU784" s="245" t="s">
        <v>93</v>
      </c>
      <c r="AV784" s="13" t="s">
        <v>93</v>
      </c>
      <c r="AW784" s="13" t="s">
        <v>38</v>
      </c>
      <c r="AX784" s="13" t="s">
        <v>83</v>
      </c>
      <c r="AY784" s="245" t="s">
        <v>216</v>
      </c>
    </row>
    <row r="785" s="13" customFormat="1">
      <c r="A785" s="13"/>
      <c r="B785" s="234"/>
      <c r="C785" s="235"/>
      <c r="D785" s="236" t="s">
        <v>225</v>
      </c>
      <c r="E785" s="237" t="s">
        <v>1</v>
      </c>
      <c r="F785" s="238" t="s">
        <v>1060</v>
      </c>
      <c r="G785" s="235"/>
      <c r="H785" s="239">
        <v>4.133</v>
      </c>
      <c r="I785" s="240"/>
      <c r="J785" s="235"/>
      <c r="K785" s="235"/>
      <c r="L785" s="241"/>
      <c r="M785" s="242"/>
      <c r="N785" s="243"/>
      <c r="O785" s="243"/>
      <c r="P785" s="243"/>
      <c r="Q785" s="243"/>
      <c r="R785" s="243"/>
      <c r="S785" s="243"/>
      <c r="T785" s="24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5" t="s">
        <v>225</v>
      </c>
      <c r="AU785" s="245" t="s">
        <v>93</v>
      </c>
      <c r="AV785" s="13" t="s">
        <v>93</v>
      </c>
      <c r="AW785" s="13" t="s">
        <v>38</v>
      </c>
      <c r="AX785" s="13" t="s">
        <v>83</v>
      </c>
      <c r="AY785" s="245" t="s">
        <v>216</v>
      </c>
    </row>
    <row r="786" s="13" customFormat="1">
      <c r="A786" s="13"/>
      <c r="B786" s="234"/>
      <c r="C786" s="235"/>
      <c r="D786" s="236" t="s">
        <v>225</v>
      </c>
      <c r="E786" s="237" t="s">
        <v>1</v>
      </c>
      <c r="F786" s="238" t="s">
        <v>1061</v>
      </c>
      <c r="G786" s="235"/>
      <c r="H786" s="239">
        <v>4.4820000000000002</v>
      </c>
      <c r="I786" s="240"/>
      <c r="J786" s="235"/>
      <c r="K786" s="235"/>
      <c r="L786" s="241"/>
      <c r="M786" s="242"/>
      <c r="N786" s="243"/>
      <c r="O786" s="243"/>
      <c r="P786" s="243"/>
      <c r="Q786" s="243"/>
      <c r="R786" s="243"/>
      <c r="S786" s="243"/>
      <c r="T786" s="24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5" t="s">
        <v>225</v>
      </c>
      <c r="AU786" s="245" t="s">
        <v>93</v>
      </c>
      <c r="AV786" s="13" t="s">
        <v>93</v>
      </c>
      <c r="AW786" s="13" t="s">
        <v>38</v>
      </c>
      <c r="AX786" s="13" t="s">
        <v>83</v>
      </c>
      <c r="AY786" s="245" t="s">
        <v>216</v>
      </c>
    </row>
    <row r="787" s="13" customFormat="1">
      <c r="A787" s="13"/>
      <c r="B787" s="234"/>
      <c r="C787" s="235"/>
      <c r="D787" s="236" t="s">
        <v>225</v>
      </c>
      <c r="E787" s="237" t="s">
        <v>1</v>
      </c>
      <c r="F787" s="238" t="s">
        <v>1062</v>
      </c>
      <c r="G787" s="235"/>
      <c r="H787" s="239">
        <v>4.782</v>
      </c>
      <c r="I787" s="240"/>
      <c r="J787" s="235"/>
      <c r="K787" s="235"/>
      <c r="L787" s="241"/>
      <c r="M787" s="242"/>
      <c r="N787" s="243"/>
      <c r="O787" s="243"/>
      <c r="P787" s="243"/>
      <c r="Q787" s="243"/>
      <c r="R787" s="243"/>
      <c r="S787" s="243"/>
      <c r="T787" s="24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5" t="s">
        <v>225</v>
      </c>
      <c r="AU787" s="245" t="s">
        <v>93</v>
      </c>
      <c r="AV787" s="13" t="s">
        <v>93</v>
      </c>
      <c r="AW787" s="13" t="s">
        <v>38</v>
      </c>
      <c r="AX787" s="13" t="s">
        <v>83</v>
      </c>
      <c r="AY787" s="245" t="s">
        <v>216</v>
      </c>
    </row>
    <row r="788" s="13" customFormat="1">
      <c r="A788" s="13"/>
      <c r="B788" s="234"/>
      <c r="C788" s="235"/>
      <c r="D788" s="236" t="s">
        <v>225</v>
      </c>
      <c r="E788" s="237" t="s">
        <v>1</v>
      </c>
      <c r="F788" s="238" t="s">
        <v>1063</v>
      </c>
      <c r="G788" s="235"/>
      <c r="H788" s="239">
        <v>4.6619999999999999</v>
      </c>
      <c r="I788" s="240"/>
      <c r="J788" s="235"/>
      <c r="K788" s="235"/>
      <c r="L788" s="241"/>
      <c r="M788" s="242"/>
      <c r="N788" s="243"/>
      <c r="O788" s="243"/>
      <c r="P788" s="243"/>
      <c r="Q788" s="243"/>
      <c r="R788" s="243"/>
      <c r="S788" s="243"/>
      <c r="T788" s="24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5" t="s">
        <v>225</v>
      </c>
      <c r="AU788" s="245" t="s">
        <v>93</v>
      </c>
      <c r="AV788" s="13" t="s">
        <v>93</v>
      </c>
      <c r="AW788" s="13" t="s">
        <v>38</v>
      </c>
      <c r="AX788" s="13" t="s">
        <v>83</v>
      </c>
      <c r="AY788" s="245" t="s">
        <v>216</v>
      </c>
    </row>
    <row r="789" s="13" customFormat="1">
      <c r="A789" s="13"/>
      <c r="B789" s="234"/>
      <c r="C789" s="235"/>
      <c r="D789" s="236" t="s">
        <v>225</v>
      </c>
      <c r="E789" s="237" t="s">
        <v>1</v>
      </c>
      <c r="F789" s="238" t="s">
        <v>1064</v>
      </c>
      <c r="G789" s="235"/>
      <c r="H789" s="239">
        <v>3.9489999999999998</v>
      </c>
      <c r="I789" s="240"/>
      <c r="J789" s="235"/>
      <c r="K789" s="235"/>
      <c r="L789" s="241"/>
      <c r="M789" s="242"/>
      <c r="N789" s="243"/>
      <c r="O789" s="243"/>
      <c r="P789" s="243"/>
      <c r="Q789" s="243"/>
      <c r="R789" s="243"/>
      <c r="S789" s="243"/>
      <c r="T789" s="24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5" t="s">
        <v>225</v>
      </c>
      <c r="AU789" s="245" t="s">
        <v>93</v>
      </c>
      <c r="AV789" s="13" t="s">
        <v>93</v>
      </c>
      <c r="AW789" s="13" t="s">
        <v>38</v>
      </c>
      <c r="AX789" s="13" t="s">
        <v>83</v>
      </c>
      <c r="AY789" s="245" t="s">
        <v>216</v>
      </c>
    </row>
    <row r="790" s="13" customFormat="1">
      <c r="A790" s="13"/>
      <c r="B790" s="234"/>
      <c r="C790" s="235"/>
      <c r="D790" s="236" t="s">
        <v>225</v>
      </c>
      <c r="E790" s="237" t="s">
        <v>1</v>
      </c>
      <c r="F790" s="238" t="s">
        <v>1065</v>
      </c>
      <c r="G790" s="235"/>
      <c r="H790" s="239">
        <v>4.6020000000000003</v>
      </c>
      <c r="I790" s="240"/>
      <c r="J790" s="235"/>
      <c r="K790" s="235"/>
      <c r="L790" s="241"/>
      <c r="M790" s="242"/>
      <c r="N790" s="243"/>
      <c r="O790" s="243"/>
      <c r="P790" s="243"/>
      <c r="Q790" s="243"/>
      <c r="R790" s="243"/>
      <c r="S790" s="243"/>
      <c r="T790" s="24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5" t="s">
        <v>225</v>
      </c>
      <c r="AU790" s="245" t="s">
        <v>93</v>
      </c>
      <c r="AV790" s="13" t="s">
        <v>93</v>
      </c>
      <c r="AW790" s="13" t="s">
        <v>38</v>
      </c>
      <c r="AX790" s="13" t="s">
        <v>83</v>
      </c>
      <c r="AY790" s="245" t="s">
        <v>216</v>
      </c>
    </row>
    <row r="791" s="13" customFormat="1">
      <c r="A791" s="13"/>
      <c r="B791" s="234"/>
      <c r="C791" s="235"/>
      <c r="D791" s="236" t="s">
        <v>225</v>
      </c>
      <c r="E791" s="237" t="s">
        <v>1</v>
      </c>
      <c r="F791" s="238" t="s">
        <v>1066</v>
      </c>
      <c r="G791" s="235"/>
      <c r="H791" s="239">
        <v>2.742</v>
      </c>
      <c r="I791" s="240"/>
      <c r="J791" s="235"/>
      <c r="K791" s="235"/>
      <c r="L791" s="241"/>
      <c r="M791" s="242"/>
      <c r="N791" s="243"/>
      <c r="O791" s="243"/>
      <c r="P791" s="243"/>
      <c r="Q791" s="243"/>
      <c r="R791" s="243"/>
      <c r="S791" s="243"/>
      <c r="T791" s="24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5" t="s">
        <v>225</v>
      </c>
      <c r="AU791" s="245" t="s">
        <v>93</v>
      </c>
      <c r="AV791" s="13" t="s">
        <v>93</v>
      </c>
      <c r="AW791" s="13" t="s">
        <v>38</v>
      </c>
      <c r="AX791" s="13" t="s">
        <v>83</v>
      </c>
      <c r="AY791" s="245" t="s">
        <v>216</v>
      </c>
    </row>
    <row r="792" s="13" customFormat="1">
      <c r="A792" s="13"/>
      <c r="B792" s="234"/>
      <c r="C792" s="235"/>
      <c r="D792" s="236" t="s">
        <v>225</v>
      </c>
      <c r="E792" s="237" t="s">
        <v>1</v>
      </c>
      <c r="F792" s="238" t="s">
        <v>1067</v>
      </c>
      <c r="G792" s="235"/>
      <c r="H792" s="239">
        <v>8.7840000000000007</v>
      </c>
      <c r="I792" s="240"/>
      <c r="J792" s="235"/>
      <c r="K792" s="235"/>
      <c r="L792" s="241"/>
      <c r="M792" s="242"/>
      <c r="N792" s="243"/>
      <c r="O792" s="243"/>
      <c r="P792" s="243"/>
      <c r="Q792" s="243"/>
      <c r="R792" s="243"/>
      <c r="S792" s="243"/>
      <c r="T792" s="24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5" t="s">
        <v>225</v>
      </c>
      <c r="AU792" s="245" t="s">
        <v>93</v>
      </c>
      <c r="AV792" s="13" t="s">
        <v>93</v>
      </c>
      <c r="AW792" s="13" t="s">
        <v>38</v>
      </c>
      <c r="AX792" s="13" t="s">
        <v>83</v>
      </c>
      <c r="AY792" s="245" t="s">
        <v>216</v>
      </c>
    </row>
    <row r="793" s="13" customFormat="1">
      <c r="A793" s="13"/>
      <c r="B793" s="234"/>
      <c r="C793" s="235"/>
      <c r="D793" s="236" t="s">
        <v>225</v>
      </c>
      <c r="E793" s="237" t="s">
        <v>1</v>
      </c>
      <c r="F793" s="238" t="s">
        <v>1068</v>
      </c>
      <c r="G793" s="235"/>
      <c r="H793" s="239">
        <v>1.3020000000000001</v>
      </c>
      <c r="I793" s="240"/>
      <c r="J793" s="235"/>
      <c r="K793" s="235"/>
      <c r="L793" s="241"/>
      <c r="M793" s="242"/>
      <c r="N793" s="243"/>
      <c r="O793" s="243"/>
      <c r="P793" s="243"/>
      <c r="Q793" s="243"/>
      <c r="R793" s="243"/>
      <c r="S793" s="243"/>
      <c r="T793" s="244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5" t="s">
        <v>225</v>
      </c>
      <c r="AU793" s="245" t="s">
        <v>93</v>
      </c>
      <c r="AV793" s="13" t="s">
        <v>93</v>
      </c>
      <c r="AW793" s="13" t="s">
        <v>38</v>
      </c>
      <c r="AX793" s="13" t="s">
        <v>83</v>
      </c>
      <c r="AY793" s="245" t="s">
        <v>216</v>
      </c>
    </row>
    <row r="794" s="13" customFormat="1">
      <c r="A794" s="13"/>
      <c r="B794" s="234"/>
      <c r="C794" s="235"/>
      <c r="D794" s="236" t="s">
        <v>225</v>
      </c>
      <c r="E794" s="237" t="s">
        <v>1</v>
      </c>
      <c r="F794" s="238" t="s">
        <v>1069</v>
      </c>
      <c r="G794" s="235"/>
      <c r="H794" s="239">
        <v>21.004999999999999</v>
      </c>
      <c r="I794" s="240"/>
      <c r="J794" s="235"/>
      <c r="K794" s="235"/>
      <c r="L794" s="241"/>
      <c r="M794" s="242"/>
      <c r="N794" s="243"/>
      <c r="O794" s="243"/>
      <c r="P794" s="243"/>
      <c r="Q794" s="243"/>
      <c r="R794" s="243"/>
      <c r="S794" s="243"/>
      <c r="T794" s="24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5" t="s">
        <v>225</v>
      </c>
      <c r="AU794" s="245" t="s">
        <v>93</v>
      </c>
      <c r="AV794" s="13" t="s">
        <v>93</v>
      </c>
      <c r="AW794" s="13" t="s">
        <v>38</v>
      </c>
      <c r="AX794" s="13" t="s">
        <v>83</v>
      </c>
      <c r="AY794" s="245" t="s">
        <v>216</v>
      </c>
    </row>
    <row r="795" s="13" customFormat="1">
      <c r="A795" s="13"/>
      <c r="B795" s="234"/>
      <c r="C795" s="235"/>
      <c r="D795" s="236" t="s">
        <v>225</v>
      </c>
      <c r="E795" s="237" t="s">
        <v>1</v>
      </c>
      <c r="F795" s="238" t="s">
        <v>1070</v>
      </c>
      <c r="G795" s="235"/>
      <c r="H795" s="239">
        <v>28.155000000000001</v>
      </c>
      <c r="I795" s="240"/>
      <c r="J795" s="235"/>
      <c r="K795" s="235"/>
      <c r="L795" s="241"/>
      <c r="M795" s="242"/>
      <c r="N795" s="243"/>
      <c r="O795" s="243"/>
      <c r="P795" s="243"/>
      <c r="Q795" s="243"/>
      <c r="R795" s="243"/>
      <c r="S795" s="243"/>
      <c r="T795" s="24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5" t="s">
        <v>225</v>
      </c>
      <c r="AU795" s="245" t="s">
        <v>93</v>
      </c>
      <c r="AV795" s="13" t="s">
        <v>93</v>
      </c>
      <c r="AW795" s="13" t="s">
        <v>38</v>
      </c>
      <c r="AX795" s="13" t="s">
        <v>83</v>
      </c>
      <c r="AY795" s="245" t="s">
        <v>216</v>
      </c>
    </row>
    <row r="796" s="13" customFormat="1">
      <c r="A796" s="13"/>
      <c r="B796" s="234"/>
      <c r="C796" s="235"/>
      <c r="D796" s="236" t="s">
        <v>225</v>
      </c>
      <c r="E796" s="237" t="s">
        <v>1</v>
      </c>
      <c r="F796" s="238" t="s">
        <v>1071</v>
      </c>
      <c r="G796" s="235"/>
      <c r="H796" s="239">
        <v>32.670000000000002</v>
      </c>
      <c r="I796" s="240"/>
      <c r="J796" s="235"/>
      <c r="K796" s="235"/>
      <c r="L796" s="241"/>
      <c r="M796" s="242"/>
      <c r="N796" s="243"/>
      <c r="O796" s="243"/>
      <c r="P796" s="243"/>
      <c r="Q796" s="243"/>
      <c r="R796" s="243"/>
      <c r="S796" s="243"/>
      <c r="T796" s="24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5" t="s">
        <v>225</v>
      </c>
      <c r="AU796" s="245" t="s">
        <v>93</v>
      </c>
      <c r="AV796" s="13" t="s">
        <v>93</v>
      </c>
      <c r="AW796" s="13" t="s">
        <v>38</v>
      </c>
      <c r="AX796" s="13" t="s">
        <v>83</v>
      </c>
      <c r="AY796" s="245" t="s">
        <v>216</v>
      </c>
    </row>
    <row r="797" s="13" customFormat="1">
      <c r="A797" s="13"/>
      <c r="B797" s="234"/>
      <c r="C797" s="235"/>
      <c r="D797" s="236" t="s">
        <v>225</v>
      </c>
      <c r="E797" s="237" t="s">
        <v>1</v>
      </c>
      <c r="F797" s="238" t="s">
        <v>1072</v>
      </c>
      <c r="G797" s="235"/>
      <c r="H797" s="239">
        <v>29.715</v>
      </c>
      <c r="I797" s="240"/>
      <c r="J797" s="235"/>
      <c r="K797" s="235"/>
      <c r="L797" s="241"/>
      <c r="M797" s="242"/>
      <c r="N797" s="243"/>
      <c r="O797" s="243"/>
      <c r="P797" s="243"/>
      <c r="Q797" s="243"/>
      <c r="R797" s="243"/>
      <c r="S797" s="243"/>
      <c r="T797" s="24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5" t="s">
        <v>225</v>
      </c>
      <c r="AU797" s="245" t="s">
        <v>93</v>
      </c>
      <c r="AV797" s="13" t="s">
        <v>93</v>
      </c>
      <c r="AW797" s="13" t="s">
        <v>38</v>
      </c>
      <c r="AX797" s="13" t="s">
        <v>83</v>
      </c>
      <c r="AY797" s="245" t="s">
        <v>216</v>
      </c>
    </row>
    <row r="798" s="13" customFormat="1">
      <c r="A798" s="13"/>
      <c r="B798" s="234"/>
      <c r="C798" s="235"/>
      <c r="D798" s="236" t="s">
        <v>225</v>
      </c>
      <c r="E798" s="237" t="s">
        <v>1</v>
      </c>
      <c r="F798" s="238" t="s">
        <v>1073</v>
      </c>
      <c r="G798" s="235"/>
      <c r="H798" s="239">
        <v>33.299999999999997</v>
      </c>
      <c r="I798" s="240"/>
      <c r="J798" s="235"/>
      <c r="K798" s="235"/>
      <c r="L798" s="241"/>
      <c r="M798" s="242"/>
      <c r="N798" s="243"/>
      <c r="O798" s="243"/>
      <c r="P798" s="243"/>
      <c r="Q798" s="243"/>
      <c r="R798" s="243"/>
      <c r="S798" s="243"/>
      <c r="T798" s="24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5" t="s">
        <v>225</v>
      </c>
      <c r="AU798" s="245" t="s">
        <v>93</v>
      </c>
      <c r="AV798" s="13" t="s">
        <v>93</v>
      </c>
      <c r="AW798" s="13" t="s">
        <v>38</v>
      </c>
      <c r="AX798" s="13" t="s">
        <v>83</v>
      </c>
      <c r="AY798" s="245" t="s">
        <v>216</v>
      </c>
    </row>
    <row r="799" s="13" customFormat="1">
      <c r="A799" s="13"/>
      <c r="B799" s="234"/>
      <c r="C799" s="235"/>
      <c r="D799" s="236" t="s">
        <v>225</v>
      </c>
      <c r="E799" s="237" t="s">
        <v>1</v>
      </c>
      <c r="F799" s="238" t="s">
        <v>1074</v>
      </c>
      <c r="G799" s="235"/>
      <c r="H799" s="239">
        <v>33.405000000000001</v>
      </c>
      <c r="I799" s="240"/>
      <c r="J799" s="235"/>
      <c r="K799" s="235"/>
      <c r="L799" s="241"/>
      <c r="M799" s="242"/>
      <c r="N799" s="243"/>
      <c r="O799" s="243"/>
      <c r="P799" s="243"/>
      <c r="Q799" s="243"/>
      <c r="R799" s="243"/>
      <c r="S799" s="243"/>
      <c r="T799" s="24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5" t="s">
        <v>225</v>
      </c>
      <c r="AU799" s="245" t="s">
        <v>93</v>
      </c>
      <c r="AV799" s="13" t="s">
        <v>93</v>
      </c>
      <c r="AW799" s="13" t="s">
        <v>38</v>
      </c>
      <c r="AX799" s="13" t="s">
        <v>83</v>
      </c>
      <c r="AY799" s="245" t="s">
        <v>216</v>
      </c>
    </row>
    <row r="800" s="13" customFormat="1">
      <c r="A800" s="13"/>
      <c r="B800" s="234"/>
      <c r="C800" s="235"/>
      <c r="D800" s="236" t="s">
        <v>225</v>
      </c>
      <c r="E800" s="237" t="s">
        <v>1</v>
      </c>
      <c r="F800" s="238" t="s">
        <v>1075</v>
      </c>
      <c r="G800" s="235"/>
      <c r="H800" s="239">
        <v>2.4569999999999999</v>
      </c>
      <c r="I800" s="240"/>
      <c r="J800" s="235"/>
      <c r="K800" s="235"/>
      <c r="L800" s="241"/>
      <c r="M800" s="242"/>
      <c r="N800" s="243"/>
      <c r="O800" s="243"/>
      <c r="P800" s="243"/>
      <c r="Q800" s="243"/>
      <c r="R800" s="243"/>
      <c r="S800" s="243"/>
      <c r="T800" s="24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5" t="s">
        <v>225</v>
      </c>
      <c r="AU800" s="245" t="s">
        <v>93</v>
      </c>
      <c r="AV800" s="13" t="s">
        <v>93</v>
      </c>
      <c r="AW800" s="13" t="s">
        <v>38</v>
      </c>
      <c r="AX800" s="13" t="s">
        <v>83</v>
      </c>
      <c r="AY800" s="245" t="s">
        <v>216</v>
      </c>
    </row>
    <row r="801" s="14" customFormat="1">
      <c r="A801" s="14"/>
      <c r="B801" s="246"/>
      <c r="C801" s="247"/>
      <c r="D801" s="236" t="s">
        <v>225</v>
      </c>
      <c r="E801" s="248" t="s">
        <v>1</v>
      </c>
      <c r="F801" s="249" t="s">
        <v>229</v>
      </c>
      <c r="G801" s="247"/>
      <c r="H801" s="250">
        <v>260.29700000000003</v>
      </c>
      <c r="I801" s="251"/>
      <c r="J801" s="247"/>
      <c r="K801" s="247"/>
      <c r="L801" s="252"/>
      <c r="M801" s="253"/>
      <c r="N801" s="254"/>
      <c r="O801" s="254"/>
      <c r="P801" s="254"/>
      <c r="Q801" s="254"/>
      <c r="R801" s="254"/>
      <c r="S801" s="254"/>
      <c r="T801" s="255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6" t="s">
        <v>225</v>
      </c>
      <c r="AU801" s="256" t="s">
        <v>93</v>
      </c>
      <c r="AV801" s="14" t="s">
        <v>223</v>
      </c>
      <c r="AW801" s="14" t="s">
        <v>38</v>
      </c>
      <c r="AX801" s="14" t="s">
        <v>91</v>
      </c>
      <c r="AY801" s="256" t="s">
        <v>216</v>
      </c>
    </row>
    <row r="802" s="2" customFormat="1" ht="21.75" customHeight="1">
      <c r="A802" s="40"/>
      <c r="B802" s="41"/>
      <c r="C802" s="221" t="s">
        <v>1076</v>
      </c>
      <c r="D802" s="221" t="s">
        <v>218</v>
      </c>
      <c r="E802" s="222" t="s">
        <v>1077</v>
      </c>
      <c r="F802" s="223" t="s">
        <v>1078</v>
      </c>
      <c r="G802" s="224" t="s">
        <v>221</v>
      </c>
      <c r="H802" s="225">
        <v>150.69999999999999</v>
      </c>
      <c r="I802" s="226"/>
      <c r="J802" s="227">
        <f>ROUND(I802*H802,2)</f>
        <v>0</v>
      </c>
      <c r="K802" s="223" t="s">
        <v>222</v>
      </c>
      <c r="L802" s="46"/>
      <c r="M802" s="228" t="s">
        <v>1</v>
      </c>
      <c r="N802" s="229" t="s">
        <v>48</v>
      </c>
      <c r="O802" s="93"/>
      <c r="P802" s="230">
        <f>O802*H802</f>
        <v>0</v>
      </c>
      <c r="Q802" s="230">
        <v>0</v>
      </c>
      <c r="R802" s="230">
        <f>Q802*H802</f>
        <v>0</v>
      </c>
      <c r="S802" s="230">
        <v>0.067000000000000004</v>
      </c>
      <c r="T802" s="231">
        <f>S802*H802</f>
        <v>10.0969</v>
      </c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R802" s="232" t="s">
        <v>223</v>
      </c>
      <c r="AT802" s="232" t="s">
        <v>218</v>
      </c>
      <c r="AU802" s="232" t="s">
        <v>93</v>
      </c>
      <c r="AY802" s="18" t="s">
        <v>216</v>
      </c>
      <c r="BE802" s="233">
        <f>IF(N802="základní",J802,0)</f>
        <v>0</v>
      </c>
      <c r="BF802" s="233">
        <f>IF(N802="snížená",J802,0)</f>
        <v>0</v>
      </c>
      <c r="BG802" s="233">
        <f>IF(N802="zákl. přenesená",J802,0)</f>
        <v>0</v>
      </c>
      <c r="BH802" s="233">
        <f>IF(N802="sníž. přenesená",J802,0)</f>
        <v>0</v>
      </c>
      <c r="BI802" s="233">
        <f>IF(N802="nulová",J802,0)</f>
        <v>0</v>
      </c>
      <c r="BJ802" s="18" t="s">
        <v>91</v>
      </c>
      <c r="BK802" s="233">
        <f>ROUND(I802*H802,2)</f>
        <v>0</v>
      </c>
      <c r="BL802" s="18" t="s">
        <v>223</v>
      </c>
      <c r="BM802" s="232" t="s">
        <v>1079</v>
      </c>
    </row>
    <row r="803" s="13" customFormat="1">
      <c r="A803" s="13"/>
      <c r="B803" s="234"/>
      <c r="C803" s="235"/>
      <c r="D803" s="236" t="s">
        <v>225</v>
      </c>
      <c r="E803" s="237" t="s">
        <v>1</v>
      </c>
      <c r="F803" s="238" t="s">
        <v>1080</v>
      </c>
      <c r="G803" s="235"/>
      <c r="H803" s="239">
        <v>23.625</v>
      </c>
      <c r="I803" s="240"/>
      <c r="J803" s="235"/>
      <c r="K803" s="235"/>
      <c r="L803" s="241"/>
      <c r="M803" s="242"/>
      <c r="N803" s="243"/>
      <c r="O803" s="243"/>
      <c r="P803" s="243"/>
      <c r="Q803" s="243"/>
      <c r="R803" s="243"/>
      <c r="S803" s="243"/>
      <c r="T803" s="24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5" t="s">
        <v>225</v>
      </c>
      <c r="AU803" s="245" t="s">
        <v>93</v>
      </c>
      <c r="AV803" s="13" t="s">
        <v>93</v>
      </c>
      <c r="AW803" s="13" t="s">
        <v>38</v>
      </c>
      <c r="AX803" s="13" t="s">
        <v>83</v>
      </c>
      <c r="AY803" s="245" t="s">
        <v>216</v>
      </c>
    </row>
    <row r="804" s="13" customFormat="1">
      <c r="A804" s="13"/>
      <c r="B804" s="234"/>
      <c r="C804" s="235"/>
      <c r="D804" s="236" t="s">
        <v>225</v>
      </c>
      <c r="E804" s="237" t="s">
        <v>1</v>
      </c>
      <c r="F804" s="238" t="s">
        <v>1081</v>
      </c>
      <c r="G804" s="235"/>
      <c r="H804" s="239">
        <v>13.5</v>
      </c>
      <c r="I804" s="240"/>
      <c r="J804" s="235"/>
      <c r="K804" s="235"/>
      <c r="L804" s="241"/>
      <c r="M804" s="242"/>
      <c r="N804" s="243"/>
      <c r="O804" s="243"/>
      <c r="P804" s="243"/>
      <c r="Q804" s="243"/>
      <c r="R804" s="243"/>
      <c r="S804" s="243"/>
      <c r="T804" s="24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5" t="s">
        <v>225</v>
      </c>
      <c r="AU804" s="245" t="s">
        <v>93</v>
      </c>
      <c r="AV804" s="13" t="s">
        <v>93</v>
      </c>
      <c r="AW804" s="13" t="s">
        <v>38</v>
      </c>
      <c r="AX804" s="13" t="s">
        <v>83</v>
      </c>
      <c r="AY804" s="245" t="s">
        <v>216</v>
      </c>
    </row>
    <row r="805" s="13" customFormat="1">
      <c r="A805" s="13"/>
      <c r="B805" s="234"/>
      <c r="C805" s="235"/>
      <c r="D805" s="236" t="s">
        <v>225</v>
      </c>
      <c r="E805" s="237" t="s">
        <v>1</v>
      </c>
      <c r="F805" s="238" t="s">
        <v>1082</v>
      </c>
      <c r="G805" s="235"/>
      <c r="H805" s="239">
        <v>25.824999999999999</v>
      </c>
      <c r="I805" s="240"/>
      <c r="J805" s="235"/>
      <c r="K805" s="235"/>
      <c r="L805" s="241"/>
      <c r="M805" s="242"/>
      <c r="N805" s="243"/>
      <c r="O805" s="243"/>
      <c r="P805" s="243"/>
      <c r="Q805" s="243"/>
      <c r="R805" s="243"/>
      <c r="S805" s="243"/>
      <c r="T805" s="24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5" t="s">
        <v>225</v>
      </c>
      <c r="AU805" s="245" t="s">
        <v>93</v>
      </c>
      <c r="AV805" s="13" t="s">
        <v>93</v>
      </c>
      <c r="AW805" s="13" t="s">
        <v>38</v>
      </c>
      <c r="AX805" s="13" t="s">
        <v>83</v>
      </c>
      <c r="AY805" s="245" t="s">
        <v>216</v>
      </c>
    </row>
    <row r="806" s="13" customFormat="1">
      <c r="A806" s="13"/>
      <c r="B806" s="234"/>
      <c r="C806" s="235"/>
      <c r="D806" s="236" t="s">
        <v>225</v>
      </c>
      <c r="E806" s="237" t="s">
        <v>1</v>
      </c>
      <c r="F806" s="238" t="s">
        <v>1083</v>
      </c>
      <c r="G806" s="235"/>
      <c r="H806" s="239">
        <v>37.125</v>
      </c>
      <c r="I806" s="240"/>
      <c r="J806" s="235"/>
      <c r="K806" s="235"/>
      <c r="L806" s="241"/>
      <c r="M806" s="242"/>
      <c r="N806" s="243"/>
      <c r="O806" s="243"/>
      <c r="P806" s="243"/>
      <c r="Q806" s="243"/>
      <c r="R806" s="243"/>
      <c r="S806" s="243"/>
      <c r="T806" s="24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5" t="s">
        <v>225</v>
      </c>
      <c r="AU806" s="245" t="s">
        <v>93</v>
      </c>
      <c r="AV806" s="13" t="s">
        <v>93</v>
      </c>
      <c r="AW806" s="13" t="s">
        <v>38</v>
      </c>
      <c r="AX806" s="13" t="s">
        <v>83</v>
      </c>
      <c r="AY806" s="245" t="s">
        <v>216</v>
      </c>
    </row>
    <row r="807" s="13" customFormat="1">
      <c r="A807" s="13"/>
      <c r="B807" s="234"/>
      <c r="C807" s="235"/>
      <c r="D807" s="236" t="s">
        <v>225</v>
      </c>
      <c r="E807" s="237" t="s">
        <v>1</v>
      </c>
      <c r="F807" s="238" t="s">
        <v>1084</v>
      </c>
      <c r="G807" s="235"/>
      <c r="H807" s="239">
        <v>33.75</v>
      </c>
      <c r="I807" s="240"/>
      <c r="J807" s="235"/>
      <c r="K807" s="235"/>
      <c r="L807" s="241"/>
      <c r="M807" s="242"/>
      <c r="N807" s="243"/>
      <c r="O807" s="243"/>
      <c r="P807" s="243"/>
      <c r="Q807" s="243"/>
      <c r="R807" s="243"/>
      <c r="S807" s="243"/>
      <c r="T807" s="24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5" t="s">
        <v>225</v>
      </c>
      <c r="AU807" s="245" t="s">
        <v>93</v>
      </c>
      <c r="AV807" s="13" t="s">
        <v>93</v>
      </c>
      <c r="AW807" s="13" t="s">
        <v>38</v>
      </c>
      <c r="AX807" s="13" t="s">
        <v>83</v>
      </c>
      <c r="AY807" s="245" t="s">
        <v>216</v>
      </c>
    </row>
    <row r="808" s="13" customFormat="1">
      <c r="A808" s="13"/>
      <c r="B808" s="234"/>
      <c r="C808" s="235"/>
      <c r="D808" s="236" t="s">
        <v>225</v>
      </c>
      <c r="E808" s="237" t="s">
        <v>1</v>
      </c>
      <c r="F808" s="238" t="s">
        <v>1085</v>
      </c>
      <c r="G808" s="235"/>
      <c r="H808" s="239">
        <v>16.875</v>
      </c>
      <c r="I808" s="240"/>
      <c r="J808" s="235"/>
      <c r="K808" s="235"/>
      <c r="L808" s="241"/>
      <c r="M808" s="242"/>
      <c r="N808" s="243"/>
      <c r="O808" s="243"/>
      <c r="P808" s="243"/>
      <c r="Q808" s="243"/>
      <c r="R808" s="243"/>
      <c r="S808" s="243"/>
      <c r="T808" s="24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5" t="s">
        <v>225</v>
      </c>
      <c r="AU808" s="245" t="s">
        <v>93</v>
      </c>
      <c r="AV808" s="13" t="s">
        <v>93</v>
      </c>
      <c r="AW808" s="13" t="s">
        <v>38</v>
      </c>
      <c r="AX808" s="13" t="s">
        <v>83</v>
      </c>
      <c r="AY808" s="245" t="s">
        <v>216</v>
      </c>
    </row>
    <row r="809" s="14" customFormat="1">
      <c r="A809" s="14"/>
      <c r="B809" s="246"/>
      <c r="C809" s="247"/>
      <c r="D809" s="236" t="s">
        <v>225</v>
      </c>
      <c r="E809" s="248" t="s">
        <v>1</v>
      </c>
      <c r="F809" s="249" t="s">
        <v>229</v>
      </c>
      <c r="G809" s="247"/>
      <c r="H809" s="250">
        <v>150.69999999999999</v>
      </c>
      <c r="I809" s="251"/>
      <c r="J809" s="247"/>
      <c r="K809" s="247"/>
      <c r="L809" s="252"/>
      <c r="M809" s="253"/>
      <c r="N809" s="254"/>
      <c r="O809" s="254"/>
      <c r="P809" s="254"/>
      <c r="Q809" s="254"/>
      <c r="R809" s="254"/>
      <c r="S809" s="254"/>
      <c r="T809" s="255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6" t="s">
        <v>225</v>
      </c>
      <c r="AU809" s="256" t="s">
        <v>93</v>
      </c>
      <c r="AV809" s="14" t="s">
        <v>223</v>
      </c>
      <c r="AW809" s="14" t="s">
        <v>38</v>
      </c>
      <c r="AX809" s="14" t="s">
        <v>91</v>
      </c>
      <c r="AY809" s="256" t="s">
        <v>216</v>
      </c>
    </row>
    <row r="810" s="2" customFormat="1" ht="21.75" customHeight="1">
      <c r="A810" s="40"/>
      <c r="B810" s="41"/>
      <c r="C810" s="221" t="s">
        <v>1086</v>
      </c>
      <c r="D810" s="221" t="s">
        <v>218</v>
      </c>
      <c r="E810" s="222" t="s">
        <v>1087</v>
      </c>
      <c r="F810" s="223" t="s">
        <v>1088</v>
      </c>
      <c r="G810" s="224" t="s">
        <v>221</v>
      </c>
      <c r="H810" s="225">
        <v>58.847999999999999</v>
      </c>
      <c r="I810" s="226"/>
      <c r="J810" s="227">
        <f>ROUND(I810*H810,2)</f>
        <v>0</v>
      </c>
      <c r="K810" s="223" t="s">
        <v>222</v>
      </c>
      <c r="L810" s="46"/>
      <c r="M810" s="228" t="s">
        <v>1</v>
      </c>
      <c r="N810" s="229" t="s">
        <v>48</v>
      </c>
      <c r="O810" s="93"/>
      <c r="P810" s="230">
        <f>O810*H810</f>
        <v>0</v>
      </c>
      <c r="Q810" s="230">
        <v>0</v>
      </c>
      <c r="R810" s="230">
        <f>Q810*H810</f>
        <v>0</v>
      </c>
      <c r="S810" s="230">
        <v>0.075999999999999998</v>
      </c>
      <c r="T810" s="231">
        <f>S810*H810</f>
        <v>4.472448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32" t="s">
        <v>223</v>
      </c>
      <c r="AT810" s="232" t="s">
        <v>218</v>
      </c>
      <c r="AU810" s="232" t="s">
        <v>93</v>
      </c>
      <c r="AY810" s="18" t="s">
        <v>216</v>
      </c>
      <c r="BE810" s="233">
        <f>IF(N810="základní",J810,0)</f>
        <v>0</v>
      </c>
      <c r="BF810" s="233">
        <f>IF(N810="snížená",J810,0)</f>
        <v>0</v>
      </c>
      <c r="BG810" s="233">
        <f>IF(N810="zákl. přenesená",J810,0)</f>
        <v>0</v>
      </c>
      <c r="BH810" s="233">
        <f>IF(N810="sníž. přenesená",J810,0)</f>
        <v>0</v>
      </c>
      <c r="BI810" s="233">
        <f>IF(N810="nulová",J810,0)</f>
        <v>0</v>
      </c>
      <c r="BJ810" s="18" t="s">
        <v>91</v>
      </c>
      <c r="BK810" s="233">
        <f>ROUND(I810*H810,2)</f>
        <v>0</v>
      </c>
      <c r="BL810" s="18" t="s">
        <v>223</v>
      </c>
      <c r="BM810" s="232" t="s">
        <v>1089</v>
      </c>
    </row>
    <row r="811" s="13" customFormat="1">
      <c r="A811" s="13"/>
      <c r="B811" s="234"/>
      <c r="C811" s="235"/>
      <c r="D811" s="236" t="s">
        <v>225</v>
      </c>
      <c r="E811" s="237" t="s">
        <v>1</v>
      </c>
      <c r="F811" s="238" t="s">
        <v>1090</v>
      </c>
      <c r="G811" s="235"/>
      <c r="H811" s="239">
        <v>3.9399999999999999</v>
      </c>
      <c r="I811" s="240"/>
      <c r="J811" s="235"/>
      <c r="K811" s="235"/>
      <c r="L811" s="241"/>
      <c r="M811" s="242"/>
      <c r="N811" s="243"/>
      <c r="O811" s="243"/>
      <c r="P811" s="243"/>
      <c r="Q811" s="243"/>
      <c r="R811" s="243"/>
      <c r="S811" s="243"/>
      <c r="T811" s="24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5" t="s">
        <v>225</v>
      </c>
      <c r="AU811" s="245" t="s">
        <v>93</v>
      </c>
      <c r="AV811" s="13" t="s">
        <v>93</v>
      </c>
      <c r="AW811" s="13" t="s">
        <v>38</v>
      </c>
      <c r="AX811" s="13" t="s">
        <v>83</v>
      </c>
      <c r="AY811" s="245" t="s">
        <v>216</v>
      </c>
    </row>
    <row r="812" s="13" customFormat="1">
      <c r="A812" s="13"/>
      <c r="B812" s="234"/>
      <c r="C812" s="235"/>
      <c r="D812" s="236" t="s">
        <v>225</v>
      </c>
      <c r="E812" s="237" t="s">
        <v>1</v>
      </c>
      <c r="F812" s="238" t="s">
        <v>1091</v>
      </c>
      <c r="G812" s="235"/>
      <c r="H812" s="239">
        <v>2.3639999999999999</v>
      </c>
      <c r="I812" s="240"/>
      <c r="J812" s="235"/>
      <c r="K812" s="235"/>
      <c r="L812" s="241"/>
      <c r="M812" s="242"/>
      <c r="N812" s="243"/>
      <c r="O812" s="243"/>
      <c r="P812" s="243"/>
      <c r="Q812" s="243"/>
      <c r="R812" s="243"/>
      <c r="S812" s="243"/>
      <c r="T812" s="24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5" t="s">
        <v>225</v>
      </c>
      <c r="AU812" s="245" t="s">
        <v>93</v>
      </c>
      <c r="AV812" s="13" t="s">
        <v>93</v>
      </c>
      <c r="AW812" s="13" t="s">
        <v>38</v>
      </c>
      <c r="AX812" s="13" t="s">
        <v>83</v>
      </c>
      <c r="AY812" s="245" t="s">
        <v>216</v>
      </c>
    </row>
    <row r="813" s="13" customFormat="1">
      <c r="A813" s="13"/>
      <c r="B813" s="234"/>
      <c r="C813" s="235"/>
      <c r="D813" s="236" t="s">
        <v>225</v>
      </c>
      <c r="E813" s="237" t="s">
        <v>1</v>
      </c>
      <c r="F813" s="238" t="s">
        <v>1092</v>
      </c>
      <c r="G813" s="235"/>
      <c r="H813" s="239">
        <v>3.5459999999999998</v>
      </c>
      <c r="I813" s="240"/>
      <c r="J813" s="235"/>
      <c r="K813" s="235"/>
      <c r="L813" s="241"/>
      <c r="M813" s="242"/>
      <c r="N813" s="243"/>
      <c r="O813" s="243"/>
      <c r="P813" s="243"/>
      <c r="Q813" s="243"/>
      <c r="R813" s="243"/>
      <c r="S813" s="243"/>
      <c r="T813" s="24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5" t="s">
        <v>225</v>
      </c>
      <c r="AU813" s="245" t="s">
        <v>93</v>
      </c>
      <c r="AV813" s="13" t="s">
        <v>93</v>
      </c>
      <c r="AW813" s="13" t="s">
        <v>38</v>
      </c>
      <c r="AX813" s="13" t="s">
        <v>83</v>
      </c>
      <c r="AY813" s="245" t="s">
        <v>216</v>
      </c>
    </row>
    <row r="814" s="13" customFormat="1">
      <c r="A814" s="13"/>
      <c r="B814" s="234"/>
      <c r="C814" s="235"/>
      <c r="D814" s="236" t="s">
        <v>225</v>
      </c>
      <c r="E814" s="237" t="s">
        <v>1</v>
      </c>
      <c r="F814" s="238" t="s">
        <v>1093</v>
      </c>
      <c r="G814" s="235"/>
      <c r="H814" s="239">
        <v>2.3639999999999999</v>
      </c>
      <c r="I814" s="240"/>
      <c r="J814" s="235"/>
      <c r="K814" s="235"/>
      <c r="L814" s="241"/>
      <c r="M814" s="242"/>
      <c r="N814" s="243"/>
      <c r="O814" s="243"/>
      <c r="P814" s="243"/>
      <c r="Q814" s="243"/>
      <c r="R814" s="243"/>
      <c r="S814" s="243"/>
      <c r="T814" s="24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5" t="s">
        <v>225</v>
      </c>
      <c r="AU814" s="245" t="s">
        <v>93</v>
      </c>
      <c r="AV814" s="13" t="s">
        <v>93</v>
      </c>
      <c r="AW814" s="13" t="s">
        <v>38</v>
      </c>
      <c r="AX814" s="13" t="s">
        <v>83</v>
      </c>
      <c r="AY814" s="245" t="s">
        <v>216</v>
      </c>
    </row>
    <row r="815" s="13" customFormat="1">
      <c r="A815" s="13"/>
      <c r="B815" s="234"/>
      <c r="C815" s="235"/>
      <c r="D815" s="236" t="s">
        <v>225</v>
      </c>
      <c r="E815" s="237" t="s">
        <v>1</v>
      </c>
      <c r="F815" s="238" t="s">
        <v>1094</v>
      </c>
      <c r="G815" s="235"/>
      <c r="H815" s="239">
        <v>2.3639999999999999</v>
      </c>
      <c r="I815" s="240"/>
      <c r="J815" s="235"/>
      <c r="K815" s="235"/>
      <c r="L815" s="241"/>
      <c r="M815" s="242"/>
      <c r="N815" s="243"/>
      <c r="O815" s="243"/>
      <c r="P815" s="243"/>
      <c r="Q815" s="243"/>
      <c r="R815" s="243"/>
      <c r="S815" s="243"/>
      <c r="T815" s="24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5" t="s">
        <v>225</v>
      </c>
      <c r="AU815" s="245" t="s">
        <v>93</v>
      </c>
      <c r="AV815" s="13" t="s">
        <v>93</v>
      </c>
      <c r="AW815" s="13" t="s">
        <v>38</v>
      </c>
      <c r="AX815" s="13" t="s">
        <v>83</v>
      </c>
      <c r="AY815" s="245" t="s">
        <v>216</v>
      </c>
    </row>
    <row r="816" s="13" customFormat="1">
      <c r="A816" s="13"/>
      <c r="B816" s="234"/>
      <c r="C816" s="235"/>
      <c r="D816" s="236" t="s">
        <v>225</v>
      </c>
      <c r="E816" s="237" t="s">
        <v>1</v>
      </c>
      <c r="F816" s="238" t="s">
        <v>1095</v>
      </c>
      <c r="G816" s="235"/>
      <c r="H816" s="239">
        <v>3.9399999999999999</v>
      </c>
      <c r="I816" s="240"/>
      <c r="J816" s="235"/>
      <c r="K816" s="235"/>
      <c r="L816" s="241"/>
      <c r="M816" s="242"/>
      <c r="N816" s="243"/>
      <c r="O816" s="243"/>
      <c r="P816" s="243"/>
      <c r="Q816" s="243"/>
      <c r="R816" s="243"/>
      <c r="S816" s="243"/>
      <c r="T816" s="24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5" t="s">
        <v>225</v>
      </c>
      <c r="AU816" s="245" t="s">
        <v>93</v>
      </c>
      <c r="AV816" s="13" t="s">
        <v>93</v>
      </c>
      <c r="AW816" s="13" t="s">
        <v>38</v>
      </c>
      <c r="AX816" s="13" t="s">
        <v>83</v>
      </c>
      <c r="AY816" s="245" t="s">
        <v>216</v>
      </c>
    </row>
    <row r="817" s="13" customFormat="1">
      <c r="A817" s="13"/>
      <c r="B817" s="234"/>
      <c r="C817" s="235"/>
      <c r="D817" s="236" t="s">
        <v>225</v>
      </c>
      <c r="E817" s="237" t="s">
        <v>1</v>
      </c>
      <c r="F817" s="238" t="s">
        <v>1096</v>
      </c>
      <c r="G817" s="235"/>
      <c r="H817" s="239">
        <v>4.7279999999999998</v>
      </c>
      <c r="I817" s="240"/>
      <c r="J817" s="235"/>
      <c r="K817" s="235"/>
      <c r="L817" s="241"/>
      <c r="M817" s="242"/>
      <c r="N817" s="243"/>
      <c r="O817" s="243"/>
      <c r="P817" s="243"/>
      <c r="Q817" s="243"/>
      <c r="R817" s="243"/>
      <c r="S817" s="243"/>
      <c r="T817" s="24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5" t="s">
        <v>225</v>
      </c>
      <c r="AU817" s="245" t="s">
        <v>93</v>
      </c>
      <c r="AV817" s="13" t="s">
        <v>93</v>
      </c>
      <c r="AW817" s="13" t="s">
        <v>38</v>
      </c>
      <c r="AX817" s="13" t="s">
        <v>83</v>
      </c>
      <c r="AY817" s="245" t="s">
        <v>216</v>
      </c>
    </row>
    <row r="818" s="13" customFormat="1">
      <c r="A818" s="13"/>
      <c r="B818" s="234"/>
      <c r="C818" s="235"/>
      <c r="D818" s="236" t="s">
        <v>225</v>
      </c>
      <c r="E818" s="237" t="s">
        <v>1</v>
      </c>
      <c r="F818" s="238" t="s">
        <v>1097</v>
      </c>
      <c r="G818" s="235"/>
      <c r="H818" s="239">
        <v>2.3639999999999999</v>
      </c>
      <c r="I818" s="240"/>
      <c r="J818" s="235"/>
      <c r="K818" s="235"/>
      <c r="L818" s="241"/>
      <c r="M818" s="242"/>
      <c r="N818" s="243"/>
      <c r="O818" s="243"/>
      <c r="P818" s="243"/>
      <c r="Q818" s="243"/>
      <c r="R818" s="243"/>
      <c r="S818" s="243"/>
      <c r="T818" s="24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5" t="s">
        <v>225</v>
      </c>
      <c r="AU818" s="245" t="s">
        <v>93</v>
      </c>
      <c r="AV818" s="13" t="s">
        <v>93</v>
      </c>
      <c r="AW818" s="13" t="s">
        <v>38</v>
      </c>
      <c r="AX818" s="13" t="s">
        <v>83</v>
      </c>
      <c r="AY818" s="245" t="s">
        <v>216</v>
      </c>
    </row>
    <row r="819" s="13" customFormat="1">
      <c r="A819" s="13"/>
      <c r="B819" s="234"/>
      <c r="C819" s="235"/>
      <c r="D819" s="236" t="s">
        <v>225</v>
      </c>
      <c r="E819" s="237" t="s">
        <v>1</v>
      </c>
      <c r="F819" s="238" t="s">
        <v>1098</v>
      </c>
      <c r="G819" s="235"/>
      <c r="H819" s="239">
        <v>2.3639999999999999</v>
      </c>
      <c r="I819" s="240"/>
      <c r="J819" s="235"/>
      <c r="K819" s="235"/>
      <c r="L819" s="241"/>
      <c r="M819" s="242"/>
      <c r="N819" s="243"/>
      <c r="O819" s="243"/>
      <c r="P819" s="243"/>
      <c r="Q819" s="243"/>
      <c r="R819" s="243"/>
      <c r="S819" s="243"/>
      <c r="T819" s="24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5" t="s">
        <v>225</v>
      </c>
      <c r="AU819" s="245" t="s">
        <v>93</v>
      </c>
      <c r="AV819" s="13" t="s">
        <v>93</v>
      </c>
      <c r="AW819" s="13" t="s">
        <v>38</v>
      </c>
      <c r="AX819" s="13" t="s">
        <v>83</v>
      </c>
      <c r="AY819" s="245" t="s">
        <v>216</v>
      </c>
    </row>
    <row r="820" s="13" customFormat="1">
      <c r="A820" s="13"/>
      <c r="B820" s="234"/>
      <c r="C820" s="235"/>
      <c r="D820" s="236" t="s">
        <v>225</v>
      </c>
      <c r="E820" s="237" t="s">
        <v>1</v>
      </c>
      <c r="F820" s="238" t="s">
        <v>1099</v>
      </c>
      <c r="G820" s="235"/>
      <c r="H820" s="239">
        <v>2.3639999999999999</v>
      </c>
      <c r="I820" s="240"/>
      <c r="J820" s="235"/>
      <c r="K820" s="235"/>
      <c r="L820" s="241"/>
      <c r="M820" s="242"/>
      <c r="N820" s="243"/>
      <c r="O820" s="243"/>
      <c r="P820" s="243"/>
      <c r="Q820" s="243"/>
      <c r="R820" s="243"/>
      <c r="S820" s="243"/>
      <c r="T820" s="24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5" t="s">
        <v>225</v>
      </c>
      <c r="AU820" s="245" t="s">
        <v>93</v>
      </c>
      <c r="AV820" s="13" t="s">
        <v>93</v>
      </c>
      <c r="AW820" s="13" t="s">
        <v>38</v>
      </c>
      <c r="AX820" s="13" t="s">
        <v>83</v>
      </c>
      <c r="AY820" s="245" t="s">
        <v>216</v>
      </c>
    </row>
    <row r="821" s="13" customFormat="1">
      <c r="A821" s="13"/>
      <c r="B821" s="234"/>
      <c r="C821" s="235"/>
      <c r="D821" s="236" t="s">
        <v>225</v>
      </c>
      <c r="E821" s="237" t="s">
        <v>1</v>
      </c>
      <c r="F821" s="238" t="s">
        <v>1100</v>
      </c>
      <c r="G821" s="235"/>
      <c r="H821" s="239">
        <v>2.3639999999999999</v>
      </c>
      <c r="I821" s="240"/>
      <c r="J821" s="235"/>
      <c r="K821" s="235"/>
      <c r="L821" s="241"/>
      <c r="M821" s="242"/>
      <c r="N821" s="243"/>
      <c r="O821" s="243"/>
      <c r="P821" s="243"/>
      <c r="Q821" s="243"/>
      <c r="R821" s="243"/>
      <c r="S821" s="243"/>
      <c r="T821" s="24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5" t="s">
        <v>225</v>
      </c>
      <c r="AU821" s="245" t="s">
        <v>93</v>
      </c>
      <c r="AV821" s="13" t="s">
        <v>93</v>
      </c>
      <c r="AW821" s="13" t="s">
        <v>38</v>
      </c>
      <c r="AX821" s="13" t="s">
        <v>83</v>
      </c>
      <c r="AY821" s="245" t="s">
        <v>216</v>
      </c>
    </row>
    <row r="822" s="13" customFormat="1">
      <c r="A822" s="13"/>
      <c r="B822" s="234"/>
      <c r="C822" s="235"/>
      <c r="D822" s="236" t="s">
        <v>225</v>
      </c>
      <c r="E822" s="237" t="s">
        <v>1</v>
      </c>
      <c r="F822" s="238" t="s">
        <v>1101</v>
      </c>
      <c r="G822" s="235"/>
      <c r="H822" s="239">
        <v>3.9399999999999999</v>
      </c>
      <c r="I822" s="240"/>
      <c r="J822" s="235"/>
      <c r="K822" s="235"/>
      <c r="L822" s="241"/>
      <c r="M822" s="242"/>
      <c r="N822" s="243"/>
      <c r="O822" s="243"/>
      <c r="P822" s="243"/>
      <c r="Q822" s="243"/>
      <c r="R822" s="243"/>
      <c r="S822" s="243"/>
      <c r="T822" s="24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5" t="s">
        <v>225</v>
      </c>
      <c r="AU822" s="245" t="s">
        <v>93</v>
      </c>
      <c r="AV822" s="13" t="s">
        <v>93</v>
      </c>
      <c r="AW822" s="13" t="s">
        <v>38</v>
      </c>
      <c r="AX822" s="13" t="s">
        <v>83</v>
      </c>
      <c r="AY822" s="245" t="s">
        <v>216</v>
      </c>
    </row>
    <row r="823" s="13" customFormat="1">
      <c r="A823" s="13"/>
      <c r="B823" s="234"/>
      <c r="C823" s="235"/>
      <c r="D823" s="236" t="s">
        <v>225</v>
      </c>
      <c r="E823" s="237" t="s">
        <v>1</v>
      </c>
      <c r="F823" s="238" t="s">
        <v>1102</v>
      </c>
      <c r="G823" s="235"/>
      <c r="H823" s="239">
        <v>2.758</v>
      </c>
      <c r="I823" s="240"/>
      <c r="J823" s="235"/>
      <c r="K823" s="235"/>
      <c r="L823" s="241"/>
      <c r="M823" s="242"/>
      <c r="N823" s="243"/>
      <c r="O823" s="243"/>
      <c r="P823" s="243"/>
      <c r="Q823" s="243"/>
      <c r="R823" s="243"/>
      <c r="S823" s="243"/>
      <c r="T823" s="24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5" t="s">
        <v>225</v>
      </c>
      <c r="AU823" s="245" t="s">
        <v>93</v>
      </c>
      <c r="AV823" s="13" t="s">
        <v>93</v>
      </c>
      <c r="AW823" s="13" t="s">
        <v>38</v>
      </c>
      <c r="AX823" s="13" t="s">
        <v>83</v>
      </c>
      <c r="AY823" s="245" t="s">
        <v>216</v>
      </c>
    </row>
    <row r="824" s="13" customFormat="1">
      <c r="A824" s="13"/>
      <c r="B824" s="234"/>
      <c r="C824" s="235"/>
      <c r="D824" s="236" t="s">
        <v>225</v>
      </c>
      <c r="E824" s="237" t="s">
        <v>1</v>
      </c>
      <c r="F824" s="238" t="s">
        <v>1103</v>
      </c>
      <c r="G824" s="235"/>
      <c r="H824" s="239">
        <v>2.758</v>
      </c>
      <c r="I824" s="240"/>
      <c r="J824" s="235"/>
      <c r="K824" s="235"/>
      <c r="L824" s="241"/>
      <c r="M824" s="242"/>
      <c r="N824" s="243"/>
      <c r="O824" s="243"/>
      <c r="P824" s="243"/>
      <c r="Q824" s="243"/>
      <c r="R824" s="243"/>
      <c r="S824" s="243"/>
      <c r="T824" s="24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5" t="s">
        <v>225</v>
      </c>
      <c r="AU824" s="245" t="s">
        <v>93</v>
      </c>
      <c r="AV824" s="13" t="s">
        <v>93</v>
      </c>
      <c r="AW824" s="13" t="s">
        <v>38</v>
      </c>
      <c r="AX824" s="13" t="s">
        <v>83</v>
      </c>
      <c r="AY824" s="245" t="s">
        <v>216</v>
      </c>
    </row>
    <row r="825" s="13" customFormat="1">
      <c r="A825" s="13"/>
      <c r="B825" s="234"/>
      <c r="C825" s="235"/>
      <c r="D825" s="236" t="s">
        <v>225</v>
      </c>
      <c r="E825" s="237" t="s">
        <v>1</v>
      </c>
      <c r="F825" s="238" t="s">
        <v>1104</v>
      </c>
      <c r="G825" s="235"/>
      <c r="H825" s="239">
        <v>12.75</v>
      </c>
      <c r="I825" s="240"/>
      <c r="J825" s="235"/>
      <c r="K825" s="235"/>
      <c r="L825" s="241"/>
      <c r="M825" s="242"/>
      <c r="N825" s="243"/>
      <c r="O825" s="243"/>
      <c r="P825" s="243"/>
      <c r="Q825" s="243"/>
      <c r="R825" s="243"/>
      <c r="S825" s="243"/>
      <c r="T825" s="24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5" t="s">
        <v>225</v>
      </c>
      <c r="AU825" s="245" t="s">
        <v>93</v>
      </c>
      <c r="AV825" s="13" t="s">
        <v>93</v>
      </c>
      <c r="AW825" s="13" t="s">
        <v>38</v>
      </c>
      <c r="AX825" s="13" t="s">
        <v>83</v>
      </c>
      <c r="AY825" s="245" t="s">
        <v>216</v>
      </c>
    </row>
    <row r="826" s="13" customFormat="1">
      <c r="A826" s="13"/>
      <c r="B826" s="234"/>
      <c r="C826" s="235"/>
      <c r="D826" s="236" t="s">
        <v>225</v>
      </c>
      <c r="E826" s="237" t="s">
        <v>1</v>
      </c>
      <c r="F826" s="238" t="s">
        <v>1105</v>
      </c>
      <c r="G826" s="235"/>
      <c r="H826" s="239">
        <v>3.9399999999999999</v>
      </c>
      <c r="I826" s="240"/>
      <c r="J826" s="235"/>
      <c r="K826" s="235"/>
      <c r="L826" s="241"/>
      <c r="M826" s="242"/>
      <c r="N826" s="243"/>
      <c r="O826" s="243"/>
      <c r="P826" s="243"/>
      <c r="Q826" s="243"/>
      <c r="R826" s="243"/>
      <c r="S826" s="243"/>
      <c r="T826" s="24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5" t="s">
        <v>225</v>
      </c>
      <c r="AU826" s="245" t="s">
        <v>93</v>
      </c>
      <c r="AV826" s="13" t="s">
        <v>93</v>
      </c>
      <c r="AW826" s="13" t="s">
        <v>38</v>
      </c>
      <c r="AX826" s="13" t="s">
        <v>83</v>
      </c>
      <c r="AY826" s="245" t="s">
        <v>216</v>
      </c>
    </row>
    <row r="827" s="14" customFormat="1">
      <c r="A827" s="14"/>
      <c r="B827" s="246"/>
      <c r="C827" s="247"/>
      <c r="D827" s="236" t="s">
        <v>225</v>
      </c>
      <c r="E827" s="248" t="s">
        <v>1</v>
      </c>
      <c r="F827" s="249" t="s">
        <v>229</v>
      </c>
      <c r="G827" s="247"/>
      <c r="H827" s="250">
        <v>58.847999999999999</v>
      </c>
      <c r="I827" s="251"/>
      <c r="J827" s="247"/>
      <c r="K827" s="247"/>
      <c r="L827" s="252"/>
      <c r="M827" s="253"/>
      <c r="N827" s="254"/>
      <c r="O827" s="254"/>
      <c r="P827" s="254"/>
      <c r="Q827" s="254"/>
      <c r="R827" s="254"/>
      <c r="S827" s="254"/>
      <c r="T827" s="255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6" t="s">
        <v>225</v>
      </c>
      <c r="AU827" s="256" t="s">
        <v>93</v>
      </c>
      <c r="AV827" s="14" t="s">
        <v>223</v>
      </c>
      <c r="AW827" s="14" t="s">
        <v>38</v>
      </c>
      <c r="AX827" s="14" t="s">
        <v>91</v>
      </c>
      <c r="AY827" s="256" t="s">
        <v>216</v>
      </c>
    </row>
    <row r="828" s="2" customFormat="1" ht="16.5" customHeight="1">
      <c r="A828" s="40"/>
      <c r="B828" s="41"/>
      <c r="C828" s="221" t="s">
        <v>1106</v>
      </c>
      <c r="D828" s="221" t="s">
        <v>218</v>
      </c>
      <c r="E828" s="222" t="s">
        <v>1107</v>
      </c>
      <c r="F828" s="223" t="s">
        <v>1108</v>
      </c>
      <c r="G828" s="224" t="s">
        <v>221</v>
      </c>
      <c r="H828" s="225">
        <v>45.119999999999997</v>
      </c>
      <c r="I828" s="226"/>
      <c r="J828" s="227">
        <f>ROUND(I828*H828,2)</f>
        <v>0</v>
      </c>
      <c r="K828" s="223" t="s">
        <v>222</v>
      </c>
      <c r="L828" s="46"/>
      <c r="M828" s="228" t="s">
        <v>1</v>
      </c>
      <c r="N828" s="229" t="s">
        <v>48</v>
      </c>
      <c r="O828" s="93"/>
      <c r="P828" s="230">
        <f>O828*H828</f>
        <v>0</v>
      </c>
      <c r="Q828" s="230">
        <v>0</v>
      </c>
      <c r="R828" s="230">
        <f>Q828*H828</f>
        <v>0</v>
      </c>
      <c r="S828" s="230">
        <v>0.025000000000000001</v>
      </c>
      <c r="T828" s="231">
        <f>S828*H828</f>
        <v>1.1279999999999999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32" t="s">
        <v>223</v>
      </c>
      <c r="AT828" s="232" t="s">
        <v>218</v>
      </c>
      <c r="AU828" s="232" t="s">
        <v>93</v>
      </c>
      <c r="AY828" s="18" t="s">
        <v>216</v>
      </c>
      <c r="BE828" s="233">
        <f>IF(N828="základní",J828,0)</f>
        <v>0</v>
      </c>
      <c r="BF828" s="233">
        <f>IF(N828="snížená",J828,0)</f>
        <v>0</v>
      </c>
      <c r="BG828" s="233">
        <f>IF(N828="zákl. přenesená",J828,0)</f>
        <v>0</v>
      </c>
      <c r="BH828" s="233">
        <f>IF(N828="sníž. přenesená",J828,0)</f>
        <v>0</v>
      </c>
      <c r="BI828" s="233">
        <f>IF(N828="nulová",J828,0)</f>
        <v>0</v>
      </c>
      <c r="BJ828" s="18" t="s">
        <v>91</v>
      </c>
      <c r="BK828" s="233">
        <f>ROUND(I828*H828,2)</f>
        <v>0</v>
      </c>
      <c r="BL828" s="18" t="s">
        <v>223</v>
      </c>
      <c r="BM828" s="232" t="s">
        <v>1109</v>
      </c>
    </row>
    <row r="829" s="13" customFormat="1">
      <c r="A829" s="13"/>
      <c r="B829" s="234"/>
      <c r="C829" s="235"/>
      <c r="D829" s="236" t="s">
        <v>225</v>
      </c>
      <c r="E829" s="237" t="s">
        <v>1</v>
      </c>
      <c r="F829" s="238" t="s">
        <v>1110</v>
      </c>
      <c r="G829" s="235"/>
      <c r="H829" s="239">
        <v>23.699999999999999</v>
      </c>
      <c r="I829" s="240"/>
      <c r="J829" s="235"/>
      <c r="K829" s="235"/>
      <c r="L829" s="241"/>
      <c r="M829" s="242"/>
      <c r="N829" s="243"/>
      <c r="O829" s="243"/>
      <c r="P829" s="243"/>
      <c r="Q829" s="243"/>
      <c r="R829" s="243"/>
      <c r="S829" s="243"/>
      <c r="T829" s="24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5" t="s">
        <v>225</v>
      </c>
      <c r="AU829" s="245" t="s">
        <v>93</v>
      </c>
      <c r="AV829" s="13" t="s">
        <v>93</v>
      </c>
      <c r="AW829" s="13" t="s">
        <v>38</v>
      </c>
      <c r="AX829" s="13" t="s">
        <v>83</v>
      </c>
      <c r="AY829" s="245" t="s">
        <v>216</v>
      </c>
    </row>
    <row r="830" s="13" customFormat="1">
      <c r="A830" s="13"/>
      <c r="B830" s="234"/>
      <c r="C830" s="235"/>
      <c r="D830" s="236" t="s">
        <v>225</v>
      </c>
      <c r="E830" s="237" t="s">
        <v>1</v>
      </c>
      <c r="F830" s="238" t="s">
        <v>1111</v>
      </c>
      <c r="G830" s="235"/>
      <c r="H830" s="239">
        <v>12.300000000000001</v>
      </c>
      <c r="I830" s="240"/>
      <c r="J830" s="235"/>
      <c r="K830" s="235"/>
      <c r="L830" s="241"/>
      <c r="M830" s="242"/>
      <c r="N830" s="243"/>
      <c r="O830" s="243"/>
      <c r="P830" s="243"/>
      <c r="Q830" s="243"/>
      <c r="R830" s="243"/>
      <c r="S830" s="243"/>
      <c r="T830" s="24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5" t="s">
        <v>225</v>
      </c>
      <c r="AU830" s="245" t="s">
        <v>93</v>
      </c>
      <c r="AV830" s="13" t="s">
        <v>93</v>
      </c>
      <c r="AW830" s="13" t="s">
        <v>38</v>
      </c>
      <c r="AX830" s="13" t="s">
        <v>83</v>
      </c>
      <c r="AY830" s="245" t="s">
        <v>216</v>
      </c>
    </row>
    <row r="831" s="13" customFormat="1">
      <c r="A831" s="13"/>
      <c r="B831" s="234"/>
      <c r="C831" s="235"/>
      <c r="D831" s="236" t="s">
        <v>225</v>
      </c>
      <c r="E831" s="237" t="s">
        <v>1</v>
      </c>
      <c r="F831" s="238" t="s">
        <v>1112</v>
      </c>
      <c r="G831" s="235"/>
      <c r="H831" s="239">
        <v>5.125</v>
      </c>
      <c r="I831" s="240"/>
      <c r="J831" s="235"/>
      <c r="K831" s="235"/>
      <c r="L831" s="241"/>
      <c r="M831" s="242"/>
      <c r="N831" s="243"/>
      <c r="O831" s="243"/>
      <c r="P831" s="243"/>
      <c r="Q831" s="243"/>
      <c r="R831" s="243"/>
      <c r="S831" s="243"/>
      <c r="T831" s="24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5" t="s">
        <v>225</v>
      </c>
      <c r="AU831" s="245" t="s">
        <v>93</v>
      </c>
      <c r="AV831" s="13" t="s">
        <v>93</v>
      </c>
      <c r="AW831" s="13" t="s">
        <v>38</v>
      </c>
      <c r="AX831" s="13" t="s">
        <v>83</v>
      </c>
      <c r="AY831" s="245" t="s">
        <v>216</v>
      </c>
    </row>
    <row r="832" s="13" customFormat="1">
      <c r="A832" s="13"/>
      <c r="B832" s="234"/>
      <c r="C832" s="235"/>
      <c r="D832" s="236" t="s">
        <v>225</v>
      </c>
      <c r="E832" s="237" t="s">
        <v>1</v>
      </c>
      <c r="F832" s="238" t="s">
        <v>1113</v>
      </c>
      <c r="G832" s="235"/>
      <c r="H832" s="239">
        <v>3.9950000000000001</v>
      </c>
      <c r="I832" s="240"/>
      <c r="J832" s="235"/>
      <c r="K832" s="235"/>
      <c r="L832" s="241"/>
      <c r="M832" s="242"/>
      <c r="N832" s="243"/>
      <c r="O832" s="243"/>
      <c r="P832" s="243"/>
      <c r="Q832" s="243"/>
      <c r="R832" s="243"/>
      <c r="S832" s="243"/>
      <c r="T832" s="24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5" t="s">
        <v>225</v>
      </c>
      <c r="AU832" s="245" t="s">
        <v>93</v>
      </c>
      <c r="AV832" s="13" t="s">
        <v>93</v>
      </c>
      <c r="AW832" s="13" t="s">
        <v>38</v>
      </c>
      <c r="AX832" s="13" t="s">
        <v>83</v>
      </c>
      <c r="AY832" s="245" t="s">
        <v>216</v>
      </c>
    </row>
    <row r="833" s="14" customFormat="1">
      <c r="A833" s="14"/>
      <c r="B833" s="246"/>
      <c r="C833" s="247"/>
      <c r="D833" s="236" t="s">
        <v>225</v>
      </c>
      <c r="E833" s="248" t="s">
        <v>1</v>
      </c>
      <c r="F833" s="249" t="s">
        <v>229</v>
      </c>
      <c r="G833" s="247"/>
      <c r="H833" s="250">
        <v>45.119999999999997</v>
      </c>
      <c r="I833" s="251"/>
      <c r="J833" s="247"/>
      <c r="K833" s="247"/>
      <c r="L833" s="252"/>
      <c r="M833" s="253"/>
      <c r="N833" s="254"/>
      <c r="O833" s="254"/>
      <c r="P833" s="254"/>
      <c r="Q833" s="254"/>
      <c r="R833" s="254"/>
      <c r="S833" s="254"/>
      <c r="T833" s="255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6" t="s">
        <v>225</v>
      </c>
      <c r="AU833" s="256" t="s">
        <v>93</v>
      </c>
      <c r="AV833" s="14" t="s">
        <v>223</v>
      </c>
      <c r="AW833" s="14" t="s">
        <v>38</v>
      </c>
      <c r="AX833" s="14" t="s">
        <v>91</v>
      </c>
      <c r="AY833" s="256" t="s">
        <v>216</v>
      </c>
    </row>
    <row r="834" s="2" customFormat="1" ht="24.15" customHeight="1">
      <c r="A834" s="40"/>
      <c r="B834" s="41"/>
      <c r="C834" s="221" t="s">
        <v>1114</v>
      </c>
      <c r="D834" s="221" t="s">
        <v>218</v>
      </c>
      <c r="E834" s="222" t="s">
        <v>1115</v>
      </c>
      <c r="F834" s="223" t="s">
        <v>1116</v>
      </c>
      <c r="G834" s="224" t="s">
        <v>244</v>
      </c>
      <c r="H834" s="225">
        <v>33.710000000000001</v>
      </c>
      <c r="I834" s="226"/>
      <c r="J834" s="227">
        <f>ROUND(I834*H834,2)</f>
        <v>0</v>
      </c>
      <c r="K834" s="223" t="s">
        <v>222</v>
      </c>
      <c r="L834" s="46"/>
      <c r="M834" s="228" t="s">
        <v>1</v>
      </c>
      <c r="N834" s="229" t="s">
        <v>48</v>
      </c>
      <c r="O834" s="93"/>
      <c r="P834" s="230">
        <f>O834*H834</f>
        <v>0</v>
      </c>
      <c r="Q834" s="230">
        <v>0</v>
      </c>
      <c r="R834" s="230">
        <f>Q834*H834</f>
        <v>0</v>
      </c>
      <c r="S834" s="230">
        <v>1.8</v>
      </c>
      <c r="T834" s="231">
        <f>S834*H834</f>
        <v>60.678000000000004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32" t="s">
        <v>223</v>
      </c>
      <c r="AT834" s="232" t="s">
        <v>218</v>
      </c>
      <c r="AU834" s="232" t="s">
        <v>93</v>
      </c>
      <c r="AY834" s="18" t="s">
        <v>216</v>
      </c>
      <c r="BE834" s="233">
        <f>IF(N834="základní",J834,0)</f>
        <v>0</v>
      </c>
      <c r="BF834" s="233">
        <f>IF(N834="snížená",J834,0)</f>
        <v>0</v>
      </c>
      <c r="BG834" s="233">
        <f>IF(N834="zákl. přenesená",J834,0)</f>
        <v>0</v>
      </c>
      <c r="BH834" s="233">
        <f>IF(N834="sníž. přenesená",J834,0)</f>
        <v>0</v>
      </c>
      <c r="BI834" s="233">
        <f>IF(N834="nulová",J834,0)</f>
        <v>0</v>
      </c>
      <c r="BJ834" s="18" t="s">
        <v>91</v>
      </c>
      <c r="BK834" s="233">
        <f>ROUND(I834*H834,2)</f>
        <v>0</v>
      </c>
      <c r="BL834" s="18" t="s">
        <v>223</v>
      </c>
      <c r="BM834" s="232" t="s">
        <v>1117</v>
      </c>
    </row>
    <row r="835" s="13" customFormat="1">
      <c r="A835" s="13"/>
      <c r="B835" s="234"/>
      <c r="C835" s="235"/>
      <c r="D835" s="236" t="s">
        <v>225</v>
      </c>
      <c r="E835" s="237" t="s">
        <v>1</v>
      </c>
      <c r="F835" s="238" t="s">
        <v>1118</v>
      </c>
      <c r="G835" s="235"/>
      <c r="H835" s="239">
        <v>0.94999999999999996</v>
      </c>
      <c r="I835" s="240"/>
      <c r="J835" s="235"/>
      <c r="K835" s="235"/>
      <c r="L835" s="241"/>
      <c r="M835" s="242"/>
      <c r="N835" s="243"/>
      <c r="O835" s="243"/>
      <c r="P835" s="243"/>
      <c r="Q835" s="243"/>
      <c r="R835" s="243"/>
      <c r="S835" s="243"/>
      <c r="T835" s="24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5" t="s">
        <v>225</v>
      </c>
      <c r="AU835" s="245" t="s">
        <v>93</v>
      </c>
      <c r="AV835" s="13" t="s">
        <v>93</v>
      </c>
      <c r="AW835" s="13" t="s">
        <v>38</v>
      </c>
      <c r="AX835" s="13" t="s">
        <v>83</v>
      </c>
      <c r="AY835" s="245" t="s">
        <v>216</v>
      </c>
    </row>
    <row r="836" s="13" customFormat="1">
      <c r="A836" s="13"/>
      <c r="B836" s="234"/>
      <c r="C836" s="235"/>
      <c r="D836" s="236" t="s">
        <v>225</v>
      </c>
      <c r="E836" s="237" t="s">
        <v>1</v>
      </c>
      <c r="F836" s="238" t="s">
        <v>1119</v>
      </c>
      <c r="G836" s="235"/>
      <c r="H836" s="239">
        <v>0.94999999999999996</v>
      </c>
      <c r="I836" s="240"/>
      <c r="J836" s="235"/>
      <c r="K836" s="235"/>
      <c r="L836" s="241"/>
      <c r="M836" s="242"/>
      <c r="N836" s="243"/>
      <c r="O836" s="243"/>
      <c r="P836" s="243"/>
      <c r="Q836" s="243"/>
      <c r="R836" s="243"/>
      <c r="S836" s="243"/>
      <c r="T836" s="24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5" t="s">
        <v>225</v>
      </c>
      <c r="AU836" s="245" t="s">
        <v>93</v>
      </c>
      <c r="AV836" s="13" t="s">
        <v>93</v>
      </c>
      <c r="AW836" s="13" t="s">
        <v>38</v>
      </c>
      <c r="AX836" s="13" t="s">
        <v>83</v>
      </c>
      <c r="AY836" s="245" t="s">
        <v>216</v>
      </c>
    </row>
    <row r="837" s="13" customFormat="1">
      <c r="A837" s="13"/>
      <c r="B837" s="234"/>
      <c r="C837" s="235"/>
      <c r="D837" s="236" t="s">
        <v>225</v>
      </c>
      <c r="E837" s="237" t="s">
        <v>1</v>
      </c>
      <c r="F837" s="238" t="s">
        <v>1120</v>
      </c>
      <c r="G837" s="235"/>
      <c r="H837" s="239">
        <v>0.94999999999999996</v>
      </c>
      <c r="I837" s="240"/>
      <c r="J837" s="235"/>
      <c r="K837" s="235"/>
      <c r="L837" s="241"/>
      <c r="M837" s="242"/>
      <c r="N837" s="243"/>
      <c r="O837" s="243"/>
      <c r="P837" s="243"/>
      <c r="Q837" s="243"/>
      <c r="R837" s="243"/>
      <c r="S837" s="243"/>
      <c r="T837" s="24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5" t="s">
        <v>225</v>
      </c>
      <c r="AU837" s="245" t="s">
        <v>93</v>
      </c>
      <c r="AV837" s="13" t="s">
        <v>93</v>
      </c>
      <c r="AW837" s="13" t="s">
        <v>38</v>
      </c>
      <c r="AX837" s="13" t="s">
        <v>83</v>
      </c>
      <c r="AY837" s="245" t="s">
        <v>216</v>
      </c>
    </row>
    <row r="838" s="13" customFormat="1">
      <c r="A838" s="13"/>
      <c r="B838" s="234"/>
      <c r="C838" s="235"/>
      <c r="D838" s="236" t="s">
        <v>225</v>
      </c>
      <c r="E838" s="237" t="s">
        <v>1</v>
      </c>
      <c r="F838" s="238" t="s">
        <v>1121</v>
      </c>
      <c r="G838" s="235"/>
      <c r="H838" s="239">
        <v>0.94999999999999996</v>
      </c>
      <c r="I838" s="240"/>
      <c r="J838" s="235"/>
      <c r="K838" s="235"/>
      <c r="L838" s="241"/>
      <c r="M838" s="242"/>
      <c r="N838" s="243"/>
      <c r="O838" s="243"/>
      <c r="P838" s="243"/>
      <c r="Q838" s="243"/>
      <c r="R838" s="243"/>
      <c r="S838" s="243"/>
      <c r="T838" s="24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5" t="s">
        <v>225</v>
      </c>
      <c r="AU838" s="245" t="s">
        <v>93</v>
      </c>
      <c r="AV838" s="13" t="s">
        <v>93</v>
      </c>
      <c r="AW838" s="13" t="s">
        <v>38</v>
      </c>
      <c r="AX838" s="13" t="s">
        <v>83</v>
      </c>
      <c r="AY838" s="245" t="s">
        <v>216</v>
      </c>
    </row>
    <row r="839" s="13" customFormat="1">
      <c r="A839" s="13"/>
      <c r="B839" s="234"/>
      <c r="C839" s="235"/>
      <c r="D839" s="236" t="s">
        <v>225</v>
      </c>
      <c r="E839" s="237" t="s">
        <v>1</v>
      </c>
      <c r="F839" s="238" t="s">
        <v>1122</v>
      </c>
      <c r="G839" s="235"/>
      <c r="H839" s="239">
        <v>0.94999999999999996</v>
      </c>
      <c r="I839" s="240"/>
      <c r="J839" s="235"/>
      <c r="K839" s="235"/>
      <c r="L839" s="241"/>
      <c r="M839" s="242"/>
      <c r="N839" s="243"/>
      <c r="O839" s="243"/>
      <c r="P839" s="243"/>
      <c r="Q839" s="243"/>
      <c r="R839" s="243"/>
      <c r="S839" s="243"/>
      <c r="T839" s="24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5" t="s">
        <v>225</v>
      </c>
      <c r="AU839" s="245" t="s">
        <v>93</v>
      </c>
      <c r="AV839" s="13" t="s">
        <v>93</v>
      </c>
      <c r="AW839" s="13" t="s">
        <v>38</v>
      </c>
      <c r="AX839" s="13" t="s">
        <v>83</v>
      </c>
      <c r="AY839" s="245" t="s">
        <v>216</v>
      </c>
    </row>
    <row r="840" s="13" customFormat="1">
      <c r="A840" s="13"/>
      <c r="B840" s="234"/>
      <c r="C840" s="235"/>
      <c r="D840" s="236" t="s">
        <v>225</v>
      </c>
      <c r="E840" s="237" t="s">
        <v>1</v>
      </c>
      <c r="F840" s="238" t="s">
        <v>1123</v>
      </c>
      <c r="G840" s="235"/>
      <c r="H840" s="239">
        <v>0.94999999999999996</v>
      </c>
      <c r="I840" s="240"/>
      <c r="J840" s="235"/>
      <c r="K840" s="235"/>
      <c r="L840" s="241"/>
      <c r="M840" s="242"/>
      <c r="N840" s="243"/>
      <c r="O840" s="243"/>
      <c r="P840" s="243"/>
      <c r="Q840" s="243"/>
      <c r="R840" s="243"/>
      <c r="S840" s="243"/>
      <c r="T840" s="24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5" t="s">
        <v>225</v>
      </c>
      <c r="AU840" s="245" t="s">
        <v>93</v>
      </c>
      <c r="AV840" s="13" t="s">
        <v>93</v>
      </c>
      <c r="AW840" s="13" t="s">
        <v>38</v>
      </c>
      <c r="AX840" s="13" t="s">
        <v>83</v>
      </c>
      <c r="AY840" s="245" t="s">
        <v>216</v>
      </c>
    </row>
    <row r="841" s="13" customFormat="1">
      <c r="A841" s="13"/>
      <c r="B841" s="234"/>
      <c r="C841" s="235"/>
      <c r="D841" s="236" t="s">
        <v>225</v>
      </c>
      <c r="E841" s="237" t="s">
        <v>1</v>
      </c>
      <c r="F841" s="238" t="s">
        <v>1124</v>
      </c>
      <c r="G841" s="235"/>
      <c r="H841" s="239">
        <v>0.94999999999999996</v>
      </c>
      <c r="I841" s="240"/>
      <c r="J841" s="235"/>
      <c r="K841" s="235"/>
      <c r="L841" s="241"/>
      <c r="M841" s="242"/>
      <c r="N841" s="243"/>
      <c r="O841" s="243"/>
      <c r="P841" s="243"/>
      <c r="Q841" s="243"/>
      <c r="R841" s="243"/>
      <c r="S841" s="243"/>
      <c r="T841" s="24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5" t="s">
        <v>225</v>
      </c>
      <c r="AU841" s="245" t="s">
        <v>93</v>
      </c>
      <c r="AV841" s="13" t="s">
        <v>93</v>
      </c>
      <c r="AW841" s="13" t="s">
        <v>38</v>
      </c>
      <c r="AX841" s="13" t="s">
        <v>83</v>
      </c>
      <c r="AY841" s="245" t="s">
        <v>216</v>
      </c>
    </row>
    <row r="842" s="13" customFormat="1">
      <c r="A842" s="13"/>
      <c r="B842" s="234"/>
      <c r="C842" s="235"/>
      <c r="D842" s="236" t="s">
        <v>225</v>
      </c>
      <c r="E842" s="237" t="s">
        <v>1</v>
      </c>
      <c r="F842" s="238" t="s">
        <v>1125</v>
      </c>
      <c r="G842" s="235"/>
      <c r="H842" s="239">
        <v>0.94999999999999996</v>
      </c>
      <c r="I842" s="240"/>
      <c r="J842" s="235"/>
      <c r="K842" s="235"/>
      <c r="L842" s="241"/>
      <c r="M842" s="242"/>
      <c r="N842" s="243"/>
      <c r="O842" s="243"/>
      <c r="P842" s="243"/>
      <c r="Q842" s="243"/>
      <c r="R842" s="243"/>
      <c r="S842" s="243"/>
      <c r="T842" s="24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5" t="s">
        <v>225</v>
      </c>
      <c r="AU842" s="245" t="s">
        <v>93</v>
      </c>
      <c r="AV842" s="13" t="s">
        <v>93</v>
      </c>
      <c r="AW842" s="13" t="s">
        <v>38</v>
      </c>
      <c r="AX842" s="13" t="s">
        <v>83</v>
      </c>
      <c r="AY842" s="245" t="s">
        <v>216</v>
      </c>
    </row>
    <row r="843" s="13" customFormat="1">
      <c r="A843" s="13"/>
      <c r="B843" s="234"/>
      <c r="C843" s="235"/>
      <c r="D843" s="236" t="s">
        <v>225</v>
      </c>
      <c r="E843" s="237" t="s">
        <v>1</v>
      </c>
      <c r="F843" s="238" t="s">
        <v>1126</v>
      </c>
      <c r="G843" s="235"/>
      <c r="H843" s="239">
        <v>0.94999999999999996</v>
      </c>
      <c r="I843" s="240"/>
      <c r="J843" s="235"/>
      <c r="K843" s="235"/>
      <c r="L843" s="241"/>
      <c r="M843" s="242"/>
      <c r="N843" s="243"/>
      <c r="O843" s="243"/>
      <c r="P843" s="243"/>
      <c r="Q843" s="243"/>
      <c r="R843" s="243"/>
      <c r="S843" s="243"/>
      <c r="T843" s="24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5" t="s">
        <v>225</v>
      </c>
      <c r="AU843" s="245" t="s">
        <v>93</v>
      </c>
      <c r="AV843" s="13" t="s">
        <v>93</v>
      </c>
      <c r="AW843" s="13" t="s">
        <v>38</v>
      </c>
      <c r="AX843" s="13" t="s">
        <v>83</v>
      </c>
      <c r="AY843" s="245" t="s">
        <v>216</v>
      </c>
    </row>
    <row r="844" s="13" customFormat="1">
      <c r="A844" s="13"/>
      <c r="B844" s="234"/>
      <c r="C844" s="235"/>
      <c r="D844" s="236" t="s">
        <v>225</v>
      </c>
      <c r="E844" s="237" t="s">
        <v>1</v>
      </c>
      <c r="F844" s="238" t="s">
        <v>1127</v>
      </c>
      <c r="G844" s="235"/>
      <c r="H844" s="239">
        <v>0.94999999999999996</v>
      </c>
      <c r="I844" s="240"/>
      <c r="J844" s="235"/>
      <c r="K844" s="235"/>
      <c r="L844" s="241"/>
      <c r="M844" s="242"/>
      <c r="N844" s="243"/>
      <c r="O844" s="243"/>
      <c r="P844" s="243"/>
      <c r="Q844" s="243"/>
      <c r="R844" s="243"/>
      <c r="S844" s="243"/>
      <c r="T844" s="244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5" t="s">
        <v>225</v>
      </c>
      <c r="AU844" s="245" t="s">
        <v>93</v>
      </c>
      <c r="AV844" s="13" t="s">
        <v>93</v>
      </c>
      <c r="AW844" s="13" t="s">
        <v>38</v>
      </c>
      <c r="AX844" s="13" t="s">
        <v>83</v>
      </c>
      <c r="AY844" s="245" t="s">
        <v>216</v>
      </c>
    </row>
    <row r="845" s="13" customFormat="1">
      <c r="A845" s="13"/>
      <c r="B845" s="234"/>
      <c r="C845" s="235"/>
      <c r="D845" s="236" t="s">
        <v>225</v>
      </c>
      <c r="E845" s="237" t="s">
        <v>1</v>
      </c>
      <c r="F845" s="238" t="s">
        <v>1128</v>
      </c>
      <c r="G845" s="235"/>
      <c r="H845" s="239">
        <v>0.94999999999999996</v>
      </c>
      <c r="I845" s="240"/>
      <c r="J845" s="235"/>
      <c r="K845" s="235"/>
      <c r="L845" s="241"/>
      <c r="M845" s="242"/>
      <c r="N845" s="243"/>
      <c r="O845" s="243"/>
      <c r="P845" s="243"/>
      <c r="Q845" s="243"/>
      <c r="R845" s="243"/>
      <c r="S845" s="243"/>
      <c r="T845" s="24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5" t="s">
        <v>225</v>
      </c>
      <c r="AU845" s="245" t="s">
        <v>93</v>
      </c>
      <c r="AV845" s="13" t="s">
        <v>93</v>
      </c>
      <c r="AW845" s="13" t="s">
        <v>38</v>
      </c>
      <c r="AX845" s="13" t="s">
        <v>83</v>
      </c>
      <c r="AY845" s="245" t="s">
        <v>216</v>
      </c>
    </row>
    <row r="846" s="13" customFormat="1">
      <c r="A846" s="13"/>
      <c r="B846" s="234"/>
      <c r="C846" s="235"/>
      <c r="D846" s="236" t="s">
        <v>225</v>
      </c>
      <c r="E846" s="237" t="s">
        <v>1</v>
      </c>
      <c r="F846" s="238" t="s">
        <v>1129</v>
      </c>
      <c r="G846" s="235"/>
      <c r="H846" s="239">
        <v>0.94999999999999996</v>
      </c>
      <c r="I846" s="240"/>
      <c r="J846" s="235"/>
      <c r="K846" s="235"/>
      <c r="L846" s="241"/>
      <c r="M846" s="242"/>
      <c r="N846" s="243"/>
      <c r="O846" s="243"/>
      <c r="P846" s="243"/>
      <c r="Q846" s="243"/>
      <c r="R846" s="243"/>
      <c r="S846" s="243"/>
      <c r="T846" s="244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5" t="s">
        <v>225</v>
      </c>
      <c r="AU846" s="245" t="s">
        <v>93</v>
      </c>
      <c r="AV846" s="13" t="s">
        <v>93</v>
      </c>
      <c r="AW846" s="13" t="s">
        <v>38</v>
      </c>
      <c r="AX846" s="13" t="s">
        <v>83</v>
      </c>
      <c r="AY846" s="245" t="s">
        <v>216</v>
      </c>
    </row>
    <row r="847" s="13" customFormat="1">
      <c r="A847" s="13"/>
      <c r="B847" s="234"/>
      <c r="C847" s="235"/>
      <c r="D847" s="236" t="s">
        <v>225</v>
      </c>
      <c r="E847" s="237" t="s">
        <v>1</v>
      </c>
      <c r="F847" s="238" t="s">
        <v>1130</v>
      </c>
      <c r="G847" s="235"/>
      <c r="H847" s="239">
        <v>0.94999999999999996</v>
      </c>
      <c r="I847" s="240"/>
      <c r="J847" s="235"/>
      <c r="K847" s="235"/>
      <c r="L847" s="241"/>
      <c r="M847" s="242"/>
      <c r="N847" s="243"/>
      <c r="O847" s="243"/>
      <c r="P847" s="243"/>
      <c r="Q847" s="243"/>
      <c r="R847" s="243"/>
      <c r="S847" s="243"/>
      <c r="T847" s="24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5" t="s">
        <v>225</v>
      </c>
      <c r="AU847" s="245" t="s">
        <v>93</v>
      </c>
      <c r="AV847" s="13" t="s">
        <v>93</v>
      </c>
      <c r="AW847" s="13" t="s">
        <v>38</v>
      </c>
      <c r="AX847" s="13" t="s">
        <v>83</v>
      </c>
      <c r="AY847" s="245" t="s">
        <v>216</v>
      </c>
    </row>
    <row r="848" s="13" customFormat="1">
      <c r="A848" s="13"/>
      <c r="B848" s="234"/>
      <c r="C848" s="235"/>
      <c r="D848" s="236" t="s">
        <v>225</v>
      </c>
      <c r="E848" s="237" t="s">
        <v>1</v>
      </c>
      <c r="F848" s="238" t="s">
        <v>1131</v>
      </c>
      <c r="G848" s="235"/>
      <c r="H848" s="239">
        <v>0.94999999999999996</v>
      </c>
      <c r="I848" s="240"/>
      <c r="J848" s="235"/>
      <c r="K848" s="235"/>
      <c r="L848" s="241"/>
      <c r="M848" s="242"/>
      <c r="N848" s="243"/>
      <c r="O848" s="243"/>
      <c r="P848" s="243"/>
      <c r="Q848" s="243"/>
      <c r="R848" s="243"/>
      <c r="S848" s="243"/>
      <c r="T848" s="24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5" t="s">
        <v>225</v>
      </c>
      <c r="AU848" s="245" t="s">
        <v>93</v>
      </c>
      <c r="AV848" s="13" t="s">
        <v>93</v>
      </c>
      <c r="AW848" s="13" t="s">
        <v>38</v>
      </c>
      <c r="AX848" s="13" t="s">
        <v>83</v>
      </c>
      <c r="AY848" s="245" t="s">
        <v>216</v>
      </c>
    </row>
    <row r="849" s="13" customFormat="1">
      <c r="A849" s="13"/>
      <c r="B849" s="234"/>
      <c r="C849" s="235"/>
      <c r="D849" s="236" t="s">
        <v>225</v>
      </c>
      <c r="E849" s="237" t="s">
        <v>1</v>
      </c>
      <c r="F849" s="238" t="s">
        <v>1132</v>
      </c>
      <c r="G849" s="235"/>
      <c r="H849" s="239">
        <v>0.94999999999999996</v>
      </c>
      <c r="I849" s="240"/>
      <c r="J849" s="235"/>
      <c r="K849" s="235"/>
      <c r="L849" s="241"/>
      <c r="M849" s="242"/>
      <c r="N849" s="243"/>
      <c r="O849" s="243"/>
      <c r="P849" s="243"/>
      <c r="Q849" s="243"/>
      <c r="R849" s="243"/>
      <c r="S849" s="243"/>
      <c r="T849" s="24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5" t="s">
        <v>225</v>
      </c>
      <c r="AU849" s="245" t="s">
        <v>93</v>
      </c>
      <c r="AV849" s="13" t="s">
        <v>93</v>
      </c>
      <c r="AW849" s="13" t="s">
        <v>38</v>
      </c>
      <c r="AX849" s="13" t="s">
        <v>83</v>
      </c>
      <c r="AY849" s="245" t="s">
        <v>216</v>
      </c>
    </row>
    <row r="850" s="13" customFormat="1">
      <c r="A850" s="13"/>
      <c r="B850" s="234"/>
      <c r="C850" s="235"/>
      <c r="D850" s="236" t="s">
        <v>225</v>
      </c>
      <c r="E850" s="237" t="s">
        <v>1</v>
      </c>
      <c r="F850" s="238" t="s">
        <v>1133</v>
      </c>
      <c r="G850" s="235"/>
      <c r="H850" s="239">
        <v>2.1499999999999999</v>
      </c>
      <c r="I850" s="240"/>
      <c r="J850" s="235"/>
      <c r="K850" s="235"/>
      <c r="L850" s="241"/>
      <c r="M850" s="242"/>
      <c r="N850" s="243"/>
      <c r="O850" s="243"/>
      <c r="P850" s="243"/>
      <c r="Q850" s="243"/>
      <c r="R850" s="243"/>
      <c r="S850" s="243"/>
      <c r="T850" s="24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5" t="s">
        <v>225</v>
      </c>
      <c r="AU850" s="245" t="s">
        <v>93</v>
      </c>
      <c r="AV850" s="13" t="s">
        <v>93</v>
      </c>
      <c r="AW850" s="13" t="s">
        <v>38</v>
      </c>
      <c r="AX850" s="13" t="s">
        <v>83</v>
      </c>
      <c r="AY850" s="245" t="s">
        <v>216</v>
      </c>
    </row>
    <row r="851" s="13" customFormat="1">
      <c r="A851" s="13"/>
      <c r="B851" s="234"/>
      <c r="C851" s="235"/>
      <c r="D851" s="236" t="s">
        <v>225</v>
      </c>
      <c r="E851" s="237" t="s">
        <v>1</v>
      </c>
      <c r="F851" s="238" t="s">
        <v>1134</v>
      </c>
      <c r="G851" s="235"/>
      <c r="H851" s="239">
        <v>0.80000000000000004</v>
      </c>
      <c r="I851" s="240"/>
      <c r="J851" s="235"/>
      <c r="K851" s="235"/>
      <c r="L851" s="241"/>
      <c r="M851" s="242"/>
      <c r="N851" s="243"/>
      <c r="O851" s="243"/>
      <c r="P851" s="243"/>
      <c r="Q851" s="243"/>
      <c r="R851" s="243"/>
      <c r="S851" s="243"/>
      <c r="T851" s="24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5" t="s">
        <v>225</v>
      </c>
      <c r="AU851" s="245" t="s">
        <v>93</v>
      </c>
      <c r="AV851" s="13" t="s">
        <v>93</v>
      </c>
      <c r="AW851" s="13" t="s">
        <v>38</v>
      </c>
      <c r="AX851" s="13" t="s">
        <v>83</v>
      </c>
      <c r="AY851" s="245" t="s">
        <v>216</v>
      </c>
    </row>
    <row r="852" s="13" customFormat="1">
      <c r="A852" s="13"/>
      <c r="B852" s="234"/>
      <c r="C852" s="235"/>
      <c r="D852" s="236" t="s">
        <v>225</v>
      </c>
      <c r="E852" s="237" t="s">
        <v>1</v>
      </c>
      <c r="F852" s="238" t="s">
        <v>1135</v>
      </c>
      <c r="G852" s="235"/>
      <c r="H852" s="239">
        <v>2.3599999999999999</v>
      </c>
      <c r="I852" s="240"/>
      <c r="J852" s="235"/>
      <c r="K852" s="235"/>
      <c r="L852" s="241"/>
      <c r="M852" s="242"/>
      <c r="N852" s="243"/>
      <c r="O852" s="243"/>
      <c r="P852" s="243"/>
      <c r="Q852" s="243"/>
      <c r="R852" s="243"/>
      <c r="S852" s="243"/>
      <c r="T852" s="24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5" t="s">
        <v>225</v>
      </c>
      <c r="AU852" s="245" t="s">
        <v>93</v>
      </c>
      <c r="AV852" s="13" t="s">
        <v>93</v>
      </c>
      <c r="AW852" s="13" t="s">
        <v>38</v>
      </c>
      <c r="AX852" s="13" t="s">
        <v>83</v>
      </c>
      <c r="AY852" s="245" t="s">
        <v>216</v>
      </c>
    </row>
    <row r="853" s="13" customFormat="1">
      <c r="A853" s="13"/>
      <c r="B853" s="234"/>
      <c r="C853" s="235"/>
      <c r="D853" s="236" t="s">
        <v>225</v>
      </c>
      <c r="E853" s="237" t="s">
        <v>1</v>
      </c>
      <c r="F853" s="238" t="s">
        <v>1136</v>
      </c>
      <c r="G853" s="235"/>
      <c r="H853" s="239">
        <v>2.1499999999999999</v>
      </c>
      <c r="I853" s="240"/>
      <c r="J853" s="235"/>
      <c r="K853" s="235"/>
      <c r="L853" s="241"/>
      <c r="M853" s="242"/>
      <c r="N853" s="243"/>
      <c r="O853" s="243"/>
      <c r="P853" s="243"/>
      <c r="Q853" s="243"/>
      <c r="R853" s="243"/>
      <c r="S853" s="243"/>
      <c r="T853" s="24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5" t="s">
        <v>225</v>
      </c>
      <c r="AU853" s="245" t="s">
        <v>93</v>
      </c>
      <c r="AV853" s="13" t="s">
        <v>93</v>
      </c>
      <c r="AW853" s="13" t="s">
        <v>38</v>
      </c>
      <c r="AX853" s="13" t="s">
        <v>83</v>
      </c>
      <c r="AY853" s="245" t="s">
        <v>216</v>
      </c>
    </row>
    <row r="854" s="13" customFormat="1">
      <c r="A854" s="13"/>
      <c r="B854" s="234"/>
      <c r="C854" s="235"/>
      <c r="D854" s="236" t="s">
        <v>225</v>
      </c>
      <c r="E854" s="237" t="s">
        <v>1</v>
      </c>
      <c r="F854" s="238" t="s">
        <v>1137</v>
      </c>
      <c r="G854" s="235"/>
      <c r="H854" s="239">
        <v>2.48</v>
      </c>
      <c r="I854" s="240"/>
      <c r="J854" s="235"/>
      <c r="K854" s="235"/>
      <c r="L854" s="241"/>
      <c r="M854" s="242"/>
      <c r="N854" s="243"/>
      <c r="O854" s="243"/>
      <c r="P854" s="243"/>
      <c r="Q854" s="243"/>
      <c r="R854" s="243"/>
      <c r="S854" s="243"/>
      <c r="T854" s="24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5" t="s">
        <v>225</v>
      </c>
      <c r="AU854" s="245" t="s">
        <v>93</v>
      </c>
      <c r="AV854" s="13" t="s">
        <v>93</v>
      </c>
      <c r="AW854" s="13" t="s">
        <v>38</v>
      </c>
      <c r="AX854" s="13" t="s">
        <v>83</v>
      </c>
      <c r="AY854" s="245" t="s">
        <v>216</v>
      </c>
    </row>
    <row r="855" s="13" customFormat="1">
      <c r="A855" s="13"/>
      <c r="B855" s="234"/>
      <c r="C855" s="235"/>
      <c r="D855" s="236" t="s">
        <v>225</v>
      </c>
      <c r="E855" s="237" t="s">
        <v>1</v>
      </c>
      <c r="F855" s="238" t="s">
        <v>1138</v>
      </c>
      <c r="G855" s="235"/>
      <c r="H855" s="239">
        <v>2.1099999999999999</v>
      </c>
      <c r="I855" s="240"/>
      <c r="J855" s="235"/>
      <c r="K855" s="235"/>
      <c r="L855" s="241"/>
      <c r="M855" s="242"/>
      <c r="N855" s="243"/>
      <c r="O855" s="243"/>
      <c r="P855" s="243"/>
      <c r="Q855" s="243"/>
      <c r="R855" s="243"/>
      <c r="S855" s="243"/>
      <c r="T855" s="24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5" t="s">
        <v>225</v>
      </c>
      <c r="AU855" s="245" t="s">
        <v>93</v>
      </c>
      <c r="AV855" s="13" t="s">
        <v>93</v>
      </c>
      <c r="AW855" s="13" t="s">
        <v>38</v>
      </c>
      <c r="AX855" s="13" t="s">
        <v>83</v>
      </c>
      <c r="AY855" s="245" t="s">
        <v>216</v>
      </c>
    </row>
    <row r="856" s="13" customFormat="1">
      <c r="A856" s="13"/>
      <c r="B856" s="234"/>
      <c r="C856" s="235"/>
      <c r="D856" s="236" t="s">
        <v>225</v>
      </c>
      <c r="E856" s="237" t="s">
        <v>1</v>
      </c>
      <c r="F856" s="238" t="s">
        <v>1139</v>
      </c>
      <c r="G856" s="235"/>
      <c r="H856" s="239">
        <v>2.3599999999999999</v>
      </c>
      <c r="I856" s="240"/>
      <c r="J856" s="235"/>
      <c r="K856" s="235"/>
      <c r="L856" s="241"/>
      <c r="M856" s="242"/>
      <c r="N856" s="243"/>
      <c r="O856" s="243"/>
      <c r="P856" s="243"/>
      <c r="Q856" s="243"/>
      <c r="R856" s="243"/>
      <c r="S856" s="243"/>
      <c r="T856" s="24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5" t="s">
        <v>225</v>
      </c>
      <c r="AU856" s="245" t="s">
        <v>93</v>
      </c>
      <c r="AV856" s="13" t="s">
        <v>93</v>
      </c>
      <c r="AW856" s="13" t="s">
        <v>38</v>
      </c>
      <c r="AX856" s="13" t="s">
        <v>83</v>
      </c>
      <c r="AY856" s="245" t="s">
        <v>216</v>
      </c>
    </row>
    <row r="857" s="13" customFormat="1">
      <c r="A857" s="13"/>
      <c r="B857" s="234"/>
      <c r="C857" s="235"/>
      <c r="D857" s="236" t="s">
        <v>225</v>
      </c>
      <c r="E857" s="237" t="s">
        <v>1</v>
      </c>
      <c r="F857" s="238" t="s">
        <v>1140</v>
      </c>
      <c r="G857" s="235"/>
      <c r="H857" s="239">
        <v>3.1499999999999999</v>
      </c>
      <c r="I857" s="240"/>
      <c r="J857" s="235"/>
      <c r="K857" s="235"/>
      <c r="L857" s="241"/>
      <c r="M857" s="242"/>
      <c r="N857" s="243"/>
      <c r="O857" s="243"/>
      <c r="P857" s="243"/>
      <c r="Q857" s="243"/>
      <c r="R857" s="243"/>
      <c r="S857" s="243"/>
      <c r="T857" s="24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5" t="s">
        <v>225</v>
      </c>
      <c r="AU857" s="245" t="s">
        <v>93</v>
      </c>
      <c r="AV857" s="13" t="s">
        <v>93</v>
      </c>
      <c r="AW857" s="13" t="s">
        <v>38</v>
      </c>
      <c r="AX857" s="13" t="s">
        <v>83</v>
      </c>
      <c r="AY857" s="245" t="s">
        <v>216</v>
      </c>
    </row>
    <row r="858" s="13" customFormat="1">
      <c r="A858" s="13"/>
      <c r="B858" s="234"/>
      <c r="C858" s="235"/>
      <c r="D858" s="236" t="s">
        <v>225</v>
      </c>
      <c r="E858" s="237" t="s">
        <v>1</v>
      </c>
      <c r="F858" s="238" t="s">
        <v>1141</v>
      </c>
      <c r="G858" s="235"/>
      <c r="H858" s="239">
        <v>0.94999999999999996</v>
      </c>
      <c r="I858" s="240"/>
      <c r="J858" s="235"/>
      <c r="K858" s="235"/>
      <c r="L858" s="241"/>
      <c r="M858" s="242"/>
      <c r="N858" s="243"/>
      <c r="O858" s="243"/>
      <c r="P858" s="243"/>
      <c r="Q858" s="243"/>
      <c r="R858" s="243"/>
      <c r="S858" s="243"/>
      <c r="T858" s="24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5" t="s">
        <v>225</v>
      </c>
      <c r="AU858" s="245" t="s">
        <v>93</v>
      </c>
      <c r="AV858" s="13" t="s">
        <v>93</v>
      </c>
      <c r="AW858" s="13" t="s">
        <v>38</v>
      </c>
      <c r="AX858" s="13" t="s">
        <v>83</v>
      </c>
      <c r="AY858" s="245" t="s">
        <v>216</v>
      </c>
    </row>
    <row r="859" s="13" customFormat="1">
      <c r="A859" s="13"/>
      <c r="B859" s="234"/>
      <c r="C859" s="235"/>
      <c r="D859" s="236" t="s">
        <v>225</v>
      </c>
      <c r="E859" s="237" t="s">
        <v>1</v>
      </c>
      <c r="F859" s="238" t="s">
        <v>1142</v>
      </c>
      <c r="G859" s="235"/>
      <c r="H859" s="239">
        <v>0.94999999999999996</v>
      </c>
      <c r="I859" s="240"/>
      <c r="J859" s="235"/>
      <c r="K859" s="235"/>
      <c r="L859" s="241"/>
      <c r="M859" s="242"/>
      <c r="N859" s="243"/>
      <c r="O859" s="243"/>
      <c r="P859" s="243"/>
      <c r="Q859" s="243"/>
      <c r="R859" s="243"/>
      <c r="S859" s="243"/>
      <c r="T859" s="24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5" t="s">
        <v>225</v>
      </c>
      <c r="AU859" s="245" t="s">
        <v>93</v>
      </c>
      <c r="AV859" s="13" t="s">
        <v>93</v>
      </c>
      <c r="AW859" s="13" t="s">
        <v>38</v>
      </c>
      <c r="AX859" s="13" t="s">
        <v>83</v>
      </c>
      <c r="AY859" s="245" t="s">
        <v>216</v>
      </c>
    </row>
    <row r="860" s="14" customFormat="1">
      <c r="A860" s="14"/>
      <c r="B860" s="246"/>
      <c r="C860" s="247"/>
      <c r="D860" s="236" t="s">
        <v>225</v>
      </c>
      <c r="E860" s="248" t="s">
        <v>1</v>
      </c>
      <c r="F860" s="249" t="s">
        <v>229</v>
      </c>
      <c r="G860" s="247"/>
      <c r="H860" s="250">
        <v>33.710000000000001</v>
      </c>
      <c r="I860" s="251"/>
      <c r="J860" s="247"/>
      <c r="K860" s="247"/>
      <c r="L860" s="252"/>
      <c r="M860" s="253"/>
      <c r="N860" s="254"/>
      <c r="O860" s="254"/>
      <c r="P860" s="254"/>
      <c r="Q860" s="254"/>
      <c r="R860" s="254"/>
      <c r="S860" s="254"/>
      <c r="T860" s="255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6" t="s">
        <v>225</v>
      </c>
      <c r="AU860" s="256" t="s">
        <v>93</v>
      </c>
      <c r="AV860" s="14" t="s">
        <v>223</v>
      </c>
      <c r="AW860" s="14" t="s">
        <v>38</v>
      </c>
      <c r="AX860" s="14" t="s">
        <v>91</v>
      </c>
      <c r="AY860" s="256" t="s">
        <v>216</v>
      </c>
    </row>
    <row r="861" s="2" customFormat="1" ht="24.15" customHeight="1">
      <c r="A861" s="40"/>
      <c r="B861" s="41"/>
      <c r="C861" s="221" t="s">
        <v>1143</v>
      </c>
      <c r="D861" s="221" t="s">
        <v>218</v>
      </c>
      <c r="E861" s="222" t="s">
        <v>1144</v>
      </c>
      <c r="F861" s="223" t="s">
        <v>1145</v>
      </c>
      <c r="G861" s="224" t="s">
        <v>237</v>
      </c>
      <c r="H861" s="225">
        <v>811.85000000000002</v>
      </c>
      <c r="I861" s="226"/>
      <c r="J861" s="227">
        <f>ROUND(I861*H861,2)</f>
        <v>0</v>
      </c>
      <c r="K861" s="223" t="s">
        <v>222</v>
      </c>
      <c r="L861" s="46"/>
      <c r="M861" s="228" t="s">
        <v>1</v>
      </c>
      <c r="N861" s="229" t="s">
        <v>48</v>
      </c>
      <c r="O861" s="93"/>
      <c r="P861" s="230">
        <f>O861*H861</f>
        <v>0</v>
      </c>
      <c r="Q861" s="230">
        <v>0</v>
      </c>
      <c r="R861" s="230">
        <f>Q861*H861</f>
        <v>0</v>
      </c>
      <c r="S861" s="230">
        <v>0.0089999999999999993</v>
      </c>
      <c r="T861" s="231">
        <f>S861*H861</f>
        <v>7.3066499999999994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32" t="s">
        <v>223</v>
      </c>
      <c r="AT861" s="232" t="s">
        <v>218</v>
      </c>
      <c r="AU861" s="232" t="s">
        <v>93</v>
      </c>
      <c r="AY861" s="18" t="s">
        <v>216</v>
      </c>
      <c r="BE861" s="233">
        <f>IF(N861="základní",J861,0)</f>
        <v>0</v>
      </c>
      <c r="BF861" s="233">
        <f>IF(N861="snížená",J861,0)</f>
        <v>0</v>
      </c>
      <c r="BG861" s="233">
        <f>IF(N861="zákl. přenesená",J861,0)</f>
        <v>0</v>
      </c>
      <c r="BH861" s="233">
        <f>IF(N861="sníž. přenesená",J861,0)</f>
        <v>0</v>
      </c>
      <c r="BI861" s="233">
        <f>IF(N861="nulová",J861,0)</f>
        <v>0</v>
      </c>
      <c r="BJ861" s="18" t="s">
        <v>91</v>
      </c>
      <c r="BK861" s="233">
        <f>ROUND(I861*H861,2)</f>
        <v>0</v>
      </c>
      <c r="BL861" s="18" t="s">
        <v>223</v>
      </c>
      <c r="BM861" s="232" t="s">
        <v>1146</v>
      </c>
    </row>
    <row r="862" s="13" customFormat="1">
      <c r="A862" s="13"/>
      <c r="B862" s="234"/>
      <c r="C862" s="235"/>
      <c r="D862" s="236" t="s">
        <v>225</v>
      </c>
      <c r="E862" s="237" t="s">
        <v>1</v>
      </c>
      <c r="F862" s="238" t="s">
        <v>1147</v>
      </c>
      <c r="G862" s="235"/>
      <c r="H862" s="239">
        <v>28.600000000000001</v>
      </c>
      <c r="I862" s="240"/>
      <c r="J862" s="235"/>
      <c r="K862" s="235"/>
      <c r="L862" s="241"/>
      <c r="M862" s="242"/>
      <c r="N862" s="243"/>
      <c r="O862" s="243"/>
      <c r="P862" s="243"/>
      <c r="Q862" s="243"/>
      <c r="R862" s="243"/>
      <c r="S862" s="243"/>
      <c r="T862" s="24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5" t="s">
        <v>225</v>
      </c>
      <c r="AU862" s="245" t="s">
        <v>93</v>
      </c>
      <c r="AV862" s="13" t="s">
        <v>93</v>
      </c>
      <c r="AW862" s="13" t="s">
        <v>38</v>
      </c>
      <c r="AX862" s="13" t="s">
        <v>83</v>
      </c>
      <c r="AY862" s="245" t="s">
        <v>216</v>
      </c>
    </row>
    <row r="863" s="13" customFormat="1">
      <c r="A863" s="13"/>
      <c r="B863" s="234"/>
      <c r="C863" s="235"/>
      <c r="D863" s="236" t="s">
        <v>225</v>
      </c>
      <c r="E863" s="237" t="s">
        <v>1</v>
      </c>
      <c r="F863" s="238" t="s">
        <v>1148</v>
      </c>
      <c r="G863" s="235"/>
      <c r="H863" s="239">
        <v>18.25</v>
      </c>
      <c r="I863" s="240"/>
      <c r="J863" s="235"/>
      <c r="K863" s="235"/>
      <c r="L863" s="241"/>
      <c r="M863" s="242"/>
      <c r="N863" s="243"/>
      <c r="O863" s="243"/>
      <c r="P863" s="243"/>
      <c r="Q863" s="243"/>
      <c r="R863" s="243"/>
      <c r="S863" s="243"/>
      <c r="T863" s="24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5" t="s">
        <v>225</v>
      </c>
      <c r="AU863" s="245" t="s">
        <v>93</v>
      </c>
      <c r="AV863" s="13" t="s">
        <v>93</v>
      </c>
      <c r="AW863" s="13" t="s">
        <v>38</v>
      </c>
      <c r="AX863" s="13" t="s">
        <v>83</v>
      </c>
      <c r="AY863" s="245" t="s">
        <v>216</v>
      </c>
    </row>
    <row r="864" s="13" customFormat="1">
      <c r="A864" s="13"/>
      <c r="B864" s="234"/>
      <c r="C864" s="235"/>
      <c r="D864" s="236" t="s">
        <v>225</v>
      </c>
      <c r="E864" s="237" t="s">
        <v>1</v>
      </c>
      <c r="F864" s="238" t="s">
        <v>1149</v>
      </c>
      <c r="G864" s="235"/>
      <c r="H864" s="239">
        <v>39</v>
      </c>
      <c r="I864" s="240"/>
      <c r="J864" s="235"/>
      <c r="K864" s="235"/>
      <c r="L864" s="241"/>
      <c r="M864" s="242"/>
      <c r="N864" s="243"/>
      <c r="O864" s="243"/>
      <c r="P864" s="243"/>
      <c r="Q864" s="243"/>
      <c r="R864" s="243"/>
      <c r="S864" s="243"/>
      <c r="T864" s="24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5" t="s">
        <v>225</v>
      </c>
      <c r="AU864" s="245" t="s">
        <v>93</v>
      </c>
      <c r="AV864" s="13" t="s">
        <v>93</v>
      </c>
      <c r="AW864" s="13" t="s">
        <v>38</v>
      </c>
      <c r="AX864" s="13" t="s">
        <v>83</v>
      </c>
      <c r="AY864" s="245" t="s">
        <v>216</v>
      </c>
    </row>
    <row r="865" s="13" customFormat="1">
      <c r="A865" s="13"/>
      <c r="B865" s="234"/>
      <c r="C865" s="235"/>
      <c r="D865" s="236" t="s">
        <v>225</v>
      </c>
      <c r="E865" s="237" t="s">
        <v>1</v>
      </c>
      <c r="F865" s="238" t="s">
        <v>1150</v>
      </c>
      <c r="G865" s="235"/>
      <c r="H865" s="239">
        <v>28.600000000000001</v>
      </c>
      <c r="I865" s="240"/>
      <c r="J865" s="235"/>
      <c r="K865" s="235"/>
      <c r="L865" s="241"/>
      <c r="M865" s="242"/>
      <c r="N865" s="243"/>
      <c r="O865" s="243"/>
      <c r="P865" s="243"/>
      <c r="Q865" s="243"/>
      <c r="R865" s="243"/>
      <c r="S865" s="243"/>
      <c r="T865" s="24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5" t="s">
        <v>225</v>
      </c>
      <c r="AU865" s="245" t="s">
        <v>93</v>
      </c>
      <c r="AV865" s="13" t="s">
        <v>93</v>
      </c>
      <c r="AW865" s="13" t="s">
        <v>38</v>
      </c>
      <c r="AX865" s="13" t="s">
        <v>83</v>
      </c>
      <c r="AY865" s="245" t="s">
        <v>216</v>
      </c>
    </row>
    <row r="866" s="13" customFormat="1">
      <c r="A866" s="13"/>
      <c r="B866" s="234"/>
      <c r="C866" s="235"/>
      <c r="D866" s="236" t="s">
        <v>225</v>
      </c>
      <c r="E866" s="237" t="s">
        <v>1</v>
      </c>
      <c r="F866" s="238" t="s">
        <v>1151</v>
      </c>
      <c r="G866" s="235"/>
      <c r="H866" s="239">
        <v>29.300000000000001</v>
      </c>
      <c r="I866" s="240"/>
      <c r="J866" s="235"/>
      <c r="K866" s="235"/>
      <c r="L866" s="241"/>
      <c r="M866" s="242"/>
      <c r="N866" s="243"/>
      <c r="O866" s="243"/>
      <c r="P866" s="243"/>
      <c r="Q866" s="243"/>
      <c r="R866" s="243"/>
      <c r="S866" s="243"/>
      <c r="T866" s="24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5" t="s">
        <v>225</v>
      </c>
      <c r="AU866" s="245" t="s">
        <v>93</v>
      </c>
      <c r="AV866" s="13" t="s">
        <v>93</v>
      </c>
      <c r="AW866" s="13" t="s">
        <v>38</v>
      </c>
      <c r="AX866" s="13" t="s">
        <v>83</v>
      </c>
      <c r="AY866" s="245" t="s">
        <v>216</v>
      </c>
    </row>
    <row r="867" s="13" customFormat="1">
      <c r="A867" s="13"/>
      <c r="B867" s="234"/>
      <c r="C867" s="235"/>
      <c r="D867" s="236" t="s">
        <v>225</v>
      </c>
      <c r="E867" s="237" t="s">
        <v>1</v>
      </c>
      <c r="F867" s="238" t="s">
        <v>1152</v>
      </c>
      <c r="G867" s="235"/>
      <c r="H867" s="239">
        <v>36.5</v>
      </c>
      <c r="I867" s="240"/>
      <c r="J867" s="235"/>
      <c r="K867" s="235"/>
      <c r="L867" s="241"/>
      <c r="M867" s="242"/>
      <c r="N867" s="243"/>
      <c r="O867" s="243"/>
      <c r="P867" s="243"/>
      <c r="Q867" s="243"/>
      <c r="R867" s="243"/>
      <c r="S867" s="243"/>
      <c r="T867" s="24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5" t="s">
        <v>225</v>
      </c>
      <c r="AU867" s="245" t="s">
        <v>93</v>
      </c>
      <c r="AV867" s="13" t="s">
        <v>93</v>
      </c>
      <c r="AW867" s="13" t="s">
        <v>38</v>
      </c>
      <c r="AX867" s="13" t="s">
        <v>83</v>
      </c>
      <c r="AY867" s="245" t="s">
        <v>216</v>
      </c>
    </row>
    <row r="868" s="13" customFormat="1">
      <c r="A868" s="13"/>
      <c r="B868" s="234"/>
      <c r="C868" s="235"/>
      <c r="D868" s="236" t="s">
        <v>225</v>
      </c>
      <c r="E868" s="237" t="s">
        <v>1</v>
      </c>
      <c r="F868" s="238" t="s">
        <v>1153</v>
      </c>
      <c r="G868" s="235"/>
      <c r="H868" s="239">
        <v>39</v>
      </c>
      <c r="I868" s="240"/>
      <c r="J868" s="235"/>
      <c r="K868" s="235"/>
      <c r="L868" s="241"/>
      <c r="M868" s="242"/>
      <c r="N868" s="243"/>
      <c r="O868" s="243"/>
      <c r="P868" s="243"/>
      <c r="Q868" s="243"/>
      <c r="R868" s="243"/>
      <c r="S868" s="243"/>
      <c r="T868" s="24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5" t="s">
        <v>225</v>
      </c>
      <c r="AU868" s="245" t="s">
        <v>93</v>
      </c>
      <c r="AV868" s="13" t="s">
        <v>93</v>
      </c>
      <c r="AW868" s="13" t="s">
        <v>38</v>
      </c>
      <c r="AX868" s="13" t="s">
        <v>83</v>
      </c>
      <c r="AY868" s="245" t="s">
        <v>216</v>
      </c>
    </row>
    <row r="869" s="13" customFormat="1">
      <c r="A869" s="13"/>
      <c r="B869" s="234"/>
      <c r="C869" s="235"/>
      <c r="D869" s="236" t="s">
        <v>225</v>
      </c>
      <c r="E869" s="237" t="s">
        <v>1</v>
      </c>
      <c r="F869" s="238" t="s">
        <v>1154</v>
      </c>
      <c r="G869" s="235"/>
      <c r="H869" s="239">
        <v>28.600000000000001</v>
      </c>
      <c r="I869" s="240"/>
      <c r="J869" s="235"/>
      <c r="K869" s="235"/>
      <c r="L869" s="241"/>
      <c r="M869" s="242"/>
      <c r="N869" s="243"/>
      <c r="O869" s="243"/>
      <c r="P869" s="243"/>
      <c r="Q869" s="243"/>
      <c r="R869" s="243"/>
      <c r="S869" s="243"/>
      <c r="T869" s="24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5" t="s">
        <v>225</v>
      </c>
      <c r="AU869" s="245" t="s">
        <v>93</v>
      </c>
      <c r="AV869" s="13" t="s">
        <v>93</v>
      </c>
      <c r="AW869" s="13" t="s">
        <v>38</v>
      </c>
      <c r="AX869" s="13" t="s">
        <v>83</v>
      </c>
      <c r="AY869" s="245" t="s">
        <v>216</v>
      </c>
    </row>
    <row r="870" s="13" customFormat="1">
      <c r="A870" s="13"/>
      <c r="B870" s="234"/>
      <c r="C870" s="235"/>
      <c r="D870" s="236" t="s">
        <v>225</v>
      </c>
      <c r="E870" s="237" t="s">
        <v>1</v>
      </c>
      <c r="F870" s="238" t="s">
        <v>1155</v>
      </c>
      <c r="G870" s="235"/>
      <c r="H870" s="239">
        <v>29.5</v>
      </c>
      <c r="I870" s="240"/>
      <c r="J870" s="235"/>
      <c r="K870" s="235"/>
      <c r="L870" s="241"/>
      <c r="M870" s="242"/>
      <c r="N870" s="243"/>
      <c r="O870" s="243"/>
      <c r="P870" s="243"/>
      <c r="Q870" s="243"/>
      <c r="R870" s="243"/>
      <c r="S870" s="243"/>
      <c r="T870" s="24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5" t="s">
        <v>225</v>
      </c>
      <c r="AU870" s="245" t="s">
        <v>93</v>
      </c>
      <c r="AV870" s="13" t="s">
        <v>93</v>
      </c>
      <c r="AW870" s="13" t="s">
        <v>38</v>
      </c>
      <c r="AX870" s="13" t="s">
        <v>83</v>
      </c>
      <c r="AY870" s="245" t="s">
        <v>216</v>
      </c>
    </row>
    <row r="871" s="13" customFormat="1">
      <c r="A871" s="13"/>
      <c r="B871" s="234"/>
      <c r="C871" s="235"/>
      <c r="D871" s="236" t="s">
        <v>225</v>
      </c>
      <c r="E871" s="237" t="s">
        <v>1</v>
      </c>
      <c r="F871" s="238" t="s">
        <v>1156</v>
      </c>
      <c r="G871" s="235"/>
      <c r="H871" s="239">
        <v>28.600000000000001</v>
      </c>
      <c r="I871" s="240"/>
      <c r="J871" s="235"/>
      <c r="K871" s="235"/>
      <c r="L871" s="241"/>
      <c r="M871" s="242"/>
      <c r="N871" s="243"/>
      <c r="O871" s="243"/>
      <c r="P871" s="243"/>
      <c r="Q871" s="243"/>
      <c r="R871" s="243"/>
      <c r="S871" s="243"/>
      <c r="T871" s="24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5" t="s">
        <v>225</v>
      </c>
      <c r="AU871" s="245" t="s">
        <v>93</v>
      </c>
      <c r="AV871" s="13" t="s">
        <v>93</v>
      </c>
      <c r="AW871" s="13" t="s">
        <v>38</v>
      </c>
      <c r="AX871" s="13" t="s">
        <v>83</v>
      </c>
      <c r="AY871" s="245" t="s">
        <v>216</v>
      </c>
    </row>
    <row r="872" s="13" customFormat="1">
      <c r="A872" s="13"/>
      <c r="B872" s="234"/>
      <c r="C872" s="235"/>
      <c r="D872" s="236" t="s">
        <v>225</v>
      </c>
      <c r="E872" s="237" t="s">
        <v>1</v>
      </c>
      <c r="F872" s="238" t="s">
        <v>1157</v>
      </c>
      <c r="G872" s="235"/>
      <c r="H872" s="239">
        <v>29.300000000000001</v>
      </c>
      <c r="I872" s="240"/>
      <c r="J872" s="235"/>
      <c r="K872" s="235"/>
      <c r="L872" s="241"/>
      <c r="M872" s="242"/>
      <c r="N872" s="243"/>
      <c r="O872" s="243"/>
      <c r="P872" s="243"/>
      <c r="Q872" s="243"/>
      <c r="R872" s="243"/>
      <c r="S872" s="243"/>
      <c r="T872" s="24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5" t="s">
        <v>225</v>
      </c>
      <c r="AU872" s="245" t="s">
        <v>93</v>
      </c>
      <c r="AV872" s="13" t="s">
        <v>93</v>
      </c>
      <c r="AW872" s="13" t="s">
        <v>38</v>
      </c>
      <c r="AX872" s="13" t="s">
        <v>83</v>
      </c>
      <c r="AY872" s="245" t="s">
        <v>216</v>
      </c>
    </row>
    <row r="873" s="13" customFormat="1">
      <c r="A873" s="13"/>
      <c r="B873" s="234"/>
      <c r="C873" s="235"/>
      <c r="D873" s="236" t="s">
        <v>225</v>
      </c>
      <c r="E873" s="237" t="s">
        <v>1</v>
      </c>
      <c r="F873" s="238" t="s">
        <v>1158</v>
      </c>
      <c r="G873" s="235"/>
      <c r="H873" s="239">
        <v>28.600000000000001</v>
      </c>
      <c r="I873" s="240"/>
      <c r="J873" s="235"/>
      <c r="K873" s="235"/>
      <c r="L873" s="241"/>
      <c r="M873" s="242"/>
      <c r="N873" s="243"/>
      <c r="O873" s="243"/>
      <c r="P873" s="243"/>
      <c r="Q873" s="243"/>
      <c r="R873" s="243"/>
      <c r="S873" s="243"/>
      <c r="T873" s="24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5" t="s">
        <v>225</v>
      </c>
      <c r="AU873" s="245" t="s">
        <v>93</v>
      </c>
      <c r="AV873" s="13" t="s">
        <v>93</v>
      </c>
      <c r="AW873" s="13" t="s">
        <v>38</v>
      </c>
      <c r="AX873" s="13" t="s">
        <v>83</v>
      </c>
      <c r="AY873" s="245" t="s">
        <v>216</v>
      </c>
    </row>
    <row r="874" s="13" customFormat="1">
      <c r="A874" s="13"/>
      <c r="B874" s="234"/>
      <c r="C874" s="235"/>
      <c r="D874" s="236" t="s">
        <v>225</v>
      </c>
      <c r="E874" s="237" t="s">
        <v>1</v>
      </c>
      <c r="F874" s="238" t="s">
        <v>1159</v>
      </c>
      <c r="G874" s="235"/>
      <c r="H874" s="239">
        <v>18.600000000000001</v>
      </c>
      <c r="I874" s="240"/>
      <c r="J874" s="235"/>
      <c r="K874" s="235"/>
      <c r="L874" s="241"/>
      <c r="M874" s="242"/>
      <c r="N874" s="243"/>
      <c r="O874" s="243"/>
      <c r="P874" s="243"/>
      <c r="Q874" s="243"/>
      <c r="R874" s="243"/>
      <c r="S874" s="243"/>
      <c r="T874" s="24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5" t="s">
        <v>225</v>
      </c>
      <c r="AU874" s="245" t="s">
        <v>93</v>
      </c>
      <c r="AV874" s="13" t="s">
        <v>93</v>
      </c>
      <c r="AW874" s="13" t="s">
        <v>38</v>
      </c>
      <c r="AX874" s="13" t="s">
        <v>83</v>
      </c>
      <c r="AY874" s="245" t="s">
        <v>216</v>
      </c>
    </row>
    <row r="875" s="13" customFormat="1">
      <c r="A875" s="13"/>
      <c r="B875" s="234"/>
      <c r="C875" s="235"/>
      <c r="D875" s="236" t="s">
        <v>225</v>
      </c>
      <c r="E875" s="237" t="s">
        <v>1</v>
      </c>
      <c r="F875" s="238" t="s">
        <v>1160</v>
      </c>
      <c r="G875" s="235"/>
      <c r="H875" s="239">
        <v>29.5</v>
      </c>
      <c r="I875" s="240"/>
      <c r="J875" s="235"/>
      <c r="K875" s="235"/>
      <c r="L875" s="241"/>
      <c r="M875" s="242"/>
      <c r="N875" s="243"/>
      <c r="O875" s="243"/>
      <c r="P875" s="243"/>
      <c r="Q875" s="243"/>
      <c r="R875" s="243"/>
      <c r="S875" s="243"/>
      <c r="T875" s="24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5" t="s">
        <v>225</v>
      </c>
      <c r="AU875" s="245" t="s">
        <v>93</v>
      </c>
      <c r="AV875" s="13" t="s">
        <v>93</v>
      </c>
      <c r="AW875" s="13" t="s">
        <v>38</v>
      </c>
      <c r="AX875" s="13" t="s">
        <v>83</v>
      </c>
      <c r="AY875" s="245" t="s">
        <v>216</v>
      </c>
    </row>
    <row r="876" s="13" customFormat="1">
      <c r="A876" s="13"/>
      <c r="B876" s="234"/>
      <c r="C876" s="235"/>
      <c r="D876" s="236" t="s">
        <v>225</v>
      </c>
      <c r="E876" s="237" t="s">
        <v>1</v>
      </c>
      <c r="F876" s="238" t="s">
        <v>1161</v>
      </c>
      <c r="G876" s="235"/>
      <c r="H876" s="239">
        <v>16.5</v>
      </c>
      <c r="I876" s="240"/>
      <c r="J876" s="235"/>
      <c r="K876" s="235"/>
      <c r="L876" s="241"/>
      <c r="M876" s="242"/>
      <c r="N876" s="243"/>
      <c r="O876" s="243"/>
      <c r="P876" s="243"/>
      <c r="Q876" s="243"/>
      <c r="R876" s="243"/>
      <c r="S876" s="243"/>
      <c r="T876" s="24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5" t="s">
        <v>225</v>
      </c>
      <c r="AU876" s="245" t="s">
        <v>93</v>
      </c>
      <c r="AV876" s="13" t="s">
        <v>93</v>
      </c>
      <c r="AW876" s="13" t="s">
        <v>38</v>
      </c>
      <c r="AX876" s="13" t="s">
        <v>83</v>
      </c>
      <c r="AY876" s="245" t="s">
        <v>216</v>
      </c>
    </row>
    <row r="877" s="13" customFormat="1">
      <c r="A877" s="13"/>
      <c r="B877" s="234"/>
      <c r="C877" s="235"/>
      <c r="D877" s="236" t="s">
        <v>225</v>
      </c>
      <c r="E877" s="237" t="s">
        <v>1</v>
      </c>
      <c r="F877" s="238" t="s">
        <v>1162</v>
      </c>
      <c r="G877" s="235"/>
      <c r="H877" s="239">
        <v>52.600000000000001</v>
      </c>
      <c r="I877" s="240"/>
      <c r="J877" s="235"/>
      <c r="K877" s="235"/>
      <c r="L877" s="241"/>
      <c r="M877" s="242"/>
      <c r="N877" s="243"/>
      <c r="O877" s="243"/>
      <c r="P877" s="243"/>
      <c r="Q877" s="243"/>
      <c r="R877" s="243"/>
      <c r="S877" s="243"/>
      <c r="T877" s="24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5" t="s">
        <v>225</v>
      </c>
      <c r="AU877" s="245" t="s">
        <v>93</v>
      </c>
      <c r="AV877" s="13" t="s">
        <v>93</v>
      </c>
      <c r="AW877" s="13" t="s">
        <v>38</v>
      </c>
      <c r="AX877" s="13" t="s">
        <v>83</v>
      </c>
      <c r="AY877" s="245" t="s">
        <v>216</v>
      </c>
    </row>
    <row r="878" s="13" customFormat="1">
      <c r="A878" s="13"/>
      <c r="B878" s="234"/>
      <c r="C878" s="235"/>
      <c r="D878" s="236" t="s">
        <v>225</v>
      </c>
      <c r="E878" s="237" t="s">
        <v>1</v>
      </c>
      <c r="F878" s="238" t="s">
        <v>1163</v>
      </c>
      <c r="G878" s="235"/>
      <c r="H878" s="239">
        <v>28.600000000000001</v>
      </c>
      <c r="I878" s="240"/>
      <c r="J878" s="235"/>
      <c r="K878" s="235"/>
      <c r="L878" s="241"/>
      <c r="M878" s="242"/>
      <c r="N878" s="243"/>
      <c r="O878" s="243"/>
      <c r="P878" s="243"/>
      <c r="Q878" s="243"/>
      <c r="R878" s="243"/>
      <c r="S878" s="243"/>
      <c r="T878" s="24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5" t="s">
        <v>225</v>
      </c>
      <c r="AU878" s="245" t="s">
        <v>93</v>
      </c>
      <c r="AV878" s="13" t="s">
        <v>93</v>
      </c>
      <c r="AW878" s="13" t="s">
        <v>38</v>
      </c>
      <c r="AX878" s="13" t="s">
        <v>83</v>
      </c>
      <c r="AY878" s="245" t="s">
        <v>216</v>
      </c>
    </row>
    <row r="879" s="13" customFormat="1">
      <c r="A879" s="13"/>
      <c r="B879" s="234"/>
      <c r="C879" s="235"/>
      <c r="D879" s="236" t="s">
        <v>225</v>
      </c>
      <c r="E879" s="237" t="s">
        <v>1</v>
      </c>
      <c r="F879" s="238" t="s">
        <v>1164</v>
      </c>
      <c r="G879" s="235"/>
      <c r="H879" s="239">
        <v>56.5</v>
      </c>
      <c r="I879" s="240"/>
      <c r="J879" s="235"/>
      <c r="K879" s="235"/>
      <c r="L879" s="241"/>
      <c r="M879" s="242"/>
      <c r="N879" s="243"/>
      <c r="O879" s="243"/>
      <c r="P879" s="243"/>
      <c r="Q879" s="243"/>
      <c r="R879" s="243"/>
      <c r="S879" s="243"/>
      <c r="T879" s="24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5" t="s">
        <v>225</v>
      </c>
      <c r="AU879" s="245" t="s">
        <v>93</v>
      </c>
      <c r="AV879" s="13" t="s">
        <v>93</v>
      </c>
      <c r="AW879" s="13" t="s">
        <v>38</v>
      </c>
      <c r="AX879" s="13" t="s">
        <v>83</v>
      </c>
      <c r="AY879" s="245" t="s">
        <v>216</v>
      </c>
    </row>
    <row r="880" s="13" customFormat="1">
      <c r="A880" s="13"/>
      <c r="B880" s="234"/>
      <c r="C880" s="235"/>
      <c r="D880" s="236" t="s">
        <v>225</v>
      </c>
      <c r="E880" s="237" t="s">
        <v>1</v>
      </c>
      <c r="F880" s="238" t="s">
        <v>1165</v>
      </c>
      <c r="G880" s="235"/>
      <c r="H880" s="239">
        <v>57.299999999999997</v>
      </c>
      <c r="I880" s="240"/>
      <c r="J880" s="235"/>
      <c r="K880" s="235"/>
      <c r="L880" s="241"/>
      <c r="M880" s="242"/>
      <c r="N880" s="243"/>
      <c r="O880" s="243"/>
      <c r="P880" s="243"/>
      <c r="Q880" s="243"/>
      <c r="R880" s="243"/>
      <c r="S880" s="243"/>
      <c r="T880" s="24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5" t="s">
        <v>225</v>
      </c>
      <c r="AU880" s="245" t="s">
        <v>93</v>
      </c>
      <c r="AV880" s="13" t="s">
        <v>93</v>
      </c>
      <c r="AW880" s="13" t="s">
        <v>38</v>
      </c>
      <c r="AX880" s="13" t="s">
        <v>83</v>
      </c>
      <c r="AY880" s="245" t="s">
        <v>216</v>
      </c>
    </row>
    <row r="881" s="13" customFormat="1">
      <c r="A881" s="13"/>
      <c r="B881" s="234"/>
      <c r="C881" s="235"/>
      <c r="D881" s="236" t="s">
        <v>225</v>
      </c>
      <c r="E881" s="237" t="s">
        <v>1</v>
      </c>
      <c r="F881" s="238" t="s">
        <v>1166</v>
      </c>
      <c r="G881" s="235"/>
      <c r="H881" s="239">
        <v>58.399999999999999</v>
      </c>
      <c r="I881" s="240"/>
      <c r="J881" s="235"/>
      <c r="K881" s="235"/>
      <c r="L881" s="241"/>
      <c r="M881" s="242"/>
      <c r="N881" s="243"/>
      <c r="O881" s="243"/>
      <c r="P881" s="243"/>
      <c r="Q881" s="243"/>
      <c r="R881" s="243"/>
      <c r="S881" s="243"/>
      <c r="T881" s="24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5" t="s">
        <v>225</v>
      </c>
      <c r="AU881" s="245" t="s">
        <v>93</v>
      </c>
      <c r="AV881" s="13" t="s">
        <v>93</v>
      </c>
      <c r="AW881" s="13" t="s">
        <v>38</v>
      </c>
      <c r="AX881" s="13" t="s">
        <v>83</v>
      </c>
      <c r="AY881" s="245" t="s">
        <v>216</v>
      </c>
    </row>
    <row r="882" s="13" customFormat="1">
      <c r="A882" s="13"/>
      <c r="B882" s="234"/>
      <c r="C882" s="235"/>
      <c r="D882" s="236" t="s">
        <v>225</v>
      </c>
      <c r="E882" s="237" t="s">
        <v>1</v>
      </c>
      <c r="F882" s="238" t="s">
        <v>1167</v>
      </c>
      <c r="G882" s="235"/>
      <c r="H882" s="239">
        <v>34.5</v>
      </c>
      <c r="I882" s="240"/>
      <c r="J882" s="235"/>
      <c r="K882" s="235"/>
      <c r="L882" s="241"/>
      <c r="M882" s="242"/>
      <c r="N882" s="243"/>
      <c r="O882" s="243"/>
      <c r="P882" s="243"/>
      <c r="Q882" s="243"/>
      <c r="R882" s="243"/>
      <c r="S882" s="243"/>
      <c r="T882" s="24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5" t="s">
        <v>225</v>
      </c>
      <c r="AU882" s="245" t="s">
        <v>93</v>
      </c>
      <c r="AV882" s="13" t="s">
        <v>93</v>
      </c>
      <c r="AW882" s="13" t="s">
        <v>38</v>
      </c>
      <c r="AX882" s="13" t="s">
        <v>83</v>
      </c>
      <c r="AY882" s="245" t="s">
        <v>216</v>
      </c>
    </row>
    <row r="883" s="13" customFormat="1">
      <c r="A883" s="13"/>
      <c r="B883" s="234"/>
      <c r="C883" s="235"/>
      <c r="D883" s="236" t="s">
        <v>225</v>
      </c>
      <c r="E883" s="237" t="s">
        <v>1</v>
      </c>
      <c r="F883" s="238" t="s">
        <v>1168</v>
      </c>
      <c r="G883" s="235"/>
      <c r="H883" s="239">
        <v>29</v>
      </c>
      <c r="I883" s="240"/>
      <c r="J883" s="235"/>
      <c r="K883" s="235"/>
      <c r="L883" s="241"/>
      <c r="M883" s="242"/>
      <c r="N883" s="243"/>
      <c r="O883" s="243"/>
      <c r="P883" s="243"/>
      <c r="Q883" s="243"/>
      <c r="R883" s="243"/>
      <c r="S883" s="243"/>
      <c r="T883" s="24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5" t="s">
        <v>225</v>
      </c>
      <c r="AU883" s="245" t="s">
        <v>93</v>
      </c>
      <c r="AV883" s="13" t="s">
        <v>93</v>
      </c>
      <c r="AW883" s="13" t="s">
        <v>38</v>
      </c>
      <c r="AX883" s="13" t="s">
        <v>83</v>
      </c>
      <c r="AY883" s="245" t="s">
        <v>216</v>
      </c>
    </row>
    <row r="884" s="13" customFormat="1">
      <c r="A884" s="13"/>
      <c r="B884" s="234"/>
      <c r="C884" s="235"/>
      <c r="D884" s="236" t="s">
        <v>225</v>
      </c>
      <c r="E884" s="237" t="s">
        <v>1</v>
      </c>
      <c r="F884" s="238" t="s">
        <v>1169</v>
      </c>
      <c r="G884" s="235"/>
      <c r="H884" s="239">
        <v>36.5</v>
      </c>
      <c r="I884" s="240"/>
      <c r="J884" s="235"/>
      <c r="K884" s="235"/>
      <c r="L884" s="241"/>
      <c r="M884" s="242"/>
      <c r="N884" s="243"/>
      <c r="O884" s="243"/>
      <c r="P884" s="243"/>
      <c r="Q884" s="243"/>
      <c r="R884" s="243"/>
      <c r="S884" s="243"/>
      <c r="T884" s="24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5" t="s">
        <v>225</v>
      </c>
      <c r="AU884" s="245" t="s">
        <v>93</v>
      </c>
      <c r="AV884" s="13" t="s">
        <v>93</v>
      </c>
      <c r="AW884" s="13" t="s">
        <v>38</v>
      </c>
      <c r="AX884" s="13" t="s">
        <v>83</v>
      </c>
      <c r="AY884" s="245" t="s">
        <v>216</v>
      </c>
    </row>
    <row r="885" s="13" customFormat="1">
      <c r="A885" s="13"/>
      <c r="B885" s="234"/>
      <c r="C885" s="235"/>
      <c r="D885" s="236" t="s">
        <v>225</v>
      </c>
      <c r="E885" s="237" t="s">
        <v>1</v>
      </c>
      <c r="F885" s="238" t="s">
        <v>1170</v>
      </c>
      <c r="G885" s="235"/>
      <c r="H885" s="239">
        <v>30</v>
      </c>
      <c r="I885" s="240"/>
      <c r="J885" s="235"/>
      <c r="K885" s="235"/>
      <c r="L885" s="241"/>
      <c r="M885" s="242"/>
      <c r="N885" s="243"/>
      <c r="O885" s="243"/>
      <c r="P885" s="243"/>
      <c r="Q885" s="243"/>
      <c r="R885" s="243"/>
      <c r="S885" s="243"/>
      <c r="T885" s="24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5" t="s">
        <v>225</v>
      </c>
      <c r="AU885" s="245" t="s">
        <v>93</v>
      </c>
      <c r="AV885" s="13" t="s">
        <v>93</v>
      </c>
      <c r="AW885" s="13" t="s">
        <v>38</v>
      </c>
      <c r="AX885" s="13" t="s">
        <v>83</v>
      </c>
      <c r="AY885" s="245" t="s">
        <v>216</v>
      </c>
    </row>
    <row r="886" s="14" customFormat="1">
      <c r="A886" s="14"/>
      <c r="B886" s="246"/>
      <c r="C886" s="247"/>
      <c r="D886" s="236" t="s">
        <v>225</v>
      </c>
      <c r="E886" s="248" t="s">
        <v>1</v>
      </c>
      <c r="F886" s="249" t="s">
        <v>229</v>
      </c>
      <c r="G886" s="247"/>
      <c r="H886" s="250">
        <v>811.85000000000002</v>
      </c>
      <c r="I886" s="251"/>
      <c r="J886" s="247"/>
      <c r="K886" s="247"/>
      <c r="L886" s="252"/>
      <c r="M886" s="253"/>
      <c r="N886" s="254"/>
      <c r="O886" s="254"/>
      <c r="P886" s="254"/>
      <c r="Q886" s="254"/>
      <c r="R886" s="254"/>
      <c r="S886" s="254"/>
      <c r="T886" s="255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6" t="s">
        <v>225</v>
      </c>
      <c r="AU886" s="256" t="s">
        <v>93</v>
      </c>
      <c r="AV886" s="14" t="s">
        <v>223</v>
      </c>
      <c r="AW886" s="14" t="s">
        <v>38</v>
      </c>
      <c r="AX886" s="14" t="s">
        <v>91</v>
      </c>
      <c r="AY886" s="256" t="s">
        <v>216</v>
      </c>
    </row>
    <row r="887" s="2" customFormat="1" ht="33" customHeight="1">
      <c r="A887" s="40"/>
      <c r="B887" s="41"/>
      <c r="C887" s="221" t="s">
        <v>1171</v>
      </c>
      <c r="D887" s="221" t="s">
        <v>218</v>
      </c>
      <c r="E887" s="222" t="s">
        <v>1172</v>
      </c>
      <c r="F887" s="223" t="s">
        <v>1173</v>
      </c>
      <c r="G887" s="224" t="s">
        <v>221</v>
      </c>
      <c r="H887" s="225">
        <v>34.380000000000003</v>
      </c>
      <c r="I887" s="226"/>
      <c r="J887" s="227">
        <f>ROUND(I887*H887,2)</f>
        <v>0</v>
      </c>
      <c r="K887" s="223" t="s">
        <v>222</v>
      </c>
      <c r="L887" s="46"/>
      <c r="M887" s="228" t="s">
        <v>1</v>
      </c>
      <c r="N887" s="229" t="s">
        <v>48</v>
      </c>
      <c r="O887" s="93"/>
      <c r="P887" s="230">
        <f>O887*H887</f>
        <v>0</v>
      </c>
      <c r="Q887" s="230">
        <v>0</v>
      </c>
      <c r="R887" s="230">
        <f>Q887*H887</f>
        <v>0</v>
      </c>
      <c r="S887" s="230">
        <v>0.050000000000000003</v>
      </c>
      <c r="T887" s="231">
        <f>S887*H887</f>
        <v>1.7190000000000003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32" t="s">
        <v>223</v>
      </c>
      <c r="AT887" s="232" t="s">
        <v>218</v>
      </c>
      <c r="AU887" s="232" t="s">
        <v>93</v>
      </c>
      <c r="AY887" s="18" t="s">
        <v>216</v>
      </c>
      <c r="BE887" s="233">
        <f>IF(N887="základní",J887,0)</f>
        <v>0</v>
      </c>
      <c r="BF887" s="233">
        <f>IF(N887="snížená",J887,0)</f>
        <v>0</v>
      </c>
      <c r="BG887" s="233">
        <f>IF(N887="zákl. přenesená",J887,0)</f>
        <v>0</v>
      </c>
      <c r="BH887" s="233">
        <f>IF(N887="sníž. přenesená",J887,0)</f>
        <v>0</v>
      </c>
      <c r="BI887" s="233">
        <f>IF(N887="nulová",J887,0)</f>
        <v>0</v>
      </c>
      <c r="BJ887" s="18" t="s">
        <v>91</v>
      </c>
      <c r="BK887" s="233">
        <f>ROUND(I887*H887,2)</f>
        <v>0</v>
      </c>
      <c r="BL887" s="18" t="s">
        <v>223</v>
      </c>
      <c r="BM887" s="232" t="s">
        <v>1174</v>
      </c>
    </row>
    <row r="888" s="13" customFormat="1">
      <c r="A888" s="13"/>
      <c r="B888" s="234"/>
      <c r="C888" s="235"/>
      <c r="D888" s="236" t="s">
        <v>225</v>
      </c>
      <c r="E888" s="237" t="s">
        <v>1</v>
      </c>
      <c r="F888" s="238" t="s">
        <v>142</v>
      </c>
      <c r="G888" s="235"/>
      <c r="H888" s="239">
        <v>34.380000000000003</v>
      </c>
      <c r="I888" s="240"/>
      <c r="J888" s="235"/>
      <c r="K888" s="235"/>
      <c r="L888" s="241"/>
      <c r="M888" s="242"/>
      <c r="N888" s="243"/>
      <c r="O888" s="243"/>
      <c r="P888" s="243"/>
      <c r="Q888" s="243"/>
      <c r="R888" s="243"/>
      <c r="S888" s="243"/>
      <c r="T888" s="24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5" t="s">
        <v>225</v>
      </c>
      <c r="AU888" s="245" t="s">
        <v>93</v>
      </c>
      <c r="AV888" s="13" t="s">
        <v>93</v>
      </c>
      <c r="AW888" s="13" t="s">
        <v>38</v>
      </c>
      <c r="AX888" s="13" t="s">
        <v>83</v>
      </c>
      <c r="AY888" s="245" t="s">
        <v>216</v>
      </c>
    </row>
    <row r="889" s="14" customFormat="1">
      <c r="A889" s="14"/>
      <c r="B889" s="246"/>
      <c r="C889" s="247"/>
      <c r="D889" s="236" t="s">
        <v>225</v>
      </c>
      <c r="E889" s="248" t="s">
        <v>1</v>
      </c>
      <c r="F889" s="249" t="s">
        <v>229</v>
      </c>
      <c r="G889" s="247"/>
      <c r="H889" s="250">
        <v>34.380000000000003</v>
      </c>
      <c r="I889" s="251"/>
      <c r="J889" s="247"/>
      <c r="K889" s="247"/>
      <c r="L889" s="252"/>
      <c r="M889" s="253"/>
      <c r="N889" s="254"/>
      <c r="O889" s="254"/>
      <c r="P889" s="254"/>
      <c r="Q889" s="254"/>
      <c r="R889" s="254"/>
      <c r="S889" s="254"/>
      <c r="T889" s="255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6" t="s">
        <v>225</v>
      </c>
      <c r="AU889" s="256" t="s">
        <v>93</v>
      </c>
      <c r="AV889" s="14" t="s">
        <v>223</v>
      </c>
      <c r="AW889" s="14" t="s">
        <v>38</v>
      </c>
      <c r="AX889" s="14" t="s">
        <v>91</v>
      </c>
      <c r="AY889" s="256" t="s">
        <v>216</v>
      </c>
    </row>
    <row r="890" s="2" customFormat="1" ht="33" customHeight="1">
      <c r="A890" s="40"/>
      <c r="B890" s="41"/>
      <c r="C890" s="221" t="s">
        <v>1175</v>
      </c>
      <c r="D890" s="221" t="s">
        <v>218</v>
      </c>
      <c r="E890" s="222" t="s">
        <v>1176</v>
      </c>
      <c r="F890" s="223" t="s">
        <v>1177</v>
      </c>
      <c r="G890" s="224" t="s">
        <v>221</v>
      </c>
      <c r="H890" s="225">
        <v>2810.308</v>
      </c>
      <c r="I890" s="226"/>
      <c r="J890" s="227">
        <f>ROUND(I890*H890,2)</f>
        <v>0</v>
      </c>
      <c r="K890" s="223" t="s">
        <v>222</v>
      </c>
      <c r="L890" s="46"/>
      <c r="M890" s="228" t="s">
        <v>1</v>
      </c>
      <c r="N890" s="229" t="s">
        <v>48</v>
      </c>
      <c r="O890" s="93"/>
      <c r="P890" s="230">
        <f>O890*H890</f>
        <v>0</v>
      </c>
      <c r="Q890" s="230">
        <v>0</v>
      </c>
      <c r="R890" s="230">
        <f>Q890*H890</f>
        <v>0</v>
      </c>
      <c r="S890" s="230">
        <v>0.045999999999999999</v>
      </c>
      <c r="T890" s="231">
        <f>S890*H890</f>
        <v>129.274168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32" t="s">
        <v>223</v>
      </c>
      <c r="AT890" s="232" t="s">
        <v>218</v>
      </c>
      <c r="AU890" s="232" t="s">
        <v>93</v>
      </c>
      <c r="AY890" s="18" t="s">
        <v>216</v>
      </c>
      <c r="BE890" s="233">
        <f>IF(N890="základní",J890,0)</f>
        <v>0</v>
      </c>
      <c r="BF890" s="233">
        <f>IF(N890="snížená",J890,0)</f>
        <v>0</v>
      </c>
      <c r="BG890" s="233">
        <f>IF(N890="zákl. přenesená",J890,0)</f>
        <v>0</v>
      </c>
      <c r="BH890" s="233">
        <f>IF(N890="sníž. přenesená",J890,0)</f>
        <v>0</v>
      </c>
      <c r="BI890" s="233">
        <f>IF(N890="nulová",J890,0)</f>
        <v>0</v>
      </c>
      <c r="BJ890" s="18" t="s">
        <v>91</v>
      </c>
      <c r="BK890" s="233">
        <f>ROUND(I890*H890,2)</f>
        <v>0</v>
      </c>
      <c r="BL890" s="18" t="s">
        <v>223</v>
      </c>
      <c r="BM890" s="232" t="s">
        <v>1178</v>
      </c>
    </row>
    <row r="891" s="13" customFormat="1">
      <c r="A891" s="13"/>
      <c r="B891" s="234"/>
      <c r="C891" s="235"/>
      <c r="D891" s="236" t="s">
        <v>225</v>
      </c>
      <c r="E891" s="237" t="s">
        <v>1</v>
      </c>
      <c r="F891" s="238" t="s">
        <v>1179</v>
      </c>
      <c r="G891" s="235"/>
      <c r="H891" s="239">
        <v>18.158999999999999</v>
      </c>
      <c r="I891" s="240"/>
      <c r="J891" s="235"/>
      <c r="K891" s="235"/>
      <c r="L891" s="241"/>
      <c r="M891" s="242"/>
      <c r="N891" s="243"/>
      <c r="O891" s="243"/>
      <c r="P891" s="243"/>
      <c r="Q891" s="243"/>
      <c r="R891" s="243"/>
      <c r="S891" s="243"/>
      <c r="T891" s="24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5" t="s">
        <v>225</v>
      </c>
      <c r="AU891" s="245" t="s">
        <v>93</v>
      </c>
      <c r="AV891" s="13" t="s">
        <v>93</v>
      </c>
      <c r="AW891" s="13" t="s">
        <v>38</v>
      </c>
      <c r="AX891" s="13" t="s">
        <v>83</v>
      </c>
      <c r="AY891" s="245" t="s">
        <v>216</v>
      </c>
    </row>
    <row r="892" s="13" customFormat="1">
      <c r="A892" s="13"/>
      <c r="B892" s="234"/>
      <c r="C892" s="235"/>
      <c r="D892" s="236" t="s">
        <v>225</v>
      </c>
      <c r="E892" s="237" t="s">
        <v>1</v>
      </c>
      <c r="F892" s="238" t="s">
        <v>1180</v>
      </c>
      <c r="G892" s="235"/>
      <c r="H892" s="239">
        <v>23.356000000000002</v>
      </c>
      <c r="I892" s="240"/>
      <c r="J892" s="235"/>
      <c r="K892" s="235"/>
      <c r="L892" s="241"/>
      <c r="M892" s="242"/>
      <c r="N892" s="243"/>
      <c r="O892" s="243"/>
      <c r="P892" s="243"/>
      <c r="Q892" s="243"/>
      <c r="R892" s="243"/>
      <c r="S892" s="243"/>
      <c r="T892" s="24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5" t="s">
        <v>225</v>
      </c>
      <c r="AU892" s="245" t="s">
        <v>93</v>
      </c>
      <c r="AV892" s="13" t="s">
        <v>93</v>
      </c>
      <c r="AW892" s="13" t="s">
        <v>38</v>
      </c>
      <c r="AX892" s="13" t="s">
        <v>83</v>
      </c>
      <c r="AY892" s="245" t="s">
        <v>216</v>
      </c>
    </row>
    <row r="893" s="13" customFormat="1">
      <c r="A893" s="13"/>
      <c r="B893" s="234"/>
      <c r="C893" s="235"/>
      <c r="D893" s="236" t="s">
        <v>225</v>
      </c>
      <c r="E893" s="237" t="s">
        <v>1</v>
      </c>
      <c r="F893" s="238" t="s">
        <v>1181</v>
      </c>
      <c r="G893" s="235"/>
      <c r="H893" s="239">
        <v>23.713000000000001</v>
      </c>
      <c r="I893" s="240"/>
      <c r="J893" s="235"/>
      <c r="K893" s="235"/>
      <c r="L893" s="241"/>
      <c r="M893" s="242"/>
      <c r="N893" s="243"/>
      <c r="O893" s="243"/>
      <c r="P893" s="243"/>
      <c r="Q893" s="243"/>
      <c r="R893" s="243"/>
      <c r="S893" s="243"/>
      <c r="T893" s="24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5" t="s">
        <v>225</v>
      </c>
      <c r="AU893" s="245" t="s">
        <v>93</v>
      </c>
      <c r="AV893" s="13" t="s">
        <v>93</v>
      </c>
      <c r="AW893" s="13" t="s">
        <v>38</v>
      </c>
      <c r="AX893" s="13" t="s">
        <v>83</v>
      </c>
      <c r="AY893" s="245" t="s">
        <v>216</v>
      </c>
    </row>
    <row r="894" s="13" customFormat="1">
      <c r="A894" s="13"/>
      <c r="B894" s="234"/>
      <c r="C894" s="235"/>
      <c r="D894" s="236" t="s">
        <v>225</v>
      </c>
      <c r="E894" s="237" t="s">
        <v>1</v>
      </c>
      <c r="F894" s="238" t="s">
        <v>1182</v>
      </c>
      <c r="G894" s="235"/>
      <c r="H894" s="239">
        <v>18.007999999999999</v>
      </c>
      <c r="I894" s="240"/>
      <c r="J894" s="235"/>
      <c r="K894" s="235"/>
      <c r="L894" s="241"/>
      <c r="M894" s="242"/>
      <c r="N894" s="243"/>
      <c r="O894" s="243"/>
      <c r="P894" s="243"/>
      <c r="Q894" s="243"/>
      <c r="R894" s="243"/>
      <c r="S894" s="243"/>
      <c r="T894" s="24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5" t="s">
        <v>225</v>
      </c>
      <c r="AU894" s="245" t="s">
        <v>93</v>
      </c>
      <c r="AV894" s="13" t="s">
        <v>93</v>
      </c>
      <c r="AW894" s="13" t="s">
        <v>38</v>
      </c>
      <c r="AX894" s="13" t="s">
        <v>83</v>
      </c>
      <c r="AY894" s="245" t="s">
        <v>216</v>
      </c>
    </row>
    <row r="895" s="13" customFormat="1">
      <c r="A895" s="13"/>
      <c r="B895" s="234"/>
      <c r="C895" s="235"/>
      <c r="D895" s="236" t="s">
        <v>225</v>
      </c>
      <c r="E895" s="237" t="s">
        <v>1</v>
      </c>
      <c r="F895" s="238" t="s">
        <v>1183</v>
      </c>
      <c r="G895" s="235"/>
      <c r="H895" s="239">
        <v>18.158999999999999</v>
      </c>
      <c r="I895" s="240"/>
      <c r="J895" s="235"/>
      <c r="K895" s="235"/>
      <c r="L895" s="241"/>
      <c r="M895" s="242"/>
      <c r="N895" s="243"/>
      <c r="O895" s="243"/>
      <c r="P895" s="243"/>
      <c r="Q895" s="243"/>
      <c r="R895" s="243"/>
      <c r="S895" s="243"/>
      <c r="T895" s="24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5" t="s">
        <v>225</v>
      </c>
      <c r="AU895" s="245" t="s">
        <v>93</v>
      </c>
      <c r="AV895" s="13" t="s">
        <v>93</v>
      </c>
      <c r="AW895" s="13" t="s">
        <v>38</v>
      </c>
      <c r="AX895" s="13" t="s">
        <v>83</v>
      </c>
      <c r="AY895" s="245" t="s">
        <v>216</v>
      </c>
    </row>
    <row r="896" s="13" customFormat="1">
      <c r="A896" s="13"/>
      <c r="B896" s="234"/>
      <c r="C896" s="235"/>
      <c r="D896" s="236" t="s">
        <v>225</v>
      </c>
      <c r="E896" s="237" t="s">
        <v>1</v>
      </c>
      <c r="F896" s="238" t="s">
        <v>1184</v>
      </c>
      <c r="G896" s="235"/>
      <c r="H896" s="239">
        <v>23.356000000000002</v>
      </c>
      <c r="I896" s="240"/>
      <c r="J896" s="235"/>
      <c r="K896" s="235"/>
      <c r="L896" s="241"/>
      <c r="M896" s="242"/>
      <c r="N896" s="243"/>
      <c r="O896" s="243"/>
      <c r="P896" s="243"/>
      <c r="Q896" s="243"/>
      <c r="R896" s="243"/>
      <c r="S896" s="243"/>
      <c r="T896" s="24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5" t="s">
        <v>225</v>
      </c>
      <c r="AU896" s="245" t="s">
        <v>93</v>
      </c>
      <c r="AV896" s="13" t="s">
        <v>93</v>
      </c>
      <c r="AW896" s="13" t="s">
        <v>38</v>
      </c>
      <c r="AX896" s="13" t="s">
        <v>83</v>
      </c>
      <c r="AY896" s="245" t="s">
        <v>216</v>
      </c>
    </row>
    <row r="897" s="13" customFormat="1">
      <c r="A897" s="13"/>
      <c r="B897" s="234"/>
      <c r="C897" s="235"/>
      <c r="D897" s="236" t="s">
        <v>225</v>
      </c>
      <c r="E897" s="237" t="s">
        <v>1</v>
      </c>
      <c r="F897" s="238" t="s">
        <v>1185</v>
      </c>
      <c r="G897" s="235"/>
      <c r="H897" s="239">
        <v>23.713000000000001</v>
      </c>
      <c r="I897" s="240"/>
      <c r="J897" s="235"/>
      <c r="K897" s="235"/>
      <c r="L897" s="241"/>
      <c r="M897" s="242"/>
      <c r="N897" s="243"/>
      <c r="O897" s="243"/>
      <c r="P897" s="243"/>
      <c r="Q897" s="243"/>
      <c r="R897" s="243"/>
      <c r="S897" s="243"/>
      <c r="T897" s="24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5" t="s">
        <v>225</v>
      </c>
      <c r="AU897" s="245" t="s">
        <v>93</v>
      </c>
      <c r="AV897" s="13" t="s">
        <v>93</v>
      </c>
      <c r="AW897" s="13" t="s">
        <v>38</v>
      </c>
      <c r="AX897" s="13" t="s">
        <v>83</v>
      </c>
      <c r="AY897" s="245" t="s">
        <v>216</v>
      </c>
    </row>
    <row r="898" s="13" customFormat="1">
      <c r="A898" s="13"/>
      <c r="B898" s="234"/>
      <c r="C898" s="235"/>
      <c r="D898" s="236" t="s">
        <v>225</v>
      </c>
      <c r="E898" s="237" t="s">
        <v>1</v>
      </c>
      <c r="F898" s="238" t="s">
        <v>1186</v>
      </c>
      <c r="G898" s="235"/>
      <c r="H898" s="239">
        <v>18.007999999999999</v>
      </c>
      <c r="I898" s="240"/>
      <c r="J898" s="235"/>
      <c r="K898" s="235"/>
      <c r="L898" s="241"/>
      <c r="M898" s="242"/>
      <c r="N898" s="243"/>
      <c r="O898" s="243"/>
      <c r="P898" s="243"/>
      <c r="Q898" s="243"/>
      <c r="R898" s="243"/>
      <c r="S898" s="243"/>
      <c r="T898" s="24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5" t="s">
        <v>225</v>
      </c>
      <c r="AU898" s="245" t="s">
        <v>93</v>
      </c>
      <c r="AV898" s="13" t="s">
        <v>93</v>
      </c>
      <c r="AW898" s="13" t="s">
        <v>38</v>
      </c>
      <c r="AX898" s="13" t="s">
        <v>83</v>
      </c>
      <c r="AY898" s="245" t="s">
        <v>216</v>
      </c>
    </row>
    <row r="899" s="13" customFormat="1">
      <c r="A899" s="13"/>
      <c r="B899" s="234"/>
      <c r="C899" s="235"/>
      <c r="D899" s="236" t="s">
        <v>225</v>
      </c>
      <c r="E899" s="237" t="s">
        <v>1</v>
      </c>
      <c r="F899" s="238" t="s">
        <v>1187</v>
      </c>
      <c r="G899" s="235"/>
      <c r="H899" s="239">
        <v>18.919</v>
      </c>
      <c r="I899" s="240"/>
      <c r="J899" s="235"/>
      <c r="K899" s="235"/>
      <c r="L899" s="241"/>
      <c r="M899" s="242"/>
      <c r="N899" s="243"/>
      <c r="O899" s="243"/>
      <c r="P899" s="243"/>
      <c r="Q899" s="243"/>
      <c r="R899" s="243"/>
      <c r="S899" s="243"/>
      <c r="T899" s="24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5" t="s">
        <v>225</v>
      </c>
      <c r="AU899" s="245" t="s">
        <v>93</v>
      </c>
      <c r="AV899" s="13" t="s">
        <v>93</v>
      </c>
      <c r="AW899" s="13" t="s">
        <v>38</v>
      </c>
      <c r="AX899" s="13" t="s">
        <v>83</v>
      </c>
      <c r="AY899" s="245" t="s">
        <v>216</v>
      </c>
    </row>
    <row r="900" s="13" customFormat="1">
      <c r="A900" s="13"/>
      <c r="B900" s="234"/>
      <c r="C900" s="235"/>
      <c r="D900" s="236" t="s">
        <v>225</v>
      </c>
      <c r="E900" s="237" t="s">
        <v>1</v>
      </c>
      <c r="F900" s="238" t="s">
        <v>1188</v>
      </c>
      <c r="G900" s="235"/>
      <c r="H900" s="239">
        <v>17.617999999999999</v>
      </c>
      <c r="I900" s="240"/>
      <c r="J900" s="235"/>
      <c r="K900" s="235"/>
      <c r="L900" s="241"/>
      <c r="M900" s="242"/>
      <c r="N900" s="243"/>
      <c r="O900" s="243"/>
      <c r="P900" s="243"/>
      <c r="Q900" s="243"/>
      <c r="R900" s="243"/>
      <c r="S900" s="243"/>
      <c r="T900" s="24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5" t="s">
        <v>225</v>
      </c>
      <c r="AU900" s="245" t="s">
        <v>93</v>
      </c>
      <c r="AV900" s="13" t="s">
        <v>93</v>
      </c>
      <c r="AW900" s="13" t="s">
        <v>38</v>
      </c>
      <c r="AX900" s="13" t="s">
        <v>83</v>
      </c>
      <c r="AY900" s="245" t="s">
        <v>216</v>
      </c>
    </row>
    <row r="901" s="13" customFormat="1">
      <c r="A901" s="13"/>
      <c r="B901" s="234"/>
      <c r="C901" s="235"/>
      <c r="D901" s="236" t="s">
        <v>225</v>
      </c>
      <c r="E901" s="237" t="s">
        <v>1</v>
      </c>
      <c r="F901" s="238" t="s">
        <v>1189</v>
      </c>
      <c r="G901" s="235"/>
      <c r="H901" s="239">
        <v>14.218</v>
      </c>
      <c r="I901" s="240"/>
      <c r="J901" s="235"/>
      <c r="K901" s="235"/>
      <c r="L901" s="241"/>
      <c r="M901" s="242"/>
      <c r="N901" s="243"/>
      <c r="O901" s="243"/>
      <c r="P901" s="243"/>
      <c r="Q901" s="243"/>
      <c r="R901" s="243"/>
      <c r="S901" s="243"/>
      <c r="T901" s="24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5" t="s">
        <v>225</v>
      </c>
      <c r="AU901" s="245" t="s">
        <v>93</v>
      </c>
      <c r="AV901" s="13" t="s">
        <v>93</v>
      </c>
      <c r="AW901" s="13" t="s">
        <v>38</v>
      </c>
      <c r="AX901" s="13" t="s">
        <v>83</v>
      </c>
      <c r="AY901" s="245" t="s">
        <v>216</v>
      </c>
    </row>
    <row r="902" s="13" customFormat="1">
      <c r="A902" s="13"/>
      <c r="B902" s="234"/>
      <c r="C902" s="235"/>
      <c r="D902" s="236" t="s">
        <v>225</v>
      </c>
      <c r="E902" s="237" t="s">
        <v>1</v>
      </c>
      <c r="F902" s="238" t="s">
        <v>1190</v>
      </c>
      <c r="G902" s="235"/>
      <c r="H902" s="239">
        <v>24.405999999999999</v>
      </c>
      <c r="I902" s="240"/>
      <c r="J902" s="235"/>
      <c r="K902" s="235"/>
      <c r="L902" s="241"/>
      <c r="M902" s="242"/>
      <c r="N902" s="243"/>
      <c r="O902" s="243"/>
      <c r="P902" s="243"/>
      <c r="Q902" s="243"/>
      <c r="R902" s="243"/>
      <c r="S902" s="243"/>
      <c r="T902" s="24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5" t="s">
        <v>225</v>
      </c>
      <c r="AU902" s="245" t="s">
        <v>93</v>
      </c>
      <c r="AV902" s="13" t="s">
        <v>93</v>
      </c>
      <c r="AW902" s="13" t="s">
        <v>38</v>
      </c>
      <c r="AX902" s="13" t="s">
        <v>83</v>
      </c>
      <c r="AY902" s="245" t="s">
        <v>216</v>
      </c>
    </row>
    <row r="903" s="13" customFormat="1">
      <c r="A903" s="13"/>
      <c r="B903" s="234"/>
      <c r="C903" s="235"/>
      <c r="D903" s="236" t="s">
        <v>225</v>
      </c>
      <c r="E903" s="237" t="s">
        <v>1</v>
      </c>
      <c r="F903" s="238" t="s">
        <v>1191</v>
      </c>
      <c r="G903" s="235"/>
      <c r="H903" s="239">
        <v>15.221</v>
      </c>
      <c r="I903" s="240"/>
      <c r="J903" s="235"/>
      <c r="K903" s="235"/>
      <c r="L903" s="241"/>
      <c r="M903" s="242"/>
      <c r="N903" s="243"/>
      <c r="O903" s="243"/>
      <c r="P903" s="243"/>
      <c r="Q903" s="243"/>
      <c r="R903" s="243"/>
      <c r="S903" s="243"/>
      <c r="T903" s="24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5" t="s">
        <v>225</v>
      </c>
      <c r="AU903" s="245" t="s">
        <v>93</v>
      </c>
      <c r="AV903" s="13" t="s">
        <v>93</v>
      </c>
      <c r="AW903" s="13" t="s">
        <v>38</v>
      </c>
      <c r="AX903" s="13" t="s">
        <v>83</v>
      </c>
      <c r="AY903" s="245" t="s">
        <v>216</v>
      </c>
    </row>
    <row r="904" s="13" customFormat="1">
      <c r="A904" s="13"/>
      <c r="B904" s="234"/>
      <c r="C904" s="235"/>
      <c r="D904" s="236" t="s">
        <v>225</v>
      </c>
      <c r="E904" s="237" t="s">
        <v>1</v>
      </c>
      <c r="F904" s="238" t="s">
        <v>1192</v>
      </c>
      <c r="G904" s="235"/>
      <c r="H904" s="239">
        <v>17.608000000000001</v>
      </c>
      <c r="I904" s="240"/>
      <c r="J904" s="235"/>
      <c r="K904" s="235"/>
      <c r="L904" s="241"/>
      <c r="M904" s="242"/>
      <c r="N904" s="243"/>
      <c r="O904" s="243"/>
      <c r="P904" s="243"/>
      <c r="Q904" s="243"/>
      <c r="R904" s="243"/>
      <c r="S904" s="243"/>
      <c r="T904" s="24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5" t="s">
        <v>225</v>
      </c>
      <c r="AU904" s="245" t="s">
        <v>93</v>
      </c>
      <c r="AV904" s="13" t="s">
        <v>93</v>
      </c>
      <c r="AW904" s="13" t="s">
        <v>38</v>
      </c>
      <c r="AX904" s="13" t="s">
        <v>83</v>
      </c>
      <c r="AY904" s="245" t="s">
        <v>216</v>
      </c>
    </row>
    <row r="905" s="13" customFormat="1">
      <c r="A905" s="13"/>
      <c r="B905" s="234"/>
      <c r="C905" s="235"/>
      <c r="D905" s="236" t="s">
        <v>225</v>
      </c>
      <c r="E905" s="237" t="s">
        <v>1</v>
      </c>
      <c r="F905" s="238" t="s">
        <v>1193</v>
      </c>
      <c r="G905" s="235"/>
      <c r="H905" s="239">
        <v>12.640000000000001</v>
      </c>
      <c r="I905" s="240"/>
      <c r="J905" s="235"/>
      <c r="K905" s="235"/>
      <c r="L905" s="241"/>
      <c r="M905" s="242"/>
      <c r="N905" s="243"/>
      <c r="O905" s="243"/>
      <c r="P905" s="243"/>
      <c r="Q905" s="243"/>
      <c r="R905" s="243"/>
      <c r="S905" s="243"/>
      <c r="T905" s="24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5" t="s">
        <v>225</v>
      </c>
      <c r="AU905" s="245" t="s">
        <v>93</v>
      </c>
      <c r="AV905" s="13" t="s">
        <v>93</v>
      </c>
      <c r="AW905" s="13" t="s">
        <v>38</v>
      </c>
      <c r="AX905" s="13" t="s">
        <v>83</v>
      </c>
      <c r="AY905" s="245" t="s">
        <v>216</v>
      </c>
    </row>
    <row r="906" s="13" customFormat="1">
      <c r="A906" s="13"/>
      <c r="B906" s="234"/>
      <c r="C906" s="235"/>
      <c r="D906" s="236" t="s">
        <v>225</v>
      </c>
      <c r="E906" s="237" t="s">
        <v>1</v>
      </c>
      <c r="F906" s="238" t="s">
        <v>1194</v>
      </c>
      <c r="G906" s="235"/>
      <c r="H906" s="239">
        <v>66.695999999999998</v>
      </c>
      <c r="I906" s="240"/>
      <c r="J906" s="235"/>
      <c r="K906" s="235"/>
      <c r="L906" s="241"/>
      <c r="M906" s="242"/>
      <c r="N906" s="243"/>
      <c r="O906" s="243"/>
      <c r="P906" s="243"/>
      <c r="Q906" s="243"/>
      <c r="R906" s="243"/>
      <c r="S906" s="243"/>
      <c r="T906" s="24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5" t="s">
        <v>225</v>
      </c>
      <c r="AU906" s="245" t="s">
        <v>93</v>
      </c>
      <c r="AV906" s="13" t="s">
        <v>93</v>
      </c>
      <c r="AW906" s="13" t="s">
        <v>38</v>
      </c>
      <c r="AX906" s="13" t="s">
        <v>83</v>
      </c>
      <c r="AY906" s="245" t="s">
        <v>216</v>
      </c>
    </row>
    <row r="907" s="13" customFormat="1">
      <c r="A907" s="13"/>
      <c r="B907" s="234"/>
      <c r="C907" s="235"/>
      <c r="D907" s="236" t="s">
        <v>225</v>
      </c>
      <c r="E907" s="237" t="s">
        <v>1</v>
      </c>
      <c r="F907" s="238" t="s">
        <v>1195</v>
      </c>
      <c r="G907" s="235"/>
      <c r="H907" s="239">
        <v>7.5</v>
      </c>
      <c r="I907" s="240"/>
      <c r="J907" s="235"/>
      <c r="K907" s="235"/>
      <c r="L907" s="241"/>
      <c r="M907" s="242"/>
      <c r="N907" s="243"/>
      <c r="O907" s="243"/>
      <c r="P907" s="243"/>
      <c r="Q907" s="243"/>
      <c r="R907" s="243"/>
      <c r="S907" s="243"/>
      <c r="T907" s="24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5" t="s">
        <v>225</v>
      </c>
      <c r="AU907" s="245" t="s">
        <v>93</v>
      </c>
      <c r="AV907" s="13" t="s">
        <v>93</v>
      </c>
      <c r="AW907" s="13" t="s">
        <v>38</v>
      </c>
      <c r="AX907" s="13" t="s">
        <v>83</v>
      </c>
      <c r="AY907" s="245" t="s">
        <v>216</v>
      </c>
    </row>
    <row r="908" s="13" customFormat="1">
      <c r="A908" s="13"/>
      <c r="B908" s="234"/>
      <c r="C908" s="235"/>
      <c r="D908" s="236" t="s">
        <v>225</v>
      </c>
      <c r="E908" s="237" t="s">
        <v>1</v>
      </c>
      <c r="F908" s="238" t="s">
        <v>1196</v>
      </c>
      <c r="G908" s="235"/>
      <c r="H908" s="239">
        <v>13.884</v>
      </c>
      <c r="I908" s="240"/>
      <c r="J908" s="235"/>
      <c r="K908" s="235"/>
      <c r="L908" s="241"/>
      <c r="M908" s="242"/>
      <c r="N908" s="243"/>
      <c r="O908" s="243"/>
      <c r="P908" s="243"/>
      <c r="Q908" s="243"/>
      <c r="R908" s="243"/>
      <c r="S908" s="243"/>
      <c r="T908" s="24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5" t="s">
        <v>225</v>
      </c>
      <c r="AU908" s="245" t="s">
        <v>93</v>
      </c>
      <c r="AV908" s="13" t="s">
        <v>93</v>
      </c>
      <c r="AW908" s="13" t="s">
        <v>38</v>
      </c>
      <c r="AX908" s="13" t="s">
        <v>83</v>
      </c>
      <c r="AY908" s="245" t="s">
        <v>216</v>
      </c>
    </row>
    <row r="909" s="13" customFormat="1">
      <c r="A909" s="13"/>
      <c r="B909" s="234"/>
      <c r="C909" s="235"/>
      <c r="D909" s="236" t="s">
        <v>225</v>
      </c>
      <c r="E909" s="237" t="s">
        <v>1</v>
      </c>
      <c r="F909" s="238" t="s">
        <v>1197</v>
      </c>
      <c r="G909" s="235"/>
      <c r="H909" s="239">
        <v>163.19300000000001</v>
      </c>
      <c r="I909" s="240"/>
      <c r="J909" s="235"/>
      <c r="K909" s="235"/>
      <c r="L909" s="241"/>
      <c r="M909" s="242"/>
      <c r="N909" s="243"/>
      <c r="O909" s="243"/>
      <c r="P909" s="243"/>
      <c r="Q909" s="243"/>
      <c r="R909" s="243"/>
      <c r="S909" s="243"/>
      <c r="T909" s="24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5" t="s">
        <v>225</v>
      </c>
      <c r="AU909" s="245" t="s">
        <v>93</v>
      </c>
      <c r="AV909" s="13" t="s">
        <v>93</v>
      </c>
      <c r="AW909" s="13" t="s">
        <v>38</v>
      </c>
      <c r="AX909" s="13" t="s">
        <v>83</v>
      </c>
      <c r="AY909" s="245" t="s">
        <v>216</v>
      </c>
    </row>
    <row r="910" s="13" customFormat="1">
      <c r="A910" s="13"/>
      <c r="B910" s="234"/>
      <c r="C910" s="235"/>
      <c r="D910" s="236" t="s">
        <v>225</v>
      </c>
      <c r="E910" s="237" t="s">
        <v>1</v>
      </c>
      <c r="F910" s="238" t="s">
        <v>1198</v>
      </c>
      <c r="G910" s="235"/>
      <c r="H910" s="239">
        <v>188.833</v>
      </c>
      <c r="I910" s="240"/>
      <c r="J910" s="235"/>
      <c r="K910" s="235"/>
      <c r="L910" s="241"/>
      <c r="M910" s="242"/>
      <c r="N910" s="243"/>
      <c r="O910" s="243"/>
      <c r="P910" s="243"/>
      <c r="Q910" s="243"/>
      <c r="R910" s="243"/>
      <c r="S910" s="243"/>
      <c r="T910" s="244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5" t="s">
        <v>225</v>
      </c>
      <c r="AU910" s="245" t="s">
        <v>93</v>
      </c>
      <c r="AV910" s="13" t="s">
        <v>93</v>
      </c>
      <c r="AW910" s="13" t="s">
        <v>38</v>
      </c>
      <c r="AX910" s="13" t="s">
        <v>83</v>
      </c>
      <c r="AY910" s="245" t="s">
        <v>216</v>
      </c>
    </row>
    <row r="911" s="13" customFormat="1">
      <c r="A911" s="13"/>
      <c r="B911" s="234"/>
      <c r="C911" s="235"/>
      <c r="D911" s="236" t="s">
        <v>225</v>
      </c>
      <c r="E911" s="237" t="s">
        <v>1</v>
      </c>
      <c r="F911" s="238" t="s">
        <v>1199</v>
      </c>
      <c r="G911" s="235"/>
      <c r="H911" s="239">
        <v>262.06099999999998</v>
      </c>
      <c r="I911" s="240"/>
      <c r="J911" s="235"/>
      <c r="K911" s="235"/>
      <c r="L911" s="241"/>
      <c r="M911" s="242"/>
      <c r="N911" s="243"/>
      <c r="O911" s="243"/>
      <c r="P911" s="243"/>
      <c r="Q911" s="243"/>
      <c r="R911" s="243"/>
      <c r="S911" s="243"/>
      <c r="T911" s="24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5" t="s">
        <v>225</v>
      </c>
      <c r="AU911" s="245" t="s">
        <v>93</v>
      </c>
      <c r="AV911" s="13" t="s">
        <v>93</v>
      </c>
      <c r="AW911" s="13" t="s">
        <v>38</v>
      </c>
      <c r="AX911" s="13" t="s">
        <v>83</v>
      </c>
      <c r="AY911" s="245" t="s">
        <v>216</v>
      </c>
    </row>
    <row r="912" s="13" customFormat="1">
      <c r="A912" s="13"/>
      <c r="B912" s="234"/>
      <c r="C912" s="235"/>
      <c r="D912" s="236" t="s">
        <v>225</v>
      </c>
      <c r="E912" s="237" t="s">
        <v>1</v>
      </c>
      <c r="F912" s="238" t="s">
        <v>1200</v>
      </c>
      <c r="G912" s="235"/>
      <c r="H912" s="239">
        <v>145.06800000000001</v>
      </c>
      <c r="I912" s="240"/>
      <c r="J912" s="235"/>
      <c r="K912" s="235"/>
      <c r="L912" s="241"/>
      <c r="M912" s="242"/>
      <c r="N912" s="243"/>
      <c r="O912" s="243"/>
      <c r="P912" s="243"/>
      <c r="Q912" s="243"/>
      <c r="R912" s="243"/>
      <c r="S912" s="243"/>
      <c r="T912" s="24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5" t="s">
        <v>225</v>
      </c>
      <c r="AU912" s="245" t="s">
        <v>93</v>
      </c>
      <c r="AV912" s="13" t="s">
        <v>93</v>
      </c>
      <c r="AW912" s="13" t="s">
        <v>38</v>
      </c>
      <c r="AX912" s="13" t="s">
        <v>83</v>
      </c>
      <c r="AY912" s="245" t="s">
        <v>216</v>
      </c>
    </row>
    <row r="913" s="13" customFormat="1">
      <c r="A913" s="13"/>
      <c r="B913" s="234"/>
      <c r="C913" s="235"/>
      <c r="D913" s="236" t="s">
        <v>225</v>
      </c>
      <c r="E913" s="237" t="s">
        <v>1</v>
      </c>
      <c r="F913" s="238" t="s">
        <v>1201</v>
      </c>
      <c r="G913" s="235"/>
      <c r="H913" s="239">
        <v>358.38999999999999</v>
      </c>
      <c r="I913" s="240"/>
      <c r="J913" s="235"/>
      <c r="K913" s="235"/>
      <c r="L913" s="241"/>
      <c r="M913" s="242"/>
      <c r="N913" s="243"/>
      <c r="O913" s="243"/>
      <c r="P913" s="243"/>
      <c r="Q913" s="243"/>
      <c r="R913" s="243"/>
      <c r="S913" s="243"/>
      <c r="T913" s="24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5" t="s">
        <v>225</v>
      </c>
      <c r="AU913" s="245" t="s">
        <v>93</v>
      </c>
      <c r="AV913" s="13" t="s">
        <v>93</v>
      </c>
      <c r="AW913" s="13" t="s">
        <v>38</v>
      </c>
      <c r="AX913" s="13" t="s">
        <v>83</v>
      </c>
      <c r="AY913" s="245" t="s">
        <v>216</v>
      </c>
    </row>
    <row r="914" s="13" customFormat="1">
      <c r="A914" s="13"/>
      <c r="B914" s="234"/>
      <c r="C914" s="235"/>
      <c r="D914" s="236" t="s">
        <v>225</v>
      </c>
      <c r="E914" s="237" t="s">
        <v>1</v>
      </c>
      <c r="F914" s="238" t="s">
        <v>1202</v>
      </c>
      <c r="G914" s="235"/>
      <c r="H914" s="239">
        <v>137.06800000000001</v>
      </c>
      <c r="I914" s="240"/>
      <c r="J914" s="235"/>
      <c r="K914" s="235"/>
      <c r="L914" s="241"/>
      <c r="M914" s="242"/>
      <c r="N914" s="243"/>
      <c r="O914" s="243"/>
      <c r="P914" s="243"/>
      <c r="Q914" s="243"/>
      <c r="R914" s="243"/>
      <c r="S914" s="243"/>
      <c r="T914" s="24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5" t="s">
        <v>225</v>
      </c>
      <c r="AU914" s="245" t="s">
        <v>93</v>
      </c>
      <c r="AV914" s="13" t="s">
        <v>93</v>
      </c>
      <c r="AW914" s="13" t="s">
        <v>38</v>
      </c>
      <c r="AX914" s="13" t="s">
        <v>83</v>
      </c>
      <c r="AY914" s="245" t="s">
        <v>216</v>
      </c>
    </row>
    <row r="915" s="13" customFormat="1">
      <c r="A915" s="13"/>
      <c r="B915" s="234"/>
      <c r="C915" s="235"/>
      <c r="D915" s="236" t="s">
        <v>225</v>
      </c>
      <c r="E915" s="237" t="s">
        <v>1</v>
      </c>
      <c r="F915" s="238" t="s">
        <v>1203</v>
      </c>
      <c r="G915" s="235"/>
      <c r="H915" s="239">
        <v>192.059</v>
      </c>
      <c r="I915" s="240"/>
      <c r="J915" s="235"/>
      <c r="K915" s="235"/>
      <c r="L915" s="241"/>
      <c r="M915" s="242"/>
      <c r="N915" s="243"/>
      <c r="O915" s="243"/>
      <c r="P915" s="243"/>
      <c r="Q915" s="243"/>
      <c r="R915" s="243"/>
      <c r="S915" s="243"/>
      <c r="T915" s="24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5" t="s">
        <v>225</v>
      </c>
      <c r="AU915" s="245" t="s">
        <v>93</v>
      </c>
      <c r="AV915" s="13" t="s">
        <v>93</v>
      </c>
      <c r="AW915" s="13" t="s">
        <v>38</v>
      </c>
      <c r="AX915" s="13" t="s">
        <v>83</v>
      </c>
      <c r="AY915" s="245" t="s">
        <v>216</v>
      </c>
    </row>
    <row r="916" s="13" customFormat="1">
      <c r="A916" s="13"/>
      <c r="B916" s="234"/>
      <c r="C916" s="235"/>
      <c r="D916" s="236" t="s">
        <v>225</v>
      </c>
      <c r="E916" s="237" t="s">
        <v>1</v>
      </c>
      <c r="F916" s="238" t="s">
        <v>1204</v>
      </c>
      <c r="G916" s="235"/>
      <c r="H916" s="239">
        <v>207.78100000000001</v>
      </c>
      <c r="I916" s="240"/>
      <c r="J916" s="235"/>
      <c r="K916" s="235"/>
      <c r="L916" s="241"/>
      <c r="M916" s="242"/>
      <c r="N916" s="243"/>
      <c r="O916" s="243"/>
      <c r="P916" s="243"/>
      <c r="Q916" s="243"/>
      <c r="R916" s="243"/>
      <c r="S916" s="243"/>
      <c r="T916" s="24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5" t="s">
        <v>225</v>
      </c>
      <c r="AU916" s="245" t="s">
        <v>93</v>
      </c>
      <c r="AV916" s="13" t="s">
        <v>93</v>
      </c>
      <c r="AW916" s="13" t="s">
        <v>38</v>
      </c>
      <c r="AX916" s="13" t="s">
        <v>83</v>
      </c>
      <c r="AY916" s="245" t="s">
        <v>216</v>
      </c>
    </row>
    <row r="917" s="13" customFormat="1">
      <c r="A917" s="13"/>
      <c r="B917" s="234"/>
      <c r="C917" s="235"/>
      <c r="D917" s="236" t="s">
        <v>225</v>
      </c>
      <c r="E917" s="237" t="s">
        <v>1</v>
      </c>
      <c r="F917" s="238" t="s">
        <v>1205</v>
      </c>
      <c r="G917" s="235"/>
      <c r="H917" s="239">
        <v>-28.588000000000001</v>
      </c>
      <c r="I917" s="240"/>
      <c r="J917" s="235"/>
      <c r="K917" s="235"/>
      <c r="L917" s="241"/>
      <c r="M917" s="242"/>
      <c r="N917" s="243"/>
      <c r="O917" s="243"/>
      <c r="P917" s="243"/>
      <c r="Q917" s="243"/>
      <c r="R917" s="243"/>
      <c r="S917" s="243"/>
      <c r="T917" s="24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5" t="s">
        <v>225</v>
      </c>
      <c r="AU917" s="245" t="s">
        <v>93</v>
      </c>
      <c r="AV917" s="13" t="s">
        <v>93</v>
      </c>
      <c r="AW917" s="13" t="s">
        <v>38</v>
      </c>
      <c r="AX917" s="13" t="s">
        <v>83</v>
      </c>
      <c r="AY917" s="245" t="s">
        <v>216</v>
      </c>
    </row>
    <row r="918" s="13" customFormat="1">
      <c r="A918" s="13"/>
      <c r="B918" s="234"/>
      <c r="C918" s="235"/>
      <c r="D918" s="236" t="s">
        <v>225</v>
      </c>
      <c r="E918" s="237" t="s">
        <v>1</v>
      </c>
      <c r="F918" s="238" t="s">
        <v>1206</v>
      </c>
      <c r="G918" s="235"/>
      <c r="H918" s="239">
        <v>368.54700000000003</v>
      </c>
      <c r="I918" s="240"/>
      <c r="J918" s="235"/>
      <c r="K918" s="235"/>
      <c r="L918" s="241"/>
      <c r="M918" s="242"/>
      <c r="N918" s="243"/>
      <c r="O918" s="243"/>
      <c r="P918" s="243"/>
      <c r="Q918" s="243"/>
      <c r="R918" s="243"/>
      <c r="S918" s="243"/>
      <c r="T918" s="24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5" t="s">
        <v>225</v>
      </c>
      <c r="AU918" s="245" t="s">
        <v>93</v>
      </c>
      <c r="AV918" s="13" t="s">
        <v>93</v>
      </c>
      <c r="AW918" s="13" t="s">
        <v>38</v>
      </c>
      <c r="AX918" s="13" t="s">
        <v>83</v>
      </c>
      <c r="AY918" s="245" t="s">
        <v>216</v>
      </c>
    </row>
    <row r="919" s="13" customFormat="1">
      <c r="A919" s="13"/>
      <c r="B919" s="234"/>
      <c r="C919" s="235"/>
      <c r="D919" s="236" t="s">
        <v>225</v>
      </c>
      <c r="E919" s="237" t="s">
        <v>1</v>
      </c>
      <c r="F919" s="238" t="s">
        <v>1207</v>
      </c>
      <c r="G919" s="235"/>
      <c r="H919" s="239">
        <v>-68.584999999999994</v>
      </c>
      <c r="I919" s="240"/>
      <c r="J919" s="235"/>
      <c r="K919" s="235"/>
      <c r="L919" s="241"/>
      <c r="M919" s="242"/>
      <c r="N919" s="243"/>
      <c r="O919" s="243"/>
      <c r="P919" s="243"/>
      <c r="Q919" s="243"/>
      <c r="R919" s="243"/>
      <c r="S919" s="243"/>
      <c r="T919" s="24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5" t="s">
        <v>225</v>
      </c>
      <c r="AU919" s="245" t="s">
        <v>93</v>
      </c>
      <c r="AV919" s="13" t="s">
        <v>93</v>
      </c>
      <c r="AW919" s="13" t="s">
        <v>38</v>
      </c>
      <c r="AX919" s="13" t="s">
        <v>83</v>
      </c>
      <c r="AY919" s="245" t="s">
        <v>216</v>
      </c>
    </row>
    <row r="920" s="13" customFormat="1">
      <c r="A920" s="13"/>
      <c r="B920" s="234"/>
      <c r="C920" s="235"/>
      <c r="D920" s="236" t="s">
        <v>225</v>
      </c>
      <c r="E920" s="237" t="s">
        <v>1</v>
      </c>
      <c r="F920" s="238" t="s">
        <v>1208</v>
      </c>
      <c r="G920" s="235"/>
      <c r="H920" s="239">
        <v>428.75400000000002</v>
      </c>
      <c r="I920" s="240"/>
      <c r="J920" s="235"/>
      <c r="K920" s="235"/>
      <c r="L920" s="241"/>
      <c r="M920" s="242"/>
      <c r="N920" s="243"/>
      <c r="O920" s="243"/>
      <c r="P920" s="243"/>
      <c r="Q920" s="243"/>
      <c r="R920" s="243"/>
      <c r="S920" s="243"/>
      <c r="T920" s="24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5" t="s">
        <v>225</v>
      </c>
      <c r="AU920" s="245" t="s">
        <v>93</v>
      </c>
      <c r="AV920" s="13" t="s">
        <v>93</v>
      </c>
      <c r="AW920" s="13" t="s">
        <v>38</v>
      </c>
      <c r="AX920" s="13" t="s">
        <v>83</v>
      </c>
      <c r="AY920" s="245" t="s">
        <v>216</v>
      </c>
    </row>
    <row r="921" s="13" customFormat="1">
      <c r="A921" s="13"/>
      <c r="B921" s="234"/>
      <c r="C921" s="235"/>
      <c r="D921" s="236" t="s">
        <v>225</v>
      </c>
      <c r="E921" s="237" t="s">
        <v>1</v>
      </c>
      <c r="F921" s="238" t="s">
        <v>1209</v>
      </c>
      <c r="G921" s="235"/>
      <c r="H921" s="239">
        <v>58.359000000000002</v>
      </c>
      <c r="I921" s="240"/>
      <c r="J921" s="235"/>
      <c r="K921" s="235"/>
      <c r="L921" s="241"/>
      <c r="M921" s="242"/>
      <c r="N921" s="243"/>
      <c r="O921" s="243"/>
      <c r="P921" s="243"/>
      <c r="Q921" s="243"/>
      <c r="R921" s="243"/>
      <c r="S921" s="243"/>
      <c r="T921" s="24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5" t="s">
        <v>225</v>
      </c>
      <c r="AU921" s="245" t="s">
        <v>93</v>
      </c>
      <c r="AV921" s="13" t="s">
        <v>93</v>
      </c>
      <c r="AW921" s="13" t="s">
        <v>38</v>
      </c>
      <c r="AX921" s="13" t="s">
        <v>83</v>
      </c>
      <c r="AY921" s="245" t="s">
        <v>216</v>
      </c>
    </row>
    <row r="922" s="13" customFormat="1">
      <c r="A922" s="13"/>
      <c r="B922" s="234"/>
      <c r="C922" s="235"/>
      <c r="D922" s="236" t="s">
        <v>225</v>
      </c>
      <c r="E922" s="237" t="s">
        <v>1</v>
      </c>
      <c r="F922" s="238" t="s">
        <v>1210</v>
      </c>
      <c r="G922" s="235"/>
      <c r="H922" s="239">
        <v>-61.780999999999999</v>
      </c>
      <c r="I922" s="240"/>
      <c r="J922" s="235"/>
      <c r="K922" s="235"/>
      <c r="L922" s="241"/>
      <c r="M922" s="242"/>
      <c r="N922" s="243"/>
      <c r="O922" s="243"/>
      <c r="P922" s="243"/>
      <c r="Q922" s="243"/>
      <c r="R922" s="243"/>
      <c r="S922" s="243"/>
      <c r="T922" s="24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5" t="s">
        <v>225</v>
      </c>
      <c r="AU922" s="245" t="s">
        <v>93</v>
      </c>
      <c r="AV922" s="13" t="s">
        <v>93</v>
      </c>
      <c r="AW922" s="13" t="s">
        <v>38</v>
      </c>
      <c r="AX922" s="13" t="s">
        <v>83</v>
      </c>
      <c r="AY922" s="245" t="s">
        <v>216</v>
      </c>
    </row>
    <row r="923" s="13" customFormat="1">
      <c r="A923" s="13"/>
      <c r="B923" s="234"/>
      <c r="C923" s="235"/>
      <c r="D923" s="236" t="s">
        <v>225</v>
      </c>
      <c r="E923" s="237" t="s">
        <v>1</v>
      </c>
      <c r="F923" s="238" t="s">
        <v>1211</v>
      </c>
      <c r="G923" s="235"/>
      <c r="H923" s="239">
        <v>25.401</v>
      </c>
      <c r="I923" s="240"/>
      <c r="J923" s="235"/>
      <c r="K923" s="235"/>
      <c r="L923" s="241"/>
      <c r="M923" s="242"/>
      <c r="N923" s="243"/>
      <c r="O923" s="243"/>
      <c r="P923" s="243"/>
      <c r="Q923" s="243"/>
      <c r="R923" s="243"/>
      <c r="S923" s="243"/>
      <c r="T923" s="24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5" t="s">
        <v>225</v>
      </c>
      <c r="AU923" s="245" t="s">
        <v>93</v>
      </c>
      <c r="AV923" s="13" t="s">
        <v>93</v>
      </c>
      <c r="AW923" s="13" t="s">
        <v>38</v>
      </c>
      <c r="AX923" s="13" t="s">
        <v>83</v>
      </c>
      <c r="AY923" s="245" t="s">
        <v>216</v>
      </c>
    </row>
    <row r="924" s="13" customFormat="1">
      <c r="A924" s="13"/>
      <c r="B924" s="234"/>
      <c r="C924" s="235"/>
      <c r="D924" s="236" t="s">
        <v>225</v>
      </c>
      <c r="E924" s="237" t="s">
        <v>1</v>
      </c>
      <c r="F924" s="238" t="s">
        <v>1212</v>
      </c>
      <c r="G924" s="235"/>
      <c r="H924" s="239">
        <v>58.566000000000002</v>
      </c>
      <c r="I924" s="240"/>
      <c r="J924" s="235"/>
      <c r="K924" s="235"/>
      <c r="L924" s="241"/>
      <c r="M924" s="242"/>
      <c r="N924" s="243"/>
      <c r="O924" s="243"/>
      <c r="P924" s="243"/>
      <c r="Q924" s="243"/>
      <c r="R924" s="243"/>
      <c r="S924" s="243"/>
      <c r="T924" s="24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5" t="s">
        <v>225</v>
      </c>
      <c r="AU924" s="245" t="s">
        <v>93</v>
      </c>
      <c r="AV924" s="13" t="s">
        <v>93</v>
      </c>
      <c r="AW924" s="13" t="s">
        <v>38</v>
      </c>
      <c r="AX924" s="13" t="s">
        <v>83</v>
      </c>
      <c r="AY924" s="245" t="s">
        <v>216</v>
      </c>
    </row>
    <row r="925" s="14" customFormat="1">
      <c r="A925" s="14"/>
      <c r="B925" s="246"/>
      <c r="C925" s="247"/>
      <c r="D925" s="236" t="s">
        <v>225</v>
      </c>
      <c r="E925" s="248" t="s">
        <v>132</v>
      </c>
      <c r="F925" s="249" t="s">
        <v>229</v>
      </c>
      <c r="G925" s="247"/>
      <c r="H925" s="250">
        <v>2810.308</v>
      </c>
      <c r="I925" s="251"/>
      <c r="J925" s="247"/>
      <c r="K925" s="247"/>
      <c r="L925" s="252"/>
      <c r="M925" s="253"/>
      <c r="N925" s="254"/>
      <c r="O925" s="254"/>
      <c r="P925" s="254"/>
      <c r="Q925" s="254"/>
      <c r="R925" s="254"/>
      <c r="S925" s="254"/>
      <c r="T925" s="255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6" t="s">
        <v>225</v>
      </c>
      <c r="AU925" s="256" t="s">
        <v>93</v>
      </c>
      <c r="AV925" s="14" t="s">
        <v>223</v>
      </c>
      <c r="AW925" s="14" t="s">
        <v>38</v>
      </c>
      <c r="AX925" s="14" t="s">
        <v>91</v>
      </c>
      <c r="AY925" s="256" t="s">
        <v>216</v>
      </c>
    </row>
    <row r="926" s="2" customFormat="1" ht="37.8" customHeight="1">
      <c r="A926" s="40"/>
      <c r="B926" s="41"/>
      <c r="C926" s="221" t="s">
        <v>1213</v>
      </c>
      <c r="D926" s="221" t="s">
        <v>218</v>
      </c>
      <c r="E926" s="222" t="s">
        <v>1214</v>
      </c>
      <c r="F926" s="223" t="s">
        <v>1215</v>
      </c>
      <c r="G926" s="224" t="s">
        <v>221</v>
      </c>
      <c r="H926" s="225">
        <v>78.239999999999995</v>
      </c>
      <c r="I926" s="226"/>
      <c r="J926" s="227">
        <f>ROUND(I926*H926,2)</f>
        <v>0</v>
      </c>
      <c r="K926" s="223" t="s">
        <v>222</v>
      </c>
      <c r="L926" s="46"/>
      <c r="M926" s="228" t="s">
        <v>1</v>
      </c>
      <c r="N926" s="229" t="s">
        <v>48</v>
      </c>
      <c r="O926" s="93"/>
      <c r="P926" s="230">
        <f>O926*H926</f>
        <v>0</v>
      </c>
      <c r="Q926" s="230">
        <v>0</v>
      </c>
      <c r="R926" s="230">
        <f>Q926*H926</f>
        <v>0</v>
      </c>
      <c r="S926" s="230">
        <v>0.071999999999999995</v>
      </c>
      <c r="T926" s="231">
        <f>S926*H926</f>
        <v>5.6332799999999992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32" t="s">
        <v>223</v>
      </c>
      <c r="AT926" s="232" t="s">
        <v>218</v>
      </c>
      <c r="AU926" s="232" t="s">
        <v>93</v>
      </c>
      <c r="AY926" s="18" t="s">
        <v>216</v>
      </c>
      <c r="BE926" s="233">
        <f>IF(N926="základní",J926,0)</f>
        <v>0</v>
      </c>
      <c r="BF926" s="233">
        <f>IF(N926="snížená",J926,0)</f>
        <v>0</v>
      </c>
      <c r="BG926" s="233">
        <f>IF(N926="zákl. přenesená",J926,0)</f>
        <v>0</v>
      </c>
      <c r="BH926" s="233">
        <f>IF(N926="sníž. přenesená",J926,0)</f>
        <v>0</v>
      </c>
      <c r="BI926" s="233">
        <f>IF(N926="nulová",J926,0)</f>
        <v>0</v>
      </c>
      <c r="BJ926" s="18" t="s">
        <v>91</v>
      </c>
      <c r="BK926" s="233">
        <f>ROUND(I926*H926,2)</f>
        <v>0</v>
      </c>
      <c r="BL926" s="18" t="s">
        <v>223</v>
      </c>
      <c r="BM926" s="232" t="s">
        <v>1216</v>
      </c>
    </row>
    <row r="927" s="13" customFormat="1">
      <c r="A927" s="13"/>
      <c r="B927" s="234"/>
      <c r="C927" s="235"/>
      <c r="D927" s="236" t="s">
        <v>225</v>
      </c>
      <c r="E927" s="237" t="s">
        <v>1</v>
      </c>
      <c r="F927" s="238" t="s">
        <v>1217</v>
      </c>
      <c r="G927" s="235"/>
      <c r="H927" s="239">
        <v>54.560000000000002</v>
      </c>
      <c r="I927" s="240"/>
      <c r="J927" s="235"/>
      <c r="K927" s="235"/>
      <c r="L927" s="241"/>
      <c r="M927" s="242"/>
      <c r="N927" s="243"/>
      <c r="O927" s="243"/>
      <c r="P927" s="243"/>
      <c r="Q927" s="243"/>
      <c r="R927" s="243"/>
      <c r="S927" s="243"/>
      <c r="T927" s="24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5" t="s">
        <v>225</v>
      </c>
      <c r="AU927" s="245" t="s">
        <v>93</v>
      </c>
      <c r="AV927" s="13" t="s">
        <v>93</v>
      </c>
      <c r="AW927" s="13" t="s">
        <v>38</v>
      </c>
      <c r="AX927" s="13" t="s">
        <v>83</v>
      </c>
      <c r="AY927" s="245" t="s">
        <v>216</v>
      </c>
    </row>
    <row r="928" s="13" customFormat="1">
      <c r="A928" s="13"/>
      <c r="B928" s="234"/>
      <c r="C928" s="235"/>
      <c r="D928" s="236" t="s">
        <v>225</v>
      </c>
      <c r="E928" s="237" t="s">
        <v>1</v>
      </c>
      <c r="F928" s="238" t="s">
        <v>1218</v>
      </c>
      <c r="G928" s="235"/>
      <c r="H928" s="239">
        <v>10.880000000000001</v>
      </c>
      <c r="I928" s="240"/>
      <c r="J928" s="235"/>
      <c r="K928" s="235"/>
      <c r="L928" s="241"/>
      <c r="M928" s="242"/>
      <c r="N928" s="243"/>
      <c r="O928" s="243"/>
      <c r="P928" s="243"/>
      <c r="Q928" s="243"/>
      <c r="R928" s="243"/>
      <c r="S928" s="243"/>
      <c r="T928" s="244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5" t="s">
        <v>225</v>
      </c>
      <c r="AU928" s="245" t="s">
        <v>93</v>
      </c>
      <c r="AV928" s="13" t="s">
        <v>93</v>
      </c>
      <c r="AW928" s="13" t="s">
        <v>38</v>
      </c>
      <c r="AX928" s="13" t="s">
        <v>83</v>
      </c>
      <c r="AY928" s="245" t="s">
        <v>216</v>
      </c>
    </row>
    <row r="929" s="13" customFormat="1">
      <c r="A929" s="13"/>
      <c r="B929" s="234"/>
      <c r="C929" s="235"/>
      <c r="D929" s="236" t="s">
        <v>225</v>
      </c>
      <c r="E929" s="237" t="s">
        <v>1</v>
      </c>
      <c r="F929" s="238" t="s">
        <v>706</v>
      </c>
      <c r="G929" s="235"/>
      <c r="H929" s="239">
        <v>12.800000000000001</v>
      </c>
      <c r="I929" s="240"/>
      <c r="J929" s="235"/>
      <c r="K929" s="235"/>
      <c r="L929" s="241"/>
      <c r="M929" s="242"/>
      <c r="N929" s="243"/>
      <c r="O929" s="243"/>
      <c r="P929" s="243"/>
      <c r="Q929" s="243"/>
      <c r="R929" s="243"/>
      <c r="S929" s="243"/>
      <c r="T929" s="24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5" t="s">
        <v>225</v>
      </c>
      <c r="AU929" s="245" t="s">
        <v>93</v>
      </c>
      <c r="AV929" s="13" t="s">
        <v>93</v>
      </c>
      <c r="AW929" s="13" t="s">
        <v>38</v>
      </c>
      <c r="AX929" s="13" t="s">
        <v>83</v>
      </c>
      <c r="AY929" s="245" t="s">
        <v>216</v>
      </c>
    </row>
    <row r="930" s="14" customFormat="1">
      <c r="A930" s="14"/>
      <c r="B930" s="246"/>
      <c r="C930" s="247"/>
      <c r="D930" s="236" t="s">
        <v>225</v>
      </c>
      <c r="E930" s="248" t="s">
        <v>145</v>
      </c>
      <c r="F930" s="249" t="s">
        <v>229</v>
      </c>
      <c r="G930" s="247"/>
      <c r="H930" s="250">
        <v>78.239999999999995</v>
      </c>
      <c r="I930" s="251"/>
      <c r="J930" s="247"/>
      <c r="K930" s="247"/>
      <c r="L930" s="252"/>
      <c r="M930" s="253"/>
      <c r="N930" s="254"/>
      <c r="O930" s="254"/>
      <c r="P930" s="254"/>
      <c r="Q930" s="254"/>
      <c r="R930" s="254"/>
      <c r="S930" s="254"/>
      <c r="T930" s="255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6" t="s">
        <v>225</v>
      </c>
      <c r="AU930" s="256" t="s">
        <v>93</v>
      </c>
      <c r="AV930" s="14" t="s">
        <v>223</v>
      </c>
      <c r="AW930" s="14" t="s">
        <v>38</v>
      </c>
      <c r="AX930" s="14" t="s">
        <v>91</v>
      </c>
      <c r="AY930" s="256" t="s">
        <v>216</v>
      </c>
    </row>
    <row r="931" s="2" customFormat="1" ht="24.15" customHeight="1">
      <c r="A931" s="40"/>
      <c r="B931" s="41"/>
      <c r="C931" s="221" t="s">
        <v>1219</v>
      </c>
      <c r="D931" s="221" t="s">
        <v>218</v>
      </c>
      <c r="E931" s="222" t="s">
        <v>1220</v>
      </c>
      <c r="F931" s="223" t="s">
        <v>1221</v>
      </c>
      <c r="G931" s="224" t="s">
        <v>221</v>
      </c>
      <c r="H931" s="225">
        <v>698.99800000000005</v>
      </c>
      <c r="I931" s="226"/>
      <c r="J931" s="227">
        <f>ROUND(I931*H931,2)</f>
        <v>0</v>
      </c>
      <c r="K931" s="223" t="s">
        <v>222</v>
      </c>
      <c r="L931" s="46"/>
      <c r="M931" s="228" t="s">
        <v>1</v>
      </c>
      <c r="N931" s="229" t="s">
        <v>48</v>
      </c>
      <c r="O931" s="93"/>
      <c r="P931" s="230">
        <f>O931*H931</f>
        <v>0</v>
      </c>
      <c r="Q931" s="230">
        <v>0</v>
      </c>
      <c r="R931" s="230">
        <f>Q931*H931</f>
        <v>0</v>
      </c>
      <c r="S931" s="230">
        <v>0.060999999999999999</v>
      </c>
      <c r="T931" s="231">
        <f>S931*H931</f>
        <v>42.638878000000005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32" t="s">
        <v>223</v>
      </c>
      <c r="AT931" s="232" t="s">
        <v>218</v>
      </c>
      <c r="AU931" s="232" t="s">
        <v>93</v>
      </c>
      <c r="AY931" s="18" t="s">
        <v>216</v>
      </c>
      <c r="BE931" s="233">
        <f>IF(N931="základní",J931,0)</f>
        <v>0</v>
      </c>
      <c r="BF931" s="233">
        <f>IF(N931="snížená",J931,0)</f>
        <v>0</v>
      </c>
      <c r="BG931" s="233">
        <f>IF(N931="zákl. přenesená",J931,0)</f>
        <v>0</v>
      </c>
      <c r="BH931" s="233">
        <f>IF(N931="sníž. přenesená",J931,0)</f>
        <v>0</v>
      </c>
      <c r="BI931" s="233">
        <f>IF(N931="nulová",J931,0)</f>
        <v>0</v>
      </c>
      <c r="BJ931" s="18" t="s">
        <v>91</v>
      </c>
      <c r="BK931" s="233">
        <f>ROUND(I931*H931,2)</f>
        <v>0</v>
      </c>
      <c r="BL931" s="18" t="s">
        <v>223</v>
      </c>
      <c r="BM931" s="232" t="s">
        <v>1222</v>
      </c>
    </row>
    <row r="932" s="13" customFormat="1">
      <c r="A932" s="13"/>
      <c r="B932" s="234"/>
      <c r="C932" s="235"/>
      <c r="D932" s="236" t="s">
        <v>225</v>
      </c>
      <c r="E932" s="237" t="s">
        <v>1</v>
      </c>
      <c r="F932" s="238" t="s">
        <v>115</v>
      </c>
      <c r="G932" s="235"/>
      <c r="H932" s="239">
        <v>698.99800000000005</v>
      </c>
      <c r="I932" s="240"/>
      <c r="J932" s="235"/>
      <c r="K932" s="235"/>
      <c r="L932" s="241"/>
      <c r="M932" s="242"/>
      <c r="N932" s="243"/>
      <c r="O932" s="243"/>
      <c r="P932" s="243"/>
      <c r="Q932" s="243"/>
      <c r="R932" s="243"/>
      <c r="S932" s="243"/>
      <c r="T932" s="24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5" t="s">
        <v>225</v>
      </c>
      <c r="AU932" s="245" t="s">
        <v>93</v>
      </c>
      <c r="AV932" s="13" t="s">
        <v>93</v>
      </c>
      <c r="AW932" s="13" t="s">
        <v>38</v>
      </c>
      <c r="AX932" s="13" t="s">
        <v>91</v>
      </c>
      <c r="AY932" s="245" t="s">
        <v>216</v>
      </c>
    </row>
    <row r="933" s="2" customFormat="1" ht="21.75" customHeight="1">
      <c r="A933" s="40"/>
      <c r="B933" s="41"/>
      <c r="C933" s="221" t="s">
        <v>1223</v>
      </c>
      <c r="D933" s="221" t="s">
        <v>218</v>
      </c>
      <c r="E933" s="222" t="s">
        <v>1224</v>
      </c>
      <c r="F933" s="223" t="s">
        <v>1225</v>
      </c>
      <c r="G933" s="224" t="s">
        <v>221</v>
      </c>
      <c r="H933" s="225">
        <v>3509.306</v>
      </c>
      <c r="I933" s="226"/>
      <c r="J933" s="227">
        <f>ROUND(I933*H933,2)</f>
        <v>0</v>
      </c>
      <c r="K933" s="223" t="s">
        <v>222</v>
      </c>
      <c r="L933" s="46"/>
      <c r="M933" s="228" t="s">
        <v>1</v>
      </c>
      <c r="N933" s="229" t="s">
        <v>48</v>
      </c>
      <c r="O933" s="93"/>
      <c r="P933" s="230">
        <f>O933*H933</f>
        <v>0</v>
      </c>
      <c r="Q933" s="230">
        <v>0</v>
      </c>
      <c r="R933" s="230">
        <f>Q933*H933</f>
        <v>0</v>
      </c>
      <c r="S933" s="230">
        <v>0.014</v>
      </c>
      <c r="T933" s="231">
        <f>S933*H933</f>
        <v>49.130284000000003</v>
      </c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R933" s="232" t="s">
        <v>223</v>
      </c>
      <c r="AT933" s="232" t="s">
        <v>218</v>
      </c>
      <c r="AU933" s="232" t="s">
        <v>93</v>
      </c>
      <c r="AY933" s="18" t="s">
        <v>216</v>
      </c>
      <c r="BE933" s="233">
        <f>IF(N933="základní",J933,0)</f>
        <v>0</v>
      </c>
      <c r="BF933" s="233">
        <f>IF(N933="snížená",J933,0)</f>
        <v>0</v>
      </c>
      <c r="BG933" s="233">
        <f>IF(N933="zákl. přenesená",J933,0)</f>
        <v>0</v>
      </c>
      <c r="BH933" s="233">
        <f>IF(N933="sníž. přenesená",J933,0)</f>
        <v>0</v>
      </c>
      <c r="BI933" s="233">
        <f>IF(N933="nulová",J933,0)</f>
        <v>0</v>
      </c>
      <c r="BJ933" s="18" t="s">
        <v>91</v>
      </c>
      <c r="BK933" s="233">
        <f>ROUND(I933*H933,2)</f>
        <v>0</v>
      </c>
      <c r="BL933" s="18" t="s">
        <v>223</v>
      </c>
      <c r="BM933" s="232" t="s">
        <v>1226</v>
      </c>
    </row>
    <row r="934" s="13" customFormat="1">
      <c r="A934" s="13"/>
      <c r="B934" s="234"/>
      <c r="C934" s="235"/>
      <c r="D934" s="236" t="s">
        <v>225</v>
      </c>
      <c r="E934" s="237" t="s">
        <v>1</v>
      </c>
      <c r="F934" s="238" t="s">
        <v>1227</v>
      </c>
      <c r="G934" s="235"/>
      <c r="H934" s="239">
        <v>3509.306</v>
      </c>
      <c r="I934" s="240"/>
      <c r="J934" s="235"/>
      <c r="K934" s="235"/>
      <c r="L934" s="241"/>
      <c r="M934" s="242"/>
      <c r="N934" s="243"/>
      <c r="O934" s="243"/>
      <c r="P934" s="243"/>
      <c r="Q934" s="243"/>
      <c r="R934" s="243"/>
      <c r="S934" s="243"/>
      <c r="T934" s="24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5" t="s">
        <v>225</v>
      </c>
      <c r="AU934" s="245" t="s">
        <v>93</v>
      </c>
      <c r="AV934" s="13" t="s">
        <v>93</v>
      </c>
      <c r="AW934" s="13" t="s">
        <v>38</v>
      </c>
      <c r="AX934" s="13" t="s">
        <v>91</v>
      </c>
      <c r="AY934" s="245" t="s">
        <v>216</v>
      </c>
    </row>
    <row r="935" s="2" customFormat="1" ht="24.15" customHeight="1">
      <c r="A935" s="40"/>
      <c r="B935" s="41"/>
      <c r="C935" s="221" t="s">
        <v>1228</v>
      </c>
      <c r="D935" s="221" t="s">
        <v>218</v>
      </c>
      <c r="E935" s="222" t="s">
        <v>1229</v>
      </c>
      <c r="F935" s="223" t="s">
        <v>1230</v>
      </c>
      <c r="G935" s="224" t="s">
        <v>221</v>
      </c>
      <c r="H935" s="225">
        <v>78.239999999999995</v>
      </c>
      <c r="I935" s="226"/>
      <c r="J935" s="227">
        <f>ROUND(I935*H935,2)</f>
        <v>0</v>
      </c>
      <c r="K935" s="223" t="s">
        <v>1</v>
      </c>
      <c r="L935" s="46"/>
      <c r="M935" s="228" t="s">
        <v>1</v>
      </c>
      <c r="N935" s="229" t="s">
        <v>48</v>
      </c>
      <c r="O935" s="93"/>
      <c r="P935" s="230">
        <f>O935*H935</f>
        <v>0</v>
      </c>
      <c r="Q935" s="230">
        <v>0</v>
      </c>
      <c r="R935" s="230">
        <f>Q935*H935</f>
        <v>0</v>
      </c>
      <c r="S935" s="230">
        <v>0.014</v>
      </c>
      <c r="T935" s="231">
        <f>S935*H935</f>
        <v>1.0953599999999999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32" t="s">
        <v>223</v>
      </c>
      <c r="AT935" s="232" t="s">
        <v>218</v>
      </c>
      <c r="AU935" s="232" t="s">
        <v>93</v>
      </c>
      <c r="AY935" s="18" t="s">
        <v>216</v>
      </c>
      <c r="BE935" s="233">
        <f>IF(N935="základní",J935,0)</f>
        <v>0</v>
      </c>
      <c r="BF935" s="233">
        <f>IF(N935="snížená",J935,0)</f>
        <v>0</v>
      </c>
      <c r="BG935" s="233">
        <f>IF(N935="zákl. přenesená",J935,0)</f>
        <v>0</v>
      </c>
      <c r="BH935" s="233">
        <f>IF(N935="sníž. přenesená",J935,0)</f>
        <v>0</v>
      </c>
      <c r="BI935" s="233">
        <f>IF(N935="nulová",J935,0)</f>
        <v>0</v>
      </c>
      <c r="BJ935" s="18" t="s">
        <v>91</v>
      </c>
      <c r="BK935" s="233">
        <f>ROUND(I935*H935,2)</f>
        <v>0</v>
      </c>
      <c r="BL935" s="18" t="s">
        <v>223</v>
      </c>
      <c r="BM935" s="232" t="s">
        <v>1231</v>
      </c>
    </row>
    <row r="936" s="13" customFormat="1">
      <c r="A936" s="13"/>
      <c r="B936" s="234"/>
      <c r="C936" s="235"/>
      <c r="D936" s="236" t="s">
        <v>225</v>
      </c>
      <c r="E936" s="237" t="s">
        <v>1</v>
      </c>
      <c r="F936" s="238" t="s">
        <v>145</v>
      </c>
      <c r="G936" s="235"/>
      <c r="H936" s="239">
        <v>78.239999999999995</v>
      </c>
      <c r="I936" s="240"/>
      <c r="J936" s="235"/>
      <c r="K936" s="235"/>
      <c r="L936" s="241"/>
      <c r="M936" s="242"/>
      <c r="N936" s="243"/>
      <c r="O936" s="243"/>
      <c r="P936" s="243"/>
      <c r="Q936" s="243"/>
      <c r="R936" s="243"/>
      <c r="S936" s="243"/>
      <c r="T936" s="24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5" t="s">
        <v>225</v>
      </c>
      <c r="AU936" s="245" t="s">
        <v>93</v>
      </c>
      <c r="AV936" s="13" t="s">
        <v>93</v>
      </c>
      <c r="AW936" s="13" t="s">
        <v>38</v>
      </c>
      <c r="AX936" s="13" t="s">
        <v>91</v>
      </c>
      <c r="AY936" s="245" t="s">
        <v>216</v>
      </c>
    </row>
    <row r="937" s="2" customFormat="1" ht="33" customHeight="1">
      <c r="A937" s="40"/>
      <c r="B937" s="41"/>
      <c r="C937" s="221" t="s">
        <v>1232</v>
      </c>
      <c r="D937" s="221" t="s">
        <v>218</v>
      </c>
      <c r="E937" s="222" t="s">
        <v>1233</v>
      </c>
      <c r="F937" s="223" t="s">
        <v>1234</v>
      </c>
      <c r="G937" s="224" t="s">
        <v>221</v>
      </c>
      <c r="H937" s="225">
        <v>1910</v>
      </c>
      <c r="I937" s="226"/>
      <c r="J937" s="227">
        <f>ROUND(I937*H937,2)</f>
        <v>0</v>
      </c>
      <c r="K937" s="223" t="s">
        <v>1</v>
      </c>
      <c r="L937" s="46"/>
      <c r="M937" s="228" t="s">
        <v>1</v>
      </c>
      <c r="N937" s="229" t="s">
        <v>48</v>
      </c>
      <c r="O937" s="93"/>
      <c r="P937" s="230">
        <f>O937*H937</f>
        <v>0</v>
      </c>
      <c r="Q937" s="230">
        <v>0</v>
      </c>
      <c r="R937" s="230">
        <f>Q937*H937</f>
        <v>0</v>
      </c>
      <c r="S937" s="230">
        <v>0.0050000000000000001</v>
      </c>
      <c r="T937" s="231">
        <f>S937*H937</f>
        <v>9.5500000000000007</v>
      </c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R937" s="232" t="s">
        <v>223</v>
      </c>
      <c r="AT937" s="232" t="s">
        <v>218</v>
      </c>
      <c r="AU937" s="232" t="s">
        <v>93</v>
      </c>
      <c r="AY937" s="18" t="s">
        <v>216</v>
      </c>
      <c r="BE937" s="233">
        <f>IF(N937="základní",J937,0)</f>
        <v>0</v>
      </c>
      <c r="BF937" s="233">
        <f>IF(N937="snížená",J937,0)</f>
        <v>0</v>
      </c>
      <c r="BG937" s="233">
        <f>IF(N937="zákl. přenesená",J937,0)</f>
        <v>0</v>
      </c>
      <c r="BH937" s="233">
        <f>IF(N937="sníž. přenesená",J937,0)</f>
        <v>0</v>
      </c>
      <c r="BI937" s="233">
        <f>IF(N937="nulová",J937,0)</f>
        <v>0</v>
      </c>
      <c r="BJ937" s="18" t="s">
        <v>91</v>
      </c>
      <c r="BK937" s="233">
        <f>ROUND(I937*H937,2)</f>
        <v>0</v>
      </c>
      <c r="BL937" s="18" t="s">
        <v>223</v>
      </c>
      <c r="BM937" s="232" t="s">
        <v>1235</v>
      </c>
    </row>
    <row r="938" s="13" customFormat="1">
      <c r="A938" s="13"/>
      <c r="B938" s="234"/>
      <c r="C938" s="235"/>
      <c r="D938" s="236" t="s">
        <v>225</v>
      </c>
      <c r="E938" s="237" t="s">
        <v>1</v>
      </c>
      <c r="F938" s="238" t="s">
        <v>1236</v>
      </c>
      <c r="G938" s="235"/>
      <c r="H938" s="239">
        <v>50</v>
      </c>
      <c r="I938" s="240"/>
      <c r="J938" s="235"/>
      <c r="K938" s="235"/>
      <c r="L938" s="241"/>
      <c r="M938" s="242"/>
      <c r="N938" s="243"/>
      <c r="O938" s="243"/>
      <c r="P938" s="243"/>
      <c r="Q938" s="243"/>
      <c r="R938" s="243"/>
      <c r="S938" s="243"/>
      <c r="T938" s="24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5" t="s">
        <v>225</v>
      </c>
      <c r="AU938" s="245" t="s">
        <v>93</v>
      </c>
      <c r="AV938" s="13" t="s">
        <v>93</v>
      </c>
      <c r="AW938" s="13" t="s">
        <v>38</v>
      </c>
      <c r="AX938" s="13" t="s">
        <v>83</v>
      </c>
      <c r="AY938" s="245" t="s">
        <v>216</v>
      </c>
    </row>
    <row r="939" s="13" customFormat="1">
      <c r="A939" s="13"/>
      <c r="B939" s="234"/>
      <c r="C939" s="235"/>
      <c r="D939" s="236" t="s">
        <v>225</v>
      </c>
      <c r="E939" s="237" t="s">
        <v>1</v>
      </c>
      <c r="F939" s="238" t="s">
        <v>1237</v>
      </c>
      <c r="G939" s="235"/>
      <c r="H939" s="239">
        <v>50</v>
      </c>
      <c r="I939" s="240"/>
      <c r="J939" s="235"/>
      <c r="K939" s="235"/>
      <c r="L939" s="241"/>
      <c r="M939" s="242"/>
      <c r="N939" s="243"/>
      <c r="O939" s="243"/>
      <c r="P939" s="243"/>
      <c r="Q939" s="243"/>
      <c r="R939" s="243"/>
      <c r="S939" s="243"/>
      <c r="T939" s="24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5" t="s">
        <v>225</v>
      </c>
      <c r="AU939" s="245" t="s">
        <v>93</v>
      </c>
      <c r="AV939" s="13" t="s">
        <v>93</v>
      </c>
      <c r="AW939" s="13" t="s">
        <v>38</v>
      </c>
      <c r="AX939" s="13" t="s">
        <v>83</v>
      </c>
      <c r="AY939" s="245" t="s">
        <v>216</v>
      </c>
    </row>
    <row r="940" s="13" customFormat="1">
      <c r="A940" s="13"/>
      <c r="B940" s="234"/>
      <c r="C940" s="235"/>
      <c r="D940" s="236" t="s">
        <v>225</v>
      </c>
      <c r="E940" s="237" t="s">
        <v>1</v>
      </c>
      <c r="F940" s="238" t="s">
        <v>1238</v>
      </c>
      <c r="G940" s="235"/>
      <c r="H940" s="239">
        <v>50</v>
      </c>
      <c r="I940" s="240"/>
      <c r="J940" s="235"/>
      <c r="K940" s="235"/>
      <c r="L940" s="241"/>
      <c r="M940" s="242"/>
      <c r="N940" s="243"/>
      <c r="O940" s="243"/>
      <c r="P940" s="243"/>
      <c r="Q940" s="243"/>
      <c r="R940" s="243"/>
      <c r="S940" s="243"/>
      <c r="T940" s="244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5" t="s">
        <v>225</v>
      </c>
      <c r="AU940" s="245" t="s">
        <v>93</v>
      </c>
      <c r="AV940" s="13" t="s">
        <v>93</v>
      </c>
      <c r="AW940" s="13" t="s">
        <v>38</v>
      </c>
      <c r="AX940" s="13" t="s">
        <v>83</v>
      </c>
      <c r="AY940" s="245" t="s">
        <v>216</v>
      </c>
    </row>
    <row r="941" s="13" customFormat="1">
      <c r="A941" s="13"/>
      <c r="B941" s="234"/>
      <c r="C941" s="235"/>
      <c r="D941" s="236" t="s">
        <v>225</v>
      </c>
      <c r="E941" s="237" t="s">
        <v>1</v>
      </c>
      <c r="F941" s="238" t="s">
        <v>1239</v>
      </c>
      <c r="G941" s="235"/>
      <c r="H941" s="239">
        <v>50</v>
      </c>
      <c r="I941" s="240"/>
      <c r="J941" s="235"/>
      <c r="K941" s="235"/>
      <c r="L941" s="241"/>
      <c r="M941" s="242"/>
      <c r="N941" s="243"/>
      <c r="O941" s="243"/>
      <c r="P941" s="243"/>
      <c r="Q941" s="243"/>
      <c r="R941" s="243"/>
      <c r="S941" s="243"/>
      <c r="T941" s="24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5" t="s">
        <v>225</v>
      </c>
      <c r="AU941" s="245" t="s">
        <v>93</v>
      </c>
      <c r="AV941" s="13" t="s">
        <v>93</v>
      </c>
      <c r="AW941" s="13" t="s">
        <v>38</v>
      </c>
      <c r="AX941" s="13" t="s">
        <v>83</v>
      </c>
      <c r="AY941" s="245" t="s">
        <v>216</v>
      </c>
    </row>
    <row r="942" s="13" customFormat="1">
      <c r="A942" s="13"/>
      <c r="B942" s="234"/>
      <c r="C942" s="235"/>
      <c r="D942" s="236" t="s">
        <v>225</v>
      </c>
      <c r="E942" s="237" t="s">
        <v>1</v>
      </c>
      <c r="F942" s="238" t="s">
        <v>1240</v>
      </c>
      <c r="G942" s="235"/>
      <c r="H942" s="239">
        <v>50</v>
      </c>
      <c r="I942" s="240"/>
      <c r="J942" s="235"/>
      <c r="K942" s="235"/>
      <c r="L942" s="241"/>
      <c r="M942" s="242"/>
      <c r="N942" s="243"/>
      <c r="O942" s="243"/>
      <c r="P942" s="243"/>
      <c r="Q942" s="243"/>
      <c r="R942" s="243"/>
      <c r="S942" s="243"/>
      <c r="T942" s="244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5" t="s">
        <v>225</v>
      </c>
      <c r="AU942" s="245" t="s">
        <v>93</v>
      </c>
      <c r="AV942" s="13" t="s">
        <v>93</v>
      </c>
      <c r="AW942" s="13" t="s">
        <v>38</v>
      </c>
      <c r="AX942" s="13" t="s">
        <v>83</v>
      </c>
      <c r="AY942" s="245" t="s">
        <v>216</v>
      </c>
    </row>
    <row r="943" s="13" customFormat="1">
      <c r="A943" s="13"/>
      <c r="B943" s="234"/>
      <c r="C943" s="235"/>
      <c r="D943" s="236" t="s">
        <v>225</v>
      </c>
      <c r="E943" s="237" t="s">
        <v>1</v>
      </c>
      <c r="F943" s="238" t="s">
        <v>1241</v>
      </c>
      <c r="G943" s="235"/>
      <c r="H943" s="239">
        <v>50</v>
      </c>
      <c r="I943" s="240"/>
      <c r="J943" s="235"/>
      <c r="K943" s="235"/>
      <c r="L943" s="241"/>
      <c r="M943" s="242"/>
      <c r="N943" s="243"/>
      <c r="O943" s="243"/>
      <c r="P943" s="243"/>
      <c r="Q943" s="243"/>
      <c r="R943" s="243"/>
      <c r="S943" s="243"/>
      <c r="T943" s="244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5" t="s">
        <v>225</v>
      </c>
      <c r="AU943" s="245" t="s">
        <v>93</v>
      </c>
      <c r="AV943" s="13" t="s">
        <v>93</v>
      </c>
      <c r="AW943" s="13" t="s">
        <v>38</v>
      </c>
      <c r="AX943" s="13" t="s">
        <v>83</v>
      </c>
      <c r="AY943" s="245" t="s">
        <v>216</v>
      </c>
    </row>
    <row r="944" s="13" customFormat="1">
      <c r="A944" s="13"/>
      <c r="B944" s="234"/>
      <c r="C944" s="235"/>
      <c r="D944" s="236" t="s">
        <v>225</v>
      </c>
      <c r="E944" s="237" t="s">
        <v>1</v>
      </c>
      <c r="F944" s="238" t="s">
        <v>1242</v>
      </c>
      <c r="G944" s="235"/>
      <c r="H944" s="239">
        <v>50</v>
      </c>
      <c r="I944" s="240"/>
      <c r="J944" s="235"/>
      <c r="K944" s="235"/>
      <c r="L944" s="241"/>
      <c r="M944" s="242"/>
      <c r="N944" s="243"/>
      <c r="O944" s="243"/>
      <c r="P944" s="243"/>
      <c r="Q944" s="243"/>
      <c r="R944" s="243"/>
      <c r="S944" s="243"/>
      <c r="T944" s="24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5" t="s">
        <v>225</v>
      </c>
      <c r="AU944" s="245" t="s">
        <v>93</v>
      </c>
      <c r="AV944" s="13" t="s">
        <v>93</v>
      </c>
      <c r="AW944" s="13" t="s">
        <v>38</v>
      </c>
      <c r="AX944" s="13" t="s">
        <v>83</v>
      </c>
      <c r="AY944" s="245" t="s">
        <v>216</v>
      </c>
    </row>
    <row r="945" s="13" customFormat="1">
      <c r="A945" s="13"/>
      <c r="B945" s="234"/>
      <c r="C945" s="235"/>
      <c r="D945" s="236" t="s">
        <v>225</v>
      </c>
      <c r="E945" s="237" t="s">
        <v>1</v>
      </c>
      <c r="F945" s="238" t="s">
        <v>1243</v>
      </c>
      <c r="G945" s="235"/>
      <c r="H945" s="239">
        <v>50</v>
      </c>
      <c r="I945" s="240"/>
      <c r="J945" s="235"/>
      <c r="K945" s="235"/>
      <c r="L945" s="241"/>
      <c r="M945" s="242"/>
      <c r="N945" s="243"/>
      <c r="O945" s="243"/>
      <c r="P945" s="243"/>
      <c r="Q945" s="243"/>
      <c r="R945" s="243"/>
      <c r="S945" s="243"/>
      <c r="T945" s="24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5" t="s">
        <v>225</v>
      </c>
      <c r="AU945" s="245" t="s">
        <v>93</v>
      </c>
      <c r="AV945" s="13" t="s">
        <v>93</v>
      </c>
      <c r="AW945" s="13" t="s">
        <v>38</v>
      </c>
      <c r="AX945" s="13" t="s">
        <v>83</v>
      </c>
      <c r="AY945" s="245" t="s">
        <v>216</v>
      </c>
    </row>
    <row r="946" s="13" customFormat="1">
      <c r="A946" s="13"/>
      <c r="B946" s="234"/>
      <c r="C946" s="235"/>
      <c r="D946" s="236" t="s">
        <v>225</v>
      </c>
      <c r="E946" s="237" t="s">
        <v>1</v>
      </c>
      <c r="F946" s="238" t="s">
        <v>1244</v>
      </c>
      <c r="G946" s="235"/>
      <c r="H946" s="239">
        <v>50</v>
      </c>
      <c r="I946" s="240"/>
      <c r="J946" s="235"/>
      <c r="K946" s="235"/>
      <c r="L946" s="241"/>
      <c r="M946" s="242"/>
      <c r="N946" s="243"/>
      <c r="O946" s="243"/>
      <c r="P946" s="243"/>
      <c r="Q946" s="243"/>
      <c r="R946" s="243"/>
      <c r="S946" s="243"/>
      <c r="T946" s="24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5" t="s">
        <v>225</v>
      </c>
      <c r="AU946" s="245" t="s">
        <v>93</v>
      </c>
      <c r="AV946" s="13" t="s">
        <v>93</v>
      </c>
      <c r="AW946" s="13" t="s">
        <v>38</v>
      </c>
      <c r="AX946" s="13" t="s">
        <v>83</v>
      </c>
      <c r="AY946" s="245" t="s">
        <v>216</v>
      </c>
    </row>
    <row r="947" s="13" customFormat="1">
      <c r="A947" s="13"/>
      <c r="B947" s="234"/>
      <c r="C947" s="235"/>
      <c r="D947" s="236" t="s">
        <v>225</v>
      </c>
      <c r="E947" s="237" t="s">
        <v>1</v>
      </c>
      <c r="F947" s="238" t="s">
        <v>1245</v>
      </c>
      <c r="G947" s="235"/>
      <c r="H947" s="239">
        <v>50</v>
      </c>
      <c r="I947" s="240"/>
      <c r="J947" s="235"/>
      <c r="K947" s="235"/>
      <c r="L947" s="241"/>
      <c r="M947" s="242"/>
      <c r="N947" s="243"/>
      <c r="O947" s="243"/>
      <c r="P947" s="243"/>
      <c r="Q947" s="243"/>
      <c r="R947" s="243"/>
      <c r="S947" s="243"/>
      <c r="T947" s="24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5" t="s">
        <v>225</v>
      </c>
      <c r="AU947" s="245" t="s">
        <v>93</v>
      </c>
      <c r="AV947" s="13" t="s">
        <v>93</v>
      </c>
      <c r="AW947" s="13" t="s">
        <v>38</v>
      </c>
      <c r="AX947" s="13" t="s">
        <v>83</v>
      </c>
      <c r="AY947" s="245" t="s">
        <v>216</v>
      </c>
    </row>
    <row r="948" s="13" customFormat="1">
      <c r="A948" s="13"/>
      <c r="B948" s="234"/>
      <c r="C948" s="235"/>
      <c r="D948" s="236" t="s">
        <v>225</v>
      </c>
      <c r="E948" s="237" t="s">
        <v>1</v>
      </c>
      <c r="F948" s="238" t="s">
        <v>1246</v>
      </c>
      <c r="G948" s="235"/>
      <c r="H948" s="239">
        <v>50</v>
      </c>
      <c r="I948" s="240"/>
      <c r="J948" s="235"/>
      <c r="K948" s="235"/>
      <c r="L948" s="241"/>
      <c r="M948" s="242"/>
      <c r="N948" s="243"/>
      <c r="O948" s="243"/>
      <c r="P948" s="243"/>
      <c r="Q948" s="243"/>
      <c r="R948" s="243"/>
      <c r="S948" s="243"/>
      <c r="T948" s="24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5" t="s">
        <v>225</v>
      </c>
      <c r="AU948" s="245" t="s">
        <v>93</v>
      </c>
      <c r="AV948" s="13" t="s">
        <v>93</v>
      </c>
      <c r="AW948" s="13" t="s">
        <v>38</v>
      </c>
      <c r="AX948" s="13" t="s">
        <v>83</v>
      </c>
      <c r="AY948" s="245" t="s">
        <v>216</v>
      </c>
    </row>
    <row r="949" s="13" customFormat="1">
      <c r="A949" s="13"/>
      <c r="B949" s="234"/>
      <c r="C949" s="235"/>
      <c r="D949" s="236" t="s">
        <v>225</v>
      </c>
      <c r="E949" s="237" t="s">
        <v>1</v>
      </c>
      <c r="F949" s="238" t="s">
        <v>1247</v>
      </c>
      <c r="G949" s="235"/>
      <c r="H949" s="239">
        <v>50</v>
      </c>
      <c r="I949" s="240"/>
      <c r="J949" s="235"/>
      <c r="K949" s="235"/>
      <c r="L949" s="241"/>
      <c r="M949" s="242"/>
      <c r="N949" s="243"/>
      <c r="O949" s="243"/>
      <c r="P949" s="243"/>
      <c r="Q949" s="243"/>
      <c r="R949" s="243"/>
      <c r="S949" s="243"/>
      <c r="T949" s="24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5" t="s">
        <v>225</v>
      </c>
      <c r="AU949" s="245" t="s">
        <v>93</v>
      </c>
      <c r="AV949" s="13" t="s">
        <v>93</v>
      </c>
      <c r="AW949" s="13" t="s">
        <v>38</v>
      </c>
      <c r="AX949" s="13" t="s">
        <v>83</v>
      </c>
      <c r="AY949" s="245" t="s">
        <v>216</v>
      </c>
    </row>
    <row r="950" s="13" customFormat="1">
      <c r="A950" s="13"/>
      <c r="B950" s="234"/>
      <c r="C950" s="235"/>
      <c r="D950" s="236" t="s">
        <v>225</v>
      </c>
      <c r="E950" s="237" t="s">
        <v>1</v>
      </c>
      <c r="F950" s="238" t="s">
        <v>1248</v>
      </c>
      <c r="G950" s="235"/>
      <c r="H950" s="239">
        <v>50</v>
      </c>
      <c r="I950" s="240"/>
      <c r="J950" s="235"/>
      <c r="K950" s="235"/>
      <c r="L950" s="241"/>
      <c r="M950" s="242"/>
      <c r="N950" s="243"/>
      <c r="O950" s="243"/>
      <c r="P950" s="243"/>
      <c r="Q950" s="243"/>
      <c r="R950" s="243"/>
      <c r="S950" s="243"/>
      <c r="T950" s="24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5" t="s">
        <v>225</v>
      </c>
      <c r="AU950" s="245" t="s">
        <v>93</v>
      </c>
      <c r="AV950" s="13" t="s">
        <v>93</v>
      </c>
      <c r="AW950" s="13" t="s">
        <v>38</v>
      </c>
      <c r="AX950" s="13" t="s">
        <v>83</v>
      </c>
      <c r="AY950" s="245" t="s">
        <v>216</v>
      </c>
    </row>
    <row r="951" s="13" customFormat="1">
      <c r="A951" s="13"/>
      <c r="B951" s="234"/>
      <c r="C951" s="235"/>
      <c r="D951" s="236" t="s">
        <v>225</v>
      </c>
      <c r="E951" s="237" t="s">
        <v>1</v>
      </c>
      <c r="F951" s="238" t="s">
        <v>1249</v>
      </c>
      <c r="G951" s="235"/>
      <c r="H951" s="239">
        <v>50</v>
      </c>
      <c r="I951" s="240"/>
      <c r="J951" s="235"/>
      <c r="K951" s="235"/>
      <c r="L951" s="241"/>
      <c r="M951" s="242"/>
      <c r="N951" s="243"/>
      <c r="O951" s="243"/>
      <c r="P951" s="243"/>
      <c r="Q951" s="243"/>
      <c r="R951" s="243"/>
      <c r="S951" s="243"/>
      <c r="T951" s="24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5" t="s">
        <v>225</v>
      </c>
      <c r="AU951" s="245" t="s">
        <v>93</v>
      </c>
      <c r="AV951" s="13" t="s">
        <v>93</v>
      </c>
      <c r="AW951" s="13" t="s">
        <v>38</v>
      </c>
      <c r="AX951" s="13" t="s">
        <v>83</v>
      </c>
      <c r="AY951" s="245" t="s">
        <v>216</v>
      </c>
    </row>
    <row r="952" s="13" customFormat="1">
      <c r="A952" s="13"/>
      <c r="B952" s="234"/>
      <c r="C952" s="235"/>
      <c r="D952" s="236" t="s">
        <v>225</v>
      </c>
      <c r="E952" s="237" t="s">
        <v>1</v>
      </c>
      <c r="F952" s="238" t="s">
        <v>1250</v>
      </c>
      <c r="G952" s="235"/>
      <c r="H952" s="239">
        <v>50</v>
      </c>
      <c r="I952" s="240"/>
      <c r="J952" s="235"/>
      <c r="K952" s="235"/>
      <c r="L952" s="241"/>
      <c r="M952" s="242"/>
      <c r="N952" s="243"/>
      <c r="O952" s="243"/>
      <c r="P952" s="243"/>
      <c r="Q952" s="243"/>
      <c r="R952" s="243"/>
      <c r="S952" s="243"/>
      <c r="T952" s="24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5" t="s">
        <v>225</v>
      </c>
      <c r="AU952" s="245" t="s">
        <v>93</v>
      </c>
      <c r="AV952" s="13" t="s">
        <v>93</v>
      </c>
      <c r="AW952" s="13" t="s">
        <v>38</v>
      </c>
      <c r="AX952" s="13" t="s">
        <v>83</v>
      </c>
      <c r="AY952" s="245" t="s">
        <v>216</v>
      </c>
    </row>
    <row r="953" s="13" customFormat="1">
      <c r="A953" s="13"/>
      <c r="B953" s="234"/>
      <c r="C953" s="235"/>
      <c r="D953" s="236" t="s">
        <v>225</v>
      </c>
      <c r="E953" s="237" t="s">
        <v>1</v>
      </c>
      <c r="F953" s="238" t="s">
        <v>1251</v>
      </c>
      <c r="G953" s="235"/>
      <c r="H953" s="239">
        <v>110</v>
      </c>
      <c r="I953" s="240"/>
      <c r="J953" s="235"/>
      <c r="K953" s="235"/>
      <c r="L953" s="241"/>
      <c r="M953" s="242"/>
      <c r="N953" s="243"/>
      <c r="O953" s="243"/>
      <c r="P953" s="243"/>
      <c r="Q953" s="243"/>
      <c r="R953" s="243"/>
      <c r="S953" s="243"/>
      <c r="T953" s="24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5" t="s">
        <v>225</v>
      </c>
      <c r="AU953" s="245" t="s">
        <v>93</v>
      </c>
      <c r="AV953" s="13" t="s">
        <v>93</v>
      </c>
      <c r="AW953" s="13" t="s">
        <v>38</v>
      </c>
      <c r="AX953" s="13" t="s">
        <v>83</v>
      </c>
      <c r="AY953" s="245" t="s">
        <v>216</v>
      </c>
    </row>
    <row r="954" s="13" customFormat="1">
      <c r="A954" s="13"/>
      <c r="B954" s="234"/>
      <c r="C954" s="235"/>
      <c r="D954" s="236" t="s">
        <v>225</v>
      </c>
      <c r="E954" s="237" t="s">
        <v>1</v>
      </c>
      <c r="F954" s="238" t="s">
        <v>1252</v>
      </c>
      <c r="G954" s="235"/>
      <c r="H954" s="239">
        <v>50</v>
      </c>
      <c r="I954" s="240"/>
      <c r="J954" s="235"/>
      <c r="K954" s="235"/>
      <c r="L954" s="241"/>
      <c r="M954" s="242"/>
      <c r="N954" s="243"/>
      <c r="O954" s="243"/>
      <c r="P954" s="243"/>
      <c r="Q954" s="243"/>
      <c r="R954" s="243"/>
      <c r="S954" s="243"/>
      <c r="T954" s="24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5" t="s">
        <v>225</v>
      </c>
      <c r="AU954" s="245" t="s">
        <v>93</v>
      </c>
      <c r="AV954" s="13" t="s">
        <v>93</v>
      </c>
      <c r="AW954" s="13" t="s">
        <v>38</v>
      </c>
      <c r="AX954" s="13" t="s">
        <v>83</v>
      </c>
      <c r="AY954" s="245" t="s">
        <v>216</v>
      </c>
    </row>
    <row r="955" s="13" customFormat="1">
      <c r="A955" s="13"/>
      <c r="B955" s="234"/>
      <c r="C955" s="235"/>
      <c r="D955" s="236" t="s">
        <v>225</v>
      </c>
      <c r="E955" s="237" t="s">
        <v>1</v>
      </c>
      <c r="F955" s="238" t="s">
        <v>1253</v>
      </c>
      <c r="G955" s="235"/>
      <c r="H955" s="239">
        <v>150</v>
      </c>
      <c r="I955" s="240"/>
      <c r="J955" s="235"/>
      <c r="K955" s="235"/>
      <c r="L955" s="241"/>
      <c r="M955" s="242"/>
      <c r="N955" s="243"/>
      <c r="O955" s="243"/>
      <c r="P955" s="243"/>
      <c r="Q955" s="243"/>
      <c r="R955" s="243"/>
      <c r="S955" s="243"/>
      <c r="T955" s="24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5" t="s">
        <v>225</v>
      </c>
      <c r="AU955" s="245" t="s">
        <v>93</v>
      </c>
      <c r="AV955" s="13" t="s">
        <v>93</v>
      </c>
      <c r="AW955" s="13" t="s">
        <v>38</v>
      </c>
      <c r="AX955" s="13" t="s">
        <v>83</v>
      </c>
      <c r="AY955" s="245" t="s">
        <v>216</v>
      </c>
    </row>
    <row r="956" s="13" customFormat="1">
      <c r="A956" s="13"/>
      <c r="B956" s="234"/>
      <c r="C956" s="235"/>
      <c r="D956" s="236" t="s">
        <v>225</v>
      </c>
      <c r="E956" s="237" t="s">
        <v>1</v>
      </c>
      <c r="F956" s="238" t="s">
        <v>1254</v>
      </c>
      <c r="G956" s="235"/>
      <c r="H956" s="239">
        <v>150</v>
      </c>
      <c r="I956" s="240"/>
      <c r="J956" s="235"/>
      <c r="K956" s="235"/>
      <c r="L956" s="241"/>
      <c r="M956" s="242"/>
      <c r="N956" s="243"/>
      <c r="O956" s="243"/>
      <c r="P956" s="243"/>
      <c r="Q956" s="243"/>
      <c r="R956" s="243"/>
      <c r="S956" s="243"/>
      <c r="T956" s="24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5" t="s">
        <v>225</v>
      </c>
      <c r="AU956" s="245" t="s">
        <v>93</v>
      </c>
      <c r="AV956" s="13" t="s">
        <v>93</v>
      </c>
      <c r="AW956" s="13" t="s">
        <v>38</v>
      </c>
      <c r="AX956" s="13" t="s">
        <v>83</v>
      </c>
      <c r="AY956" s="245" t="s">
        <v>216</v>
      </c>
    </row>
    <row r="957" s="13" customFormat="1">
      <c r="A957" s="13"/>
      <c r="B957" s="234"/>
      <c r="C957" s="235"/>
      <c r="D957" s="236" t="s">
        <v>225</v>
      </c>
      <c r="E957" s="237" t="s">
        <v>1</v>
      </c>
      <c r="F957" s="238" t="s">
        <v>1255</v>
      </c>
      <c r="G957" s="235"/>
      <c r="H957" s="239">
        <v>150</v>
      </c>
      <c r="I957" s="240"/>
      <c r="J957" s="235"/>
      <c r="K957" s="235"/>
      <c r="L957" s="241"/>
      <c r="M957" s="242"/>
      <c r="N957" s="243"/>
      <c r="O957" s="243"/>
      <c r="P957" s="243"/>
      <c r="Q957" s="243"/>
      <c r="R957" s="243"/>
      <c r="S957" s="243"/>
      <c r="T957" s="24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5" t="s">
        <v>225</v>
      </c>
      <c r="AU957" s="245" t="s">
        <v>93</v>
      </c>
      <c r="AV957" s="13" t="s">
        <v>93</v>
      </c>
      <c r="AW957" s="13" t="s">
        <v>38</v>
      </c>
      <c r="AX957" s="13" t="s">
        <v>83</v>
      </c>
      <c r="AY957" s="245" t="s">
        <v>216</v>
      </c>
    </row>
    <row r="958" s="13" customFormat="1">
      <c r="A958" s="13"/>
      <c r="B958" s="234"/>
      <c r="C958" s="235"/>
      <c r="D958" s="236" t="s">
        <v>225</v>
      </c>
      <c r="E958" s="237" t="s">
        <v>1</v>
      </c>
      <c r="F958" s="238" t="s">
        <v>1256</v>
      </c>
      <c r="G958" s="235"/>
      <c r="H958" s="239">
        <v>150</v>
      </c>
      <c r="I958" s="240"/>
      <c r="J958" s="235"/>
      <c r="K958" s="235"/>
      <c r="L958" s="241"/>
      <c r="M958" s="242"/>
      <c r="N958" s="243"/>
      <c r="O958" s="243"/>
      <c r="P958" s="243"/>
      <c r="Q958" s="243"/>
      <c r="R958" s="243"/>
      <c r="S958" s="243"/>
      <c r="T958" s="24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5" t="s">
        <v>225</v>
      </c>
      <c r="AU958" s="245" t="s">
        <v>93</v>
      </c>
      <c r="AV958" s="13" t="s">
        <v>93</v>
      </c>
      <c r="AW958" s="13" t="s">
        <v>38</v>
      </c>
      <c r="AX958" s="13" t="s">
        <v>83</v>
      </c>
      <c r="AY958" s="245" t="s">
        <v>216</v>
      </c>
    </row>
    <row r="959" s="13" customFormat="1">
      <c r="A959" s="13"/>
      <c r="B959" s="234"/>
      <c r="C959" s="235"/>
      <c r="D959" s="236" t="s">
        <v>225</v>
      </c>
      <c r="E959" s="237" t="s">
        <v>1</v>
      </c>
      <c r="F959" s="238" t="s">
        <v>1257</v>
      </c>
      <c r="G959" s="235"/>
      <c r="H959" s="239">
        <v>150</v>
      </c>
      <c r="I959" s="240"/>
      <c r="J959" s="235"/>
      <c r="K959" s="235"/>
      <c r="L959" s="241"/>
      <c r="M959" s="242"/>
      <c r="N959" s="243"/>
      <c r="O959" s="243"/>
      <c r="P959" s="243"/>
      <c r="Q959" s="243"/>
      <c r="R959" s="243"/>
      <c r="S959" s="243"/>
      <c r="T959" s="24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5" t="s">
        <v>225</v>
      </c>
      <c r="AU959" s="245" t="s">
        <v>93</v>
      </c>
      <c r="AV959" s="13" t="s">
        <v>93</v>
      </c>
      <c r="AW959" s="13" t="s">
        <v>38</v>
      </c>
      <c r="AX959" s="13" t="s">
        <v>83</v>
      </c>
      <c r="AY959" s="245" t="s">
        <v>216</v>
      </c>
    </row>
    <row r="960" s="13" customFormat="1">
      <c r="A960" s="13"/>
      <c r="B960" s="234"/>
      <c r="C960" s="235"/>
      <c r="D960" s="236" t="s">
        <v>225</v>
      </c>
      <c r="E960" s="237" t="s">
        <v>1</v>
      </c>
      <c r="F960" s="238" t="s">
        <v>1258</v>
      </c>
      <c r="G960" s="235"/>
      <c r="H960" s="239">
        <v>150</v>
      </c>
      <c r="I960" s="240"/>
      <c r="J960" s="235"/>
      <c r="K960" s="235"/>
      <c r="L960" s="241"/>
      <c r="M960" s="242"/>
      <c r="N960" s="243"/>
      <c r="O960" s="243"/>
      <c r="P960" s="243"/>
      <c r="Q960" s="243"/>
      <c r="R960" s="243"/>
      <c r="S960" s="243"/>
      <c r="T960" s="24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5" t="s">
        <v>225</v>
      </c>
      <c r="AU960" s="245" t="s">
        <v>93</v>
      </c>
      <c r="AV960" s="13" t="s">
        <v>93</v>
      </c>
      <c r="AW960" s="13" t="s">
        <v>38</v>
      </c>
      <c r="AX960" s="13" t="s">
        <v>83</v>
      </c>
      <c r="AY960" s="245" t="s">
        <v>216</v>
      </c>
    </row>
    <row r="961" s="13" customFormat="1">
      <c r="A961" s="13"/>
      <c r="B961" s="234"/>
      <c r="C961" s="235"/>
      <c r="D961" s="236" t="s">
        <v>225</v>
      </c>
      <c r="E961" s="237" t="s">
        <v>1</v>
      </c>
      <c r="F961" s="238" t="s">
        <v>1259</v>
      </c>
      <c r="G961" s="235"/>
      <c r="H961" s="239">
        <v>50</v>
      </c>
      <c r="I961" s="240"/>
      <c r="J961" s="235"/>
      <c r="K961" s="235"/>
      <c r="L961" s="241"/>
      <c r="M961" s="242"/>
      <c r="N961" s="243"/>
      <c r="O961" s="243"/>
      <c r="P961" s="243"/>
      <c r="Q961" s="243"/>
      <c r="R961" s="243"/>
      <c r="S961" s="243"/>
      <c r="T961" s="24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5" t="s">
        <v>225</v>
      </c>
      <c r="AU961" s="245" t="s">
        <v>93</v>
      </c>
      <c r="AV961" s="13" t="s">
        <v>93</v>
      </c>
      <c r="AW961" s="13" t="s">
        <v>38</v>
      </c>
      <c r="AX961" s="13" t="s">
        <v>83</v>
      </c>
      <c r="AY961" s="245" t="s">
        <v>216</v>
      </c>
    </row>
    <row r="962" s="13" customFormat="1">
      <c r="A962" s="13"/>
      <c r="B962" s="234"/>
      <c r="C962" s="235"/>
      <c r="D962" s="236" t="s">
        <v>225</v>
      </c>
      <c r="E962" s="237" t="s">
        <v>1</v>
      </c>
      <c r="F962" s="238" t="s">
        <v>1260</v>
      </c>
      <c r="G962" s="235"/>
      <c r="H962" s="239">
        <v>50</v>
      </c>
      <c r="I962" s="240"/>
      <c r="J962" s="235"/>
      <c r="K962" s="235"/>
      <c r="L962" s="241"/>
      <c r="M962" s="242"/>
      <c r="N962" s="243"/>
      <c r="O962" s="243"/>
      <c r="P962" s="243"/>
      <c r="Q962" s="243"/>
      <c r="R962" s="243"/>
      <c r="S962" s="243"/>
      <c r="T962" s="24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5" t="s">
        <v>225</v>
      </c>
      <c r="AU962" s="245" t="s">
        <v>93</v>
      </c>
      <c r="AV962" s="13" t="s">
        <v>93</v>
      </c>
      <c r="AW962" s="13" t="s">
        <v>38</v>
      </c>
      <c r="AX962" s="13" t="s">
        <v>83</v>
      </c>
      <c r="AY962" s="245" t="s">
        <v>216</v>
      </c>
    </row>
    <row r="963" s="14" customFormat="1">
      <c r="A963" s="14"/>
      <c r="B963" s="246"/>
      <c r="C963" s="247"/>
      <c r="D963" s="236" t="s">
        <v>225</v>
      </c>
      <c r="E963" s="248" t="s">
        <v>1</v>
      </c>
      <c r="F963" s="249" t="s">
        <v>229</v>
      </c>
      <c r="G963" s="247"/>
      <c r="H963" s="250">
        <v>1910</v>
      </c>
      <c r="I963" s="251"/>
      <c r="J963" s="247"/>
      <c r="K963" s="247"/>
      <c r="L963" s="252"/>
      <c r="M963" s="253"/>
      <c r="N963" s="254"/>
      <c r="O963" s="254"/>
      <c r="P963" s="254"/>
      <c r="Q963" s="254"/>
      <c r="R963" s="254"/>
      <c r="S963" s="254"/>
      <c r="T963" s="255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6" t="s">
        <v>225</v>
      </c>
      <c r="AU963" s="256" t="s">
        <v>93</v>
      </c>
      <c r="AV963" s="14" t="s">
        <v>223</v>
      </c>
      <c r="AW963" s="14" t="s">
        <v>38</v>
      </c>
      <c r="AX963" s="14" t="s">
        <v>91</v>
      </c>
      <c r="AY963" s="256" t="s">
        <v>216</v>
      </c>
    </row>
    <row r="964" s="2" customFormat="1" ht="24.15" customHeight="1">
      <c r="A964" s="40"/>
      <c r="B964" s="41"/>
      <c r="C964" s="221" t="s">
        <v>1261</v>
      </c>
      <c r="D964" s="221" t="s">
        <v>218</v>
      </c>
      <c r="E964" s="222" t="s">
        <v>1262</v>
      </c>
      <c r="F964" s="223" t="s">
        <v>1263</v>
      </c>
      <c r="G964" s="224" t="s">
        <v>221</v>
      </c>
      <c r="H964" s="225">
        <v>2249.8699999999999</v>
      </c>
      <c r="I964" s="226"/>
      <c r="J964" s="227">
        <f>ROUND(I964*H964,2)</f>
        <v>0</v>
      </c>
      <c r="K964" s="223" t="s">
        <v>1</v>
      </c>
      <c r="L964" s="46"/>
      <c r="M964" s="228" t="s">
        <v>1</v>
      </c>
      <c r="N964" s="229" t="s">
        <v>48</v>
      </c>
      <c r="O964" s="93"/>
      <c r="P964" s="230">
        <f>O964*H964</f>
        <v>0</v>
      </c>
      <c r="Q964" s="230">
        <v>0</v>
      </c>
      <c r="R964" s="230">
        <f>Q964*H964</f>
        <v>0</v>
      </c>
      <c r="S964" s="230">
        <v>0.0050000000000000001</v>
      </c>
      <c r="T964" s="231">
        <f>S964*H964</f>
        <v>11.24935</v>
      </c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R964" s="232" t="s">
        <v>223</v>
      </c>
      <c r="AT964" s="232" t="s">
        <v>218</v>
      </c>
      <c r="AU964" s="232" t="s">
        <v>93</v>
      </c>
      <c r="AY964" s="18" t="s">
        <v>216</v>
      </c>
      <c r="BE964" s="233">
        <f>IF(N964="základní",J964,0)</f>
        <v>0</v>
      </c>
      <c r="BF964" s="233">
        <f>IF(N964="snížená",J964,0)</f>
        <v>0</v>
      </c>
      <c r="BG964" s="233">
        <f>IF(N964="zákl. přenesená",J964,0)</f>
        <v>0</v>
      </c>
      <c r="BH964" s="233">
        <f>IF(N964="sníž. přenesená",J964,0)</f>
        <v>0</v>
      </c>
      <c r="BI964" s="233">
        <f>IF(N964="nulová",J964,0)</f>
        <v>0</v>
      </c>
      <c r="BJ964" s="18" t="s">
        <v>91</v>
      </c>
      <c r="BK964" s="233">
        <f>ROUND(I964*H964,2)</f>
        <v>0</v>
      </c>
      <c r="BL964" s="18" t="s">
        <v>223</v>
      </c>
      <c r="BM964" s="232" t="s">
        <v>1264</v>
      </c>
    </row>
    <row r="965" s="13" customFormat="1">
      <c r="A965" s="13"/>
      <c r="B965" s="234"/>
      <c r="C965" s="235"/>
      <c r="D965" s="236" t="s">
        <v>225</v>
      </c>
      <c r="E965" s="237" t="s">
        <v>1</v>
      </c>
      <c r="F965" s="238" t="s">
        <v>1265</v>
      </c>
      <c r="G965" s="235"/>
      <c r="H965" s="239">
        <v>55.039999999999999</v>
      </c>
      <c r="I965" s="240"/>
      <c r="J965" s="235"/>
      <c r="K965" s="235"/>
      <c r="L965" s="241"/>
      <c r="M965" s="242"/>
      <c r="N965" s="243"/>
      <c r="O965" s="243"/>
      <c r="P965" s="243"/>
      <c r="Q965" s="243"/>
      <c r="R965" s="243"/>
      <c r="S965" s="243"/>
      <c r="T965" s="24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5" t="s">
        <v>225</v>
      </c>
      <c r="AU965" s="245" t="s">
        <v>93</v>
      </c>
      <c r="AV965" s="13" t="s">
        <v>93</v>
      </c>
      <c r="AW965" s="13" t="s">
        <v>38</v>
      </c>
      <c r="AX965" s="13" t="s">
        <v>83</v>
      </c>
      <c r="AY965" s="245" t="s">
        <v>216</v>
      </c>
    </row>
    <row r="966" s="13" customFormat="1">
      <c r="A966" s="13"/>
      <c r="B966" s="234"/>
      <c r="C966" s="235"/>
      <c r="D966" s="236" t="s">
        <v>225</v>
      </c>
      <c r="E966" s="237" t="s">
        <v>1</v>
      </c>
      <c r="F966" s="238" t="s">
        <v>1266</v>
      </c>
      <c r="G966" s="235"/>
      <c r="H966" s="239">
        <v>56.590000000000003</v>
      </c>
      <c r="I966" s="240"/>
      <c r="J966" s="235"/>
      <c r="K966" s="235"/>
      <c r="L966" s="241"/>
      <c r="M966" s="242"/>
      <c r="N966" s="243"/>
      <c r="O966" s="243"/>
      <c r="P966" s="243"/>
      <c r="Q966" s="243"/>
      <c r="R966" s="243"/>
      <c r="S966" s="243"/>
      <c r="T966" s="24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5" t="s">
        <v>225</v>
      </c>
      <c r="AU966" s="245" t="s">
        <v>93</v>
      </c>
      <c r="AV966" s="13" t="s">
        <v>93</v>
      </c>
      <c r="AW966" s="13" t="s">
        <v>38</v>
      </c>
      <c r="AX966" s="13" t="s">
        <v>83</v>
      </c>
      <c r="AY966" s="245" t="s">
        <v>216</v>
      </c>
    </row>
    <row r="967" s="13" customFormat="1">
      <c r="A967" s="13"/>
      <c r="B967" s="234"/>
      <c r="C967" s="235"/>
      <c r="D967" s="236" t="s">
        <v>225</v>
      </c>
      <c r="E967" s="237" t="s">
        <v>1</v>
      </c>
      <c r="F967" s="238" t="s">
        <v>1267</v>
      </c>
      <c r="G967" s="235"/>
      <c r="H967" s="239">
        <v>58.57</v>
      </c>
      <c r="I967" s="240"/>
      <c r="J967" s="235"/>
      <c r="K967" s="235"/>
      <c r="L967" s="241"/>
      <c r="M967" s="242"/>
      <c r="N967" s="243"/>
      <c r="O967" s="243"/>
      <c r="P967" s="243"/>
      <c r="Q967" s="243"/>
      <c r="R967" s="243"/>
      <c r="S967" s="243"/>
      <c r="T967" s="24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5" t="s">
        <v>225</v>
      </c>
      <c r="AU967" s="245" t="s">
        <v>93</v>
      </c>
      <c r="AV967" s="13" t="s">
        <v>93</v>
      </c>
      <c r="AW967" s="13" t="s">
        <v>38</v>
      </c>
      <c r="AX967" s="13" t="s">
        <v>83</v>
      </c>
      <c r="AY967" s="245" t="s">
        <v>216</v>
      </c>
    </row>
    <row r="968" s="13" customFormat="1">
      <c r="A968" s="13"/>
      <c r="B968" s="234"/>
      <c r="C968" s="235"/>
      <c r="D968" s="236" t="s">
        <v>225</v>
      </c>
      <c r="E968" s="237" t="s">
        <v>1</v>
      </c>
      <c r="F968" s="238" t="s">
        <v>1268</v>
      </c>
      <c r="G968" s="235"/>
      <c r="H968" s="239">
        <v>54.880000000000003</v>
      </c>
      <c r="I968" s="240"/>
      <c r="J968" s="235"/>
      <c r="K968" s="235"/>
      <c r="L968" s="241"/>
      <c r="M968" s="242"/>
      <c r="N968" s="243"/>
      <c r="O968" s="243"/>
      <c r="P968" s="243"/>
      <c r="Q968" s="243"/>
      <c r="R968" s="243"/>
      <c r="S968" s="243"/>
      <c r="T968" s="24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5" t="s">
        <v>225</v>
      </c>
      <c r="AU968" s="245" t="s">
        <v>93</v>
      </c>
      <c r="AV968" s="13" t="s">
        <v>93</v>
      </c>
      <c r="AW968" s="13" t="s">
        <v>38</v>
      </c>
      <c r="AX968" s="13" t="s">
        <v>83</v>
      </c>
      <c r="AY968" s="245" t="s">
        <v>216</v>
      </c>
    </row>
    <row r="969" s="13" customFormat="1">
      <c r="A969" s="13"/>
      <c r="B969" s="234"/>
      <c r="C969" s="235"/>
      <c r="D969" s="236" t="s">
        <v>225</v>
      </c>
      <c r="E969" s="237" t="s">
        <v>1</v>
      </c>
      <c r="F969" s="238" t="s">
        <v>1269</v>
      </c>
      <c r="G969" s="235"/>
      <c r="H969" s="239">
        <v>55.039999999999999</v>
      </c>
      <c r="I969" s="240"/>
      <c r="J969" s="235"/>
      <c r="K969" s="235"/>
      <c r="L969" s="241"/>
      <c r="M969" s="242"/>
      <c r="N969" s="243"/>
      <c r="O969" s="243"/>
      <c r="P969" s="243"/>
      <c r="Q969" s="243"/>
      <c r="R969" s="243"/>
      <c r="S969" s="243"/>
      <c r="T969" s="24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5" t="s">
        <v>225</v>
      </c>
      <c r="AU969" s="245" t="s">
        <v>93</v>
      </c>
      <c r="AV969" s="13" t="s">
        <v>93</v>
      </c>
      <c r="AW969" s="13" t="s">
        <v>38</v>
      </c>
      <c r="AX969" s="13" t="s">
        <v>83</v>
      </c>
      <c r="AY969" s="245" t="s">
        <v>216</v>
      </c>
    </row>
    <row r="970" s="13" customFormat="1">
      <c r="A970" s="13"/>
      <c r="B970" s="234"/>
      <c r="C970" s="235"/>
      <c r="D970" s="236" t="s">
        <v>225</v>
      </c>
      <c r="E970" s="237" t="s">
        <v>1</v>
      </c>
      <c r="F970" s="238" t="s">
        <v>1270</v>
      </c>
      <c r="G970" s="235"/>
      <c r="H970" s="239">
        <v>56.549999999999997</v>
      </c>
      <c r="I970" s="240"/>
      <c r="J970" s="235"/>
      <c r="K970" s="235"/>
      <c r="L970" s="241"/>
      <c r="M970" s="242"/>
      <c r="N970" s="243"/>
      <c r="O970" s="243"/>
      <c r="P970" s="243"/>
      <c r="Q970" s="243"/>
      <c r="R970" s="243"/>
      <c r="S970" s="243"/>
      <c r="T970" s="24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5" t="s">
        <v>225</v>
      </c>
      <c r="AU970" s="245" t="s">
        <v>93</v>
      </c>
      <c r="AV970" s="13" t="s">
        <v>93</v>
      </c>
      <c r="AW970" s="13" t="s">
        <v>38</v>
      </c>
      <c r="AX970" s="13" t="s">
        <v>83</v>
      </c>
      <c r="AY970" s="245" t="s">
        <v>216</v>
      </c>
    </row>
    <row r="971" s="13" customFormat="1">
      <c r="A971" s="13"/>
      <c r="B971" s="234"/>
      <c r="C971" s="235"/>
      <c r="D971" s="236" t="s">
        <v>225</v>
      </c>
      <c r="E971" s="237" t="s">
        <v>1</v>
      </c>
      <c r="F971" s="238" t="s">
        <v>1271</v>
      </c>
      <c r="G971" s="235"/>
      <c r="H971" s="239">
        <v>58.509999999999998</v>
      </c>
      <c r="I971" s="240"/>
      <c r="J971" s="235"/>
      <c r="K971" s="235"/>
      <c r="L971" s="241"/>
      <c r="M971" s="242"/>
      <c r="N971" s="243"/>
      <c r="O971" s="243"/>
      <c r="P971" s="243"/>
      <c r="Q971" s="243"/>
      <c r="R971" s="243"/>
      <c r="S971" s="243"/>
      <c r="T971" s="244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5" t="s">
        <v>225</v>
      </c>
      <c r="AU971" s="245" t="s">
        <v>93</v>
      </c>
      <c r="AV971" s="13" t="s">
        <v>93</v>
      </c>
      <c r="AW971" s="13" t="s">
        <v>38</v>
      </c>
      <c r="AX971" s="13" t="s">
        <v>83</v>
      </c>
      <c r="AY971" s="245" t="s">
        <v>216</v>
      </c>
    </row>
    <row r="972" s="13" customFormat="1">
      <c r="A972" s="13"/>
      <c r="B972" s="234"/>
      <c r="C972" s="235"/>
      <c r="D972" s="236" t="s">
        <v>225</v>
      </c>
      <c r="E972" s="237" t="s">
        <v>1</v>
      </c>
      <c r="F972" s="238" t="s">
        <v>1272</v>
      </c>
      <c r="G972" s="235"/>
      <c r="H972" s="239">
        <v>54.890000000000001</v>
      </c>
      <c r="I972" s="240"/>
      <c r="J972" s="235"/>
      <c r="K972" s="235"/>
      <c r="L972" s="241"/>
      <c r="M972" s="242"/>
      <c r="N972" s="243"/>
      <c r="O972" s="243"/>
      <c r="P972" s="243"/>
      <c r="Q972" s="243"/>
      <c r="R972" s="243"/>
      <c r="S972" s="243"/>
      <c r="T972" s="24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5" t="s">
        <v>225</v>
      </c>
      <c r="AU972" s="245" t="s">
        <v>93</v>
      </c>
      <c r="AV972" s="13" t="s">
        <v>93</v>
      </c>
      <c r="AW972" s="13" t="s">
        <v>38</v>
      </c>
      <c r="AX972" s="13" t="s">
        <v>83</v>
      </c>
      <c r="AY972" s="245" t="s">
        <v>216</v>
      </c>
    </row>
    <row r="973" s="13" customFormat="1">
      <c r="A973" s="13"/>
      <c r="B973" s="234"/>
      <c r="C973" s="235"/>
      <c r="D973" s="236" t="s">
        <v>225</v>
      </c>
      <c r="E973" s="237" t="s">
        <v>1</v>
      </c>
      <c r="F973" s="238" t="s">
        <v>1273</v>
      </c>
      <c r="G973" s="235"/>
      <c r="H973" s="239">
        <v>55.020000000000003</v>
      </c>
      <c r="I973" s="240"/>
      <c r="J973" s="235"/>
      <c r="K973" s="235"/>
      <c r="L973" s="241"/>
      <c r="M973" s="242"/>
      <c r="N973" s="243"/>
      <c r="O973" s="243"/>
      <c r="P973" s="243"/>
      <c r="Q973" s="243"/>
      <c r="R973" s="243"/>
      <c r="S973" s="243"/>
      <c r="T973" s="24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5" t="s">
        <v>225</v>
      </c>
      <c r="AU973" s="245" t="s">
        <v>93</v>
      </c>
      <c r="AV973" s="13" t="s">
        <v>93</v>
      </c>
      <c r="AW973" s="13" t="s">
        <v>38</v>
      </c>
      <c r="AX973" s="13" t="s">
        <v>83</v>
      </c>
      <c r="AY973" s="245" t="s">
        <v>216</v>
      </c>
    </row>
    <row r="974" s="13" customFormat="1">
      <c r="A974" s="13"/>
      <c r="B974" s="234"/>
      <c r="C974" s="235"/>
      <c r="D974" s="236" t="s">
        <v>225</v>
      </c>
      <c r="E974" s="237" t="s">
        <v>1</v>
      </c>
      <c r="F974" s="238" t="s">
        <v>1274</v>
      </c>
      <c r="G974" s="235"/>
      <c r="H974" s="239">
        <v>54.890000000000001</v>
      </c>
      <c r="I974" s="240"/>
      <c r="J974" s="235"/>
      <c r="K974" s="235"/>
      <c r="L974" s="241"/>
      <c r="M974" s="242"/>
      <c r="N974" s="243"/>
      <c r="O974" s="243"/>
      <c r="P974" s="243"/>
      <c r="Q974" s="243"/>
      <c r="R974" s="243"/>
      <c r="S974" s="243"/>
      <c r="T974" s="24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5" t="s">
        <v>225</v>
      </c>
      <c r="AU974" s="245" t="s">
        <v>93</v>
      </c>
      <c r="AV974" s="13" t="s">
        <v>93</v>
      </c>
      <c r="AW974" s="13" t="s">
        <v>38</v>
      </c>
      <c r="AX974" s="13" t="s">
        <v>83</v>
      </c>
      <c r="AY974" s="245" t="s">
        <v>216</v>
      </c>
    </row>
    <row r="975" s="13" customFormat="1">
      <c r="A975" s="13"/>
      <c r="B975" s="234"/>
      <c r="C975" s="235"/>
      <c r="D975" s="236" t="s">
        <v>225</v>
      </c>
      <c r="E975" s="237" t="s">
        <v>1</v>
      </c>
      <c r="F975" s="238" t="s">
        <v>1275</v>
      </c>
      <c r="G975" s="235"/>
      <c r="H975" s="239">
        <v>55.020000000000003</v>
      </c>
      <c r="I975" s="240"/>
      <c r="J975" s="235"/>
      <c r="K975" s="235"/>
      <c r="L975" s="241"/>
      <c r="M975" s="242"/>
      <c r="N975" s="243"/>
      <c r="O975" s="243"/>
      <c r="P975" s="243"/>
      <c r="Q975" s="243"/>
      <c r="R975" s="243"/>
      <c r="S975" s="243"/>
      <c r="T975" s="24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5" t="s">
        <v>225</v>
      </c>
      <c r="AU975" s="245" t="s">
        <v>93</v>
      </c>
      <c r="AV975" s="13" t="s">
        <v>93</v>
      </c>
      <c r="AW975" s="13" t="s">
        <v>38</v>
      </c>
      <c r="AX975" s="13" t="s">
        <v>83</v>
      </c>
      <c r="AY975" s="245" t="s">
        <v>216</v>
      </c>
    </row>
    <row r="976" s="13" customFormat="1">
      <c r="A976" s="13"/>
      <c r="B976" s="234"/>
      <c r="C976" s="235"/>
      <c r="D976" s="236" t="s">
        <v>225</v>
      </c>
      <c r="E976" s="237" t="s">
        <v>1</v>
      </c>
      <c r="F976" s="238" t="s">
        <v>1276</v>
      </c>
      <c r="G976" s="235"/>
      <c r="H976" s="239">
        <v>56.649999999999999</v>
      </c>
      <c r="I976" s="240"/>
      <c r="J976" s="235"/>
      <c r="K976" s="235"/>
      <c r="L976" s="241"/>
      <c r="M976" s="242"/>
      <c r="N976" s="243"/>
      <c r="O976" s="243"/>
      <c r="P976" s="243"/>
      <c r="Q976" s="243"/>
      <c r="R976" s="243"/>
      <c r="S976" s="243"/>
      <c r="T976" s="24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5" t="s">
        <v>225</v>
      </c>
      <c r="AU976" s="245" t="s">
        <v>93</v>
      </c>
      <c r="AV976" s="13" t="s">
        <v>93</v>
      </c>
      <c r="AW976" s="13" t="s">
        <v>38</v>
      </c>
      <c r="AX976" s="13" t="s">
        <v>83</v>
      </c>
      <c r="AY976" s="245" t="s">
        <v>216</v>
      </c>
    </row>
    <row r="977" s="13" customFormat="1">
      <c r="A977" s="13"/>
      <c r="B977" s="234"/>
      <c r="C977" s="235"/>
      <c r="D977" s="236" t="s">
        <v>225</v>
      </c>
      <c r="E977" s="237" t="s">
        <v>1</v>
      </c>
      <c r="F977" s="238" t="s">
        <v>1277</v>
      </c>
      <c r="G977" s="235"/>
      <c r="H977" s="239">
        <v>53.259999999999998</v>
      </c>
      <c r="I977" s="240"/>
      <c r="J977" s="235"/>
      <c r="K977" s="235"/>
      <c r="L977" s="241"/>
      <c r="M977" s="242"/>
      <c r="N977" s="243"/>
      <c r="O977" s="243"/>
      <c r="P977" s="243"/>
      <c r="Q977" s="243"/>
      <c r="R977" s="243"/>
      <c r="S977" s="243"/>
      <c r="T977" s="24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5" t="s">
        <v>225</v>
      </c>
      <c r="AU977" s="245" t="s">
        <v>93</v>
      </c>
      <c r="AV977" s="13" t="s">
        <v>93</v>
      </c>
      <c r="AW977" s="13" t="s">
        <v>38</v>
      </c>
      <c r="AX977" s="13" t="s">
        <v>83</v>
      </c>
      <c r="AY977" s="245" t="s">
        <v>216</v>
      </c>
    </row>
    <row r="978" s="13" customFormat="1">
      <c r="A978" s="13"/>
      <c r="B978" s="234"/>
      <c r="C978" s="235"/>
      <c r="D978" s="236" t="s">
        <v>225</v>
      </c>
      <c r="E978" s="237" t="s">
        <v>1</v>
      </c>
      <c r="F978" s="238" t="s">
        <v>1278</v>
      </c>
      <c r="G978" s="235"/>
      <c r="H978" s="239">
        <v>54.890000000000001</v>
      </c>
      <c r="I978" s="240"/>
      <c r="J978" s="235"/>
      <c r="K978" s="235"/>
      <c r="L978" s="241"/>
      <c r="M978" s="242"/>
      <c r="N978" s="243"/>
      <c r="O978" s="243"/>
      <c r="P978" s="243"/>
      <c r="Q978" s="243"/>
      <c r="R978" s="243"/>
      <c r="S978" s="243"/>
      <c r="T978" s="24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5" t="s">
        <v>225</v>
      </c>
      <c r="AU978" s="245" t="s">
        <v>93</v>
      </c>
      <c r="AV978" s="13" t="s">
        <v>93</v>
      </c>
      <c r="AW978" s="13" t="s">
        <v>38</v>
      </c>
      <c r="AX978" s="13" t="s">
        <v>83</v>
      </c>
      <c r="AY978" s="245" t="s">
        <v>216</v>
      </c>
    </row>
    <row r="979" s="13" customFormat="1">
      <c r="A979" s="13"/>
      <c r="B979" s="234"/>
      <c r="C979" s="235"/>
      <c r="D979" s="236" t="s">
        <v>225</v>
      </c>
      <c r="E979" s="237" t="s">
        <v>1</v>
      </c>
      <c r="F979" s="238" t="s">
        <v>1279</v>
      </c>
      <c r="G979" s="235"/>
      <c r="H979" s="239">
        <v>54.969999999999999</v>
      </c>
      <c r="I979" s="240"/>
      <c r="J979" s="235"/>
      <c r="K979" s="235"/>
      <c r="L979" s="241"/>
      <c r="M979" s="242"/>
      <c r="N979" s="243"/>
      <c r="O979" s="243"/>
      <c r="P979" s="243"/>
      <c r="Q979" s="243"/>
      <c r="R979" s="243"/>
      <c r="S979" s="243"/>
      <c r="T979" s="24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5" t="s">
        <v>225</v>
      </c>
      <c r="AU979" s="245" t="s">
        <v>93</v>
      </c>
      <c r="AV979" s="13" t="s">
        <v>93</v>
      </c>
      <c r="AW979" s="13" t="s">
        <v>38</v>
      </c>
      <c r="AX979" s="13" t="s">
        <v>83</v>
      </c>
      <c r="AY979" s="245" t="s">
        <v>216</v>
      </c>
    </row>
    <row r="980" s="13" customFormat="1">
      <c r="A980" s="13"/>
      <c r="B980" s="234"/>
      <c r="C980" s="235"/>
      <c r="D980" s="236" t="s">
        <v>225</v>
      </c>
      <c r="E980" s="237" t="s">
        <v>1</v>
      </c>
      <c r="F980" s="238" t="s">
        <v>1280</v>
      </c>
      <c r="G980" s="235"/>
      <c r="H980" s="239">
        <v>124.59999999999999</v>
      </c>
      <c r="I980" s="240"/>
      <c r="J980" s="235"/>
      <c r="K980" s="235"/>
      <c r="L980" s="241"/>
      <c r="M980" s="242"/>
      <c r="N980" s="243"/>
      <c r="O980" s="243"/>
      <c r="P980" s="243"/>
      <c r="Q980" s="243"/>
      <c r="R980" s="243"/>
      <c r="S980" s="243"/>
      <c r="T980" s="24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5" t="s">
        <v>225</v>
      </c>
      <c r="AU980" s="245" t="s">
        <v>93</v>
      </c>
      <c r="AV980" s="13" t="s">
        <v>93</v>
      </c>
      <c r="AW980" s="13" t="s">
        <v>38</v>
      </c>
      <c r="AX980" s="13" t="s">
        <v>83</v>
      </c>
      <c r="AY980" s="245" t="s">
        <v>216</v>
      </c>
    </row>
    <row r="981" s="13" customFormat="1">
      <c r="A981" s="13"/>
      <c r="B981" s="234"/>
      <c r="C981" s="235"/>
      <c r="D981" s="236" t="s">
        <v>225</v>
      </c>
      <c r="E981" s="237" t="s">
        <v>1</v>
      </c>
      <c r="F981" s="238" t="s">
        <v>1281</v>
      </c>
      <c r="G981" s="235"/>
      <c r="H981" s="239">
        <v>54.890000000000001</v>
      </c>
      <c r="I981" s="240"/>
      <c r="J981" s="235"/>
      <c r="K981" s="235"/>
      <c r="L981" s="241"/>
      <c r="M981" s="242"/>
      <c r="N981" s="243"/>
      <c r="O981" s="243"/>
      <c r="P981" s="243"/>
      <c r="Q981" s="243"/>
      <c r="R981" s="243"/>
      <c r="S981" s="243"/>
      <c r="T981" s="24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5" t="s">
        <v>225</v>
      </c>
      <c r="AU981" s="245" t="s">
        <v>93</v>
      </c>
      <c r="AV981" s="13" t="s">
        <v>93</v>
      </c>
      <c r="AW981" s="13" t="s">
        <v>38</v>
      </c>
      <c r="AX981" s="13" t="s">
        <v>83</v>
      </c>
      <c r="AY981" s="245" t="s">
        <v>216</v>
      </c>
    </row>
    <row r="982" s="13" customFormat="1">
      <c r="A982" s="13"/>
      <c r="B982" s="234"/>
      <c r="C982" s="235"/>
      <c r="D982" s="236" t="s">
        <v>225</v>
      </c>
      <c r="E982" s="237" t="s">
        <v>1</v>
      </c>
      <c r="F982" s="238" t="s">
        <v>1282</v>
      </c>
      <c r="G982" s="235"/>
      <c r="H982" s="239">
        <v>187.38999999999999</v>
      </c>
      <c r="I982" s="240"/>
      <c r="J982" s="235"/>
      <c r="K982" s="235"/>
      <c r="L982" s="241"/>
      <c r="M982" s="242"/>
      <c r="N982" s="243"/>
      <c r="O982" s="243"/>
      <c r="P982" s="243"/>
      <c r="Q982" s="243"/>
      <c r="R982" s="243"/>
      <c r="S982" s="243"/>
      <c r="T982" s="24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5" t="s">
        <v>225</v>
      </c>
      <c r="AU982" s="245" t="s">
        <v>93</v>
      </c>
      <c r="AV982" s="13" t="s">
        <v>93</v>
      </c>
      <c r="AW982" s="13" t="s">
        <v>38</v>
      </c>
      <c r="AX982" s="13" t="s">
        <v>83</v>
      </c>
      <c r="AY982" s="245" t="s">
        <v>216</v>
      </c>
    </row>
    <row r="983" s="13" customFormat="1">
      <c r="A983" s="13"/>
      <c r="B983" s="234"/>
      <c r="C983" s="235"/>
      <c r="D983" s="236" t="s">
        <v>225</v>
      </c>
      <c r="E983" s="237" t="s">
        <v>1</v>
      </c>
      <c r="F983" s="238" t="s">
        <v>1283</v>
      </c>
      <c r="G983" s="235"/>
      <c r="H983" s="239">
        <v>179.41</v>
      </c>
      <c r="I983" s="240"/>
      <c r="J983" s="235"/>
      <c r="K983" s="235"/>
      <c r="L983" s="241"/>
      <c r="M983" s="242"/>
      <c r="N983" s="243"/>
      <c r="O983" s="243"/>
      <c r="P983" s="243"/>
      <c r="Q983" s="243"/>
      <c r="R983" s="243"/>
      <c r="S983" s="243"/>
      <c r="T983" s="24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5" t="s">
        <v>225</v>
      </c>
      <c r="AU983" s="245" t="s">
        <v>93</v>
      </c>
      <c r="AV983" s="13" t="s">
        <v>93</v>
      </c>
      <c r="AW983" s="13" t="s">
        <v>38</v>
      </c>
      <c r="AX983" s="13" t="s">
        <v>83</v>
      </c>
      <c r="AY983" s="245" t="s">
        <v>216</v>
      </c>
    </row>
    <row r="984" s="13" customFormat="1">
      <c r="A984" s="13"/>
      <c r="B984" s="234"/>
      <c r="C984" s="235"/>
      <c r="D984" s="236" t="s">
        <v>225</v>
      </c>
      <c r="E984" s="237" t="s">
        <v>1</v>
      </c>
      <c r="F984" s="238" t="s">
        <v>1284</v>
      </c>
      <c r="G984" s="235"/>
      <c r="H984" s="239">
        <v>204.77000000000001</v>
      </c>
      <c r="I984" s="240"/>
      <c r="J984" s="235"/>
      <c r="K984" s="235"/>
      <c r="L984" s="241"/>
      <c r="M984" s="242"/>
      <c r="N984" s="243"/>
      <c r="O984" s="243"/>
      <c r="P984" s="243"/>
      <c r="Q984" s="243"/>
      <c r="R984" s="243"/>
      <c r="S984" s="243"/>
      <c r="T984" s="24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5" t="s">
        <v>225</v>
      </c>
      <c r="AU984" s="245" t="s">
        <v>93</v>
      </c>
      <c r="AV984" s="13" t="s">
        <v>93</v>
      </c>
      <c r="AW984" s="13" t="s">
        <v>38</v>
      </c>
      <c r="AX984" s="13" t="s">
        <v>83</v>
      </c>
      <c r="AY984" s="245" t="s">
        <v>216</v>
      </c>
    </row>
    <row r="985" s="13" customFormat="1">
      <c r="A985" s="13"/>
      <c r="B985" s="234"/>
      <c r="C985" s="235"/>
      <c r="D985" s="236" t="s">
        <v>225</v>
      </c>
      <c r="E985" s="237" t="s">
        <v>1</v>
      </c>
      <c r="F985" s="238" t="s">
        <v>1285</v>
      </c>
      <c r="G985" s="235"/>
      <c r="H985" s="239">
        <v>187.90000000000001</v>
      </c>
      <c r="I985" s="240"/>
      <c r="J985" s="235"/>
      <c r="K985" s="235"/>
      <c r="L985" s="241"/>
      <c r="M985" s="242"/>
      <c r="N985" s="243"/>
      <c r="O985" s="243"/>
      <c r="P985" s="243"/>
      <c r="Q985" s="243"/>
      <c r="R985" s="243"/>
      <c r="S985" s="243"/>
      <c r="T985" s="24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5" t="s">
        <v>225</v>
      </c>
      <c r="AU985" s="245" t="s">
        <v>93</v>
      </c>
      <c r="AV985" s="13" t="s">
        <v>93</v>
      </c>
      <c r="AW985" s="13" t="s">
        <v>38</v>
      </c>
      <c r="AX985" s="13" t="s">
        <v>83</v>
      </c>
      <c r="AY985" s="245" t="s">
        <v>216</v>
      </c>
    </row>
    <row r="986" s="13" customFormat="1">
      <c r="A986" s="13"/>
      <c r="B986" s="234"/>
      <c r="C986" s="235"/>
      <c r="D986" s="236" t="s">
        <v>225</v>
      </c>
      <c r="E986" s="237" t="s">
        <v>1</v>
      </c>
      <c r="F986" s="238" t="s">
        <v>1286</v>
      </c>
      <c r="G986" s="235"/>
      <c r="H986" s="239">
        <v>161.25999999999999</v>
      </c>
      <c r="I986" s="240"/>
      <c r="J986" s="235"/>
      <c r="K986" s="235"/>
      <c r="L986" s="241"/>
      <c r="M986" s="242"/>
      <c r="N986" s="243"/>
      <c r="O986" s="243"/>
      <c r="P986" s="243"/>
      <c r="Q986" s="243"/>
      <c r="R986" s="243"/>
      <c r="S986" s="243"/>
      <c r="T986" s="24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5" t="s">
        <v>225</v>
      </c>
      <c r="AU986" s="245" t="s">
        <v>93</v>
      </c>
      <c r="AV986" s="13" t="s">
        <v>93</v>
      </c>
      <c r="AW986" s="13" t="s">
        <v>38</v>
      </c>
      <c r="AX986" s="13" t="s">
        <v>83</v>
      </c>
      <c r="AY986" s="245" t="s">
        <v>216</v>
      </c>
    </row>
    <row r="987" s="13" customFormat="1">
      <c r="A987" s="13"/>
      <c r="B987" s="234"/>
      <c r="C987" s="235"/>
      <c r="D987" s="236" t="s">
        <v>225</v>
      </c>
      <c r="E987" s="237" t="s">
        <v>1</v>
      </c>
      <c r="F987" s="238" t="s">
        <v>1287</v>
      </c>
      <c r="G987" s="235"/>
      <c r="H987" s="239">
        <v>184.75999999999999</v>
      </c>
      <c r="I987" s="240"/>
      <c r="J987" s="235"/>
      <c r="K987" s="235"/>
      <c r="L987" s="241"/>
      <c r="M987" s="242"/>
      <c r="N987" s="243"/>
      <c r="O987" s="243"/>
      <c r="P987" s="243"/>
      <c r="Q987" s="243"/>
      <c r="R987" s="243"/>
      <c r="S987" s="243"/>
      <c r="T987" s="24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5" t="s">
        <v>225</v>
      </c>
      <c r="AU987" s="245" t="s">
        <v>93</v>
      </c>
      <c r="AV987" s="13" t="s">
        <v>93</v>
      </c>
      <c r="AW987" s="13" t="s">
        <v>38</v>
      </c>
      <c r="AX987" s="13" t="s">
        <v>83</v>
      </c>
      <c r="AY987" s="245" t="s">
        <v>216</v>
      </c>
    </row>
    <row r="988" s="13" customFormat="1">
      <c r="A988" s="13"/>
      <c r="B988" s="234"/>
      <c r="C988" s="235"/>
      <c r="D988" s="236" t="s">
        <v>225</v>
      </c>
      <c r="E988" s="237" t="s">
        <v>1</v>
      </c>
      <c r="F988" s="238" t="s">
        <v>1288</v>
      </c>
      <c r="G988" s="235"/>
      <c r="H988" s="239">
        <v>56.590000000000003</v>
      </c>
      <c r="I988" s="240"/>
      <c r="J988" s="235"/>
      <c r="K988" s="235"/>
      <c r="L988" s="241"/>
      <c r="M988" s="242"/>
      <c r="N988" s="243"/>
      <c r="O988" s="243"/>
      <c r="P988" s="243"/>
      <c r="Q988" s="243"/>
      <c r="R988" s="243"/>
      <c r="S988" s="243"/>
      <c r="T988" s="24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5" t="s">
        <v>225</v>
      </c>
      <c r="AU988" s="245" t="s">
        <v>93</v>
      </c>
      <c r="AV988" s="13" t="s">
        <v>93</v>
      </c>
      <c r="AW988" s="13" t="s">
        <v>38</v>
      </c>
      <c r="AX988" s="13" t="s">
        <v>83</v>
      </c>
      <c r="AY988" s="245" t="s">
        <v>216</v>
      </c>
    </row>
    <row r="989" s="13" customFormat="1">
      <c r="A989" s="13"/>
      <c r="B989" s="234"/>
      <c r="C989" s="235"/>
      <c r="D989" s="236" t="s">
        <v>225</v>
      </c>
      <c r="E989" s="237" t="s">
        <v>1</v>
      </c>
      <c r="F989" s="238" t="s">
        <v>1289</v>
      </c>
      <c r="G989" s="235"/>
      <c r="H989" s="239">
        <v>73.530000000000001</v>
      </c>
      <c r="I989" s="240"/>
      <c r="J989" s="235"/>
      <c r="K989" s="235"/>
      <c r="L989" s="241"/>
      <c r="M989" s="242"/>
      <c r="N989" s="243"/>
      <c r="O989" s="243"/>
      <c r="P989" s="243"/>
      <c r="Q989" s="243"/>
      <c r="R989" s="243"/>
      <c r="S989" s="243"/>
      <c r="T989" s="24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5" t="s">
        <v>225</v>
      </c>
      <c r="AU989" s="245" t="s">
        <v>93</v>
      </c>
      <c r="AV989" s="13" t="s">
        <v>93</v>
      </c>
      <c r="AW989" s="13" t="s">
        <v>38</v>
      </c>
      <c r="AX989" s="13" t="s">
        <v>83</v>
      </c>
      <c r="AY989" s="245" t="s">
        <v>216</v>
      </c>
    </row>
    <row r="990" s="14" customFormat="1">
      <c r="A990" s="14"/>
      <c r="B990" s="246"/>
      <c r="C990" s="247"/>
      <c r="D990" s="236" t="s">
        <v>225</v>
      </c>
      <c r="E990" s="248" t="s">
        <v>1</v>
      </c>
      <c r="F990" s="249" t="s">
        <v>229</v>
      </c>
      <c r="G990" s="247"/>
      <c r="H990" s="250">
        <v>2249.8699999999999</v>
      </c>
      <c r="I990" s="251"/>
      <c r="J990" s="247"/>
      <c r="K990" s="247"/>
      <c r="L990" s="252"/>
      <c r="M990" s="253"/>
      <c r="N990" s="254"/>
      <c r="O990" s="254"/>
      <c r="P990" s="254"/>
      <c r="Q990" s="254"/>
      <c r="R990" s="254"/>
      <c r="S990" s="254"/>
      <c r="T990" s="255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6" t="s">
        <v>225</v>
      </c>
      <c r="AU990" s="256" t="s">
        <v>93</v>
      </c>
      <c r="AV990" s="14" t="s">
        <v>223</v>
      </c>
      <c r="AW990" s="14" t="s">
        <v>38</v>
      </c>
      <c r="AX990" s="14" t="s">
        <v>91</v>
      </c>
      <c r="AY990" s="256" t="s">
        <v>216</v>
      </c>
    </row>
    <row r="991" s="2" customFormat="1" ht="16.5" customHeight="1">
      <c r="A991" s="40"/>
      <c r="B991" s="41"/>
      <c r="C991" s="221" t="s">
        <v>1290</v>
      </c>
      <c r="D991" s="221" t="s">
        <v>218</v>
      </c>
      <c r="E991" s="222" t="s">
        <v>1291</v>
      </c>
      <c r="F991" s="223" t="s">
        <v>1292</v>
      </c>
      <c r="G991" s="224" t="s">
        <v>323</v>
      </c>
      <c r="H991" s="225">
        <v>106</v>
      </c>
      <c r="I991" s="226"/>
      <c r="J991" s="227">
        <f>ROUND(I991*H991,2)</f>
        <v>0</v>
      </c>
      <c r="K991" s="223" t="s">
        <v>1</v>
      </c>
      <c r="L991" s="46"/>
      <c r="M991" s="228" t="s">
        <v>1</v>
      </c>
      <c r="N991" s="229" t="s">
        <v>48</v>
      </c>
      <c r="O991" s="93"/>
      <c r="P991" s="230">
        <f>O991*H991</f>
        <v>0</v>
      </c>
      <c r="Q991" s="230">
        <v>0</v>
      </c>
      <c r="R991" s="230">
        <f>Q991*H991</f>
        <v>0</v>
      </c>
      <c r="S991" s="230">
        <v>0.0050000000000000001</v>
      </c>
      <c r="T991" s="231">
        <f>S991*H991</f>
        <v>0.53000000000000003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32" t="s">
        <v>223</v>
      </c>
      <c r="AT991" s="232" t="s">
        <v>218</v>
      </c>
      <c r="AU991" s="232" t="s">
        <v>93</v>
      </c>
      <c r="AY991" s="18" t="s">
        <v>216</v>
      </c>
      <c r="BE991" s="233">
        <f>IF(N991="základní",J991,0)</f>
        <v>0</v>
      </c>
      <c r="BF991" s="233">
        <f>IF(N991="snížená",J991,0)</f>
        <v>0</v>
      </c>
      <c r="BG991" s="233">
        <f>IF(N991="zákl. přenesená",J991,0)</f>
        <v>0</v>
      </c>
      <c r="BH991" s="233">
        <f>IF(N991="sníž. přenesená",J991,0)</f>
        <v>0</v>
      </c>
      <c r="BI991" s="233">
        <f>IF(N991="nulová",J991,0)</f>
        <v>0</v>
      </c>
      <c r="BJ991" s="18" t="s">
        <v>91</v>
      </c>
      <c r="BK991" s="233">
        <f>ROUND(I991*H991,2)</f>
        <v>0</v>
      </c>
      <c r="BL991" s="18" t="s">
        <v>223</v>
      </c>
      <c r="BM991" s="232" t="s">
        <v>1293</v>
      </c>
    </row>
    <row r="992" s="13" customFormat="1">
      <c r="A992" s="13"/>
      <c r="B992" s="234"/>
      <c r="C992" s="235"/>
      <c r="D992" s="236" t="s">
        <v>225</v>
      </c>
      <c r="E992" s="237" t="s">
        <v>1</v>
      </c>
      <c r="F992" s="238" t="s">
        <v>469</v>
      </c>
      <c r="G992" s="235"/>
      <c r="H992" s="239">
        <v>2</v>
      </c>
      <c r="I992" s="240"/>
      <c r="J992" s="235"/>
      <c r="K992" s="235"/>
      <c r="L992" s="241"/>
      <c r="M992" s="242"/>
      <c r="N992" s="243"/>
      <c r="O992" s="243"/>
      <c r="P992" s="243"/>
      <c r="Q992" s="243"/>
      <c r="R992" s="243"/>
      <c r="S992" s="243"/>
      <c r="T992" s="24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5" t="s">
        <v>225</v>
      </c>
      <c r="AU992" s="245" t="s">
        <v>93</v>
      </c>
      <c r="AV992" s="13" t="s">
        <v>93</v>
      </c>
      <c r="AW992" s="13" t="s">
        <v>38</v>
      </c>
      <c r="AX992" s="13" t="s">
        <v>83</v>
      </c>
      <c r="AY992" s="245" t="s">
        <v>216</v>
      </c>
    </row>
    <row r="993" s="13" customFormat="1">
      <c r="A993" s="13"/>
      <c r="B993" s="234"/>
      <c r="C993" s="235"/>
      <c r="D993" s="236" t="s">
        <v>225</v>
      </c>
      <c r="E993" s="237" t="s">
        <v>1</v>
      </c>
      <c r="F993" s="238" t="s">
        <v>470</v>
      </c>
      <c r="G993" s="235"/>
      <c r="H993" s="239">
        <v>2</v>
      </c>
      <c r="I993" s="240"/>
      <c r="J993" s="235"/>
      <c r="K993" s="235"/>
      <c r="L993" s="241"/>
      <c r="M993" s="242"/>
      <c r="N993" s="243"/>
      <c r="O993" s="243"/>
      <c r="P993" s="243"/>
      <c r="Q993" s="243"/>
      <c r="R993" s="243"/>
      <c r="S993" s="243"/>
      <c r="T993" s="24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5" t="s">
        <v>225</v>
      </c>
      <c r="AU993" s="245" t="s">
        <v>93</v>
      </c>
      <c r="AV993" s="13" t="s">
        <v>93</v>
      </c>
      <c r="AW993" s="13" t="s">
        <v>38</v>
      </c>
      <c r="AX993" s="13" t="s">
        <v>83</v>
      </c>
      <c r="AY993" s="245" t="s">
        <v>216</v>
      </c>
    </row>
    <row r="994" s="13" customFormat="1">
      <c r="A994" s="13"/>
      <c r="B994" s="234"/>
      <c r="C994" s="235"/>
      <c r="D994" s="236" t="s">
        <v>225</v>
      </c>
      <c r="E994" s="237" t="s">
        <v>1</v>
      </c>
      <c r="F994" s="238" t="s">
        <v>1294</v>
      </c>
      <c r="G994" s="235"/>
      <c r="H994" s="239">
        <v>3</v>
      </c>
      <c r="I994" s="240"/>
      <c r="J994" s="235"/>
      <c r="K994" s="235"/>
      <c r="L994" s="241"/>
      <c r="M994" s="242"/>
      <c r="N994" s="243"/>
      <c r="O994" s="243"/>
      <c r="P994" s="243"/>
      <c r="Q994" s="243"/>
      <c r="R994" s="243"/>
      <c r="S994" s="243"/>
      <c r="T994" s="24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5" t="s">
        <v>225</v>
      </c>
      <c r="AU994" s="245" t="s">
        <v>93</v>
      </c>
      <c r="AV994" s="13" t="s">
        <v>93</v>
      </c>
      <c r="AW994" s="13" t="s">
        <v>38</v>
      </c>
      <c r="AX994" s="13" t="s">
        <v>83</v>
      </c>
      <c r="AY994" s="245" t="s">
        <v>216</v>
      </c>
    </row>
    <row r="995" s="13" customFormat="1">
      <c r="A995" s="13"/>
      <c r="B995" s="234"/>
      <c r="C995" s="235"/>
      <c r="D995" s="236" t="s">
        <v>225</v>
      </c>
      <c r="E995" s="237" t="s">
        <v>1</v>
      </c>
      <c r="F995" s="238" t="s">
        <v>472</v>
      </c>
      <c r="G995" s="235"/>
      <c r="H995" s="239">
        <v>2</v>
      </c>
      <c r="I995" s="240"/>
      <c r="J995" s="235"/>
      <c r="K995" s="235"/>
      <c r="L995" s="241"/>
      <c r="M995" s="242"/>
      <c r="N995" s="243"/>
      <c r="O995" s="243"/>
      <c r="P995" s="243"/>
      <c r="Q995" s="243"/>
      <c r="R995" s="243"/>
      <c r="S995" s="243"/>
      <c r="T995" s="24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5" t="s">
        <v>225</v>
      </c>
      <c r="AU995" s="245" t="s">
        <v>93</v>
      </c>
      <c r="AV995" s="13" t="s">
        <v>93</v>
      </c>
      <c r="AW995" s="13" t="s">
        <v>38</v>
      </c>
      <c r="AX995" s="13" t="s">
        <v>83</v>
      </c>
      <c r="AY995" s="245" t="s">
        <v>216</v>
      </c>
    </row>
    <row r="996" s="13" customFormat="1">
      <c r="A996" s="13"/>
      <c r="B996" s="234"/>
      <c r="C996" s="235"/>
      <c r="D996" s="236" t="s">
        <v>225</v>
      </c>
      <c r="E996" s="237" t="s">
        <v>1</v>
      </c>
      <c r="F996" s="238" t="s">
        <v>473</v>
      </c>
      <c r="G996" s="235"/>
      <c r="H996" s="239">
        <v>2</v>
      </c>
      <c r="I996" s="240"/>
      <c r="J996" s="235"/>
      <c r="K996" s="235"/>
      <c r="L996" s="241"/>
      <c r="M996" s="242"/>
      <c r="N996" s="243"/>
      <c r="O996" s="243"/>
      <c r="P996" s="243"/>
      <c r="Q996" s="243"/>
      <c r="R996" s="243"/>
      <c r="S996" s="243"/>
      <c r="T996" s="24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5" t="s">
        <v>225</v>
      </c>
      <c r="AU996" s="245" t="s">
        <v>93</v>
      </c>
      <c r="AV996" s="13" t="s">
        <v>93</v>
      </c>
      <c r="AW996" s="13" t="s">
        <v>38</v>
      </c>
      <c r="AX996" s="13" t="s">
        <v>83</v>
      </c>
      <c r="AY996" s="245" t="s">
        <v>216</v>
      </c>
    </row>
    <row r="997" s="13" customFormat="1">
      <c r="A997" s="13"/>
      <c r="B997" s="234"/>
      <c r="C997" s="235"/>
      <c r="D997" s="236" t="s">
        <v>225</v>
      </c>
      <c r="E997" s="237" t="s">
        <v>1</v>
      </c>
      <c r="F997" s="238" t="s">
        <v>474</v>
      </c>
      <c r="G997" s="235"/>
      <c r="H997" s="239">
        <v>2</v>
      </c>
      <c r="I997" s="240"/>
      <c r="J997" s="235"/>
      <c r="K997" s="235"/>
      <c r="L997" s="241"/>
      <c r="M997" s="242"/>
      <c r="N997" s="243"/>
      <c r="O997" s="243"/>
      <c r="P997" s="243"/>
      <c r="Q997" s="243"/>
      <c r="R997" s="243"/>
      <c r="S997" s="243"/>
      <c r="T997" s="24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5" t="s">
        <v>225</v>
      </c>
      <c r="AU997" s="245" t="s">
        <v>93</v>
      </c>
      <c r="AV997" s="13" t="s">
        <v>93</v>
      </c>
      <c r="AW997" s="13" t="s">
        <v>38</v>
      </c>
      <c r="AX997" s="13" t="s">
        <v>83</v>
      </c>
      <c r="AY997" s="245" t="s">
        <v>216</v>
      </c>
    </row>
    <row r="998" s="13" customFormat="1">
      <c r="A998" s="13"/>
      <c r="B998" s="234"/>
      <c r="C998" s="235"/>
      <c r="D998" s="236" t="s">
        <v>225</v>
      </c>
      <c r="E998" s="237" t="s">
        <v>1</v>
      </c>
      <c r="F998" s="238" t="s">
        <v>1295</v>
      </c>
      <c r="G998" s="235"/>
      <c r="H998" s="239">
        <v>3</v>
      </c>
      <c r="I998" s="240"/>
      <c r="J998" s="235"/>
      <c r="K998" s="235"/>
      <c r="L998" s="241"/>
      <c r="M998" s="242"/>
      <c r="N998" s="243"/>
      <c r="O998" s="243"/>
      <c r="P998" s="243"/>
      <c r="Q998" s="243"/>
      <c r="R998" s="243"/>
      <c r="S998" s="243"/>
      <c r="T998" s="24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5" t="s">
        <v>225</v>
      </c>
      <c r="AU998" s="245" t="s">
        <v>93</v>
      </c>
      <c r="AV998" s="13" t="s">
        <v>93</v>
      </c>
      <c r="AW998" s="13" t="s">
        <v>38</v>
      </c>
      <c r="AX998" s="13" t="s">
        <v>83</v>
      </c>
      <c r="AY998" s="245" t="s">
        <v>216</v>
      </c>
    </row>
    <row r="999" s="13" customFormat="1">
      <c r="A999" s="13"/>
      <c r="B999" s="234"/>
      <c r="C999" s="235"/>
      <c r="D999" s="236" t="s">
        <v>225</v>
      </c>
      <c r="E999" s="237" t="s">
        <v>1</v>
      </c>
      <c r="F999" s="238" t="s">
        <v>1296</v>
      </c>
      <c r="G999" s="235"/>
      <c r="H999" s="239">
        <v>2</v>
      </c>
      <c r="I999" s="240"/>
      <c r="J999" s="235"/>
      <c r="K999" s="235"/>
      <c r="L999" s="241"/>
      <c r="M999" s="242"/>
      <c r="N999" s="243"/>
      <c r="O999" s="243"/>
      <c r="P999" s="243"/>
      <c r="Q999" s="243"/>
      <c r="R999" s="243"/>
      <c r="S999" s="243"/>
      <c r="T999" s="24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5" t="s">
        <v>225</v>
      </c>
      <c r="AU999" s="245" t="s">
        <v>93</v>
      </c>
      <c r="AV999" s="13" t="s">
        <v>93</v>
      </c>
      <c r="AW999" s="13" t="s">
        <v>38</v>
      </c>
      <c r="AX999" s="13" t="s">
        <v>83</v>
      </c>
      <c r="AY999" s="245" t="s">
        <v>216</v>
      </c>
    </row>
    <row r="1000" s="13" customFormat="1">
      <c r="A1000" s="13"/>
      <c r="B1000" s="234"/>
      <c r="C1000" s="235"/>
      <c r="D1000" s="236" t="s">
        <v>225</v>
      </c>
      <c r="E1000" s="237" t="s">
        <v>1</v>
      </c>
      <c r="F1000" s="238" t="s">
        <v>477</v>
      </c>
      <c r="G1000" s="235"/>
      <c r="H1000" s="239">
        <v>2</v>
      </c>
      <c r="I1000" s="240"/>
      <c r="J1000" s="235"/>
      <c r="K1000" s="235"/>
      <c r="L1000" s="241"/>
      <c r="M1000" s="242"/>
      <c r="N1000" s="243"/>
      <c r="O1000" s="243"/>
      <c r="P1000" s="243"/>
      <c r="Q1000" s="243"/>
      <c r="R1000" s="243"/>
      <c r="S1000" s="243"/>
      <c r="T1000" s="24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5" t="s">
        <v>225</v>
      </c>
      <c r="AU1000" s="245" t="s">
        <v>93</v>
      </c>
      <c r="AV1000" s="13" t="s">
        <v>93</v>
      </c>
      <c r="AW1000" s="13" t="s">
        <v>38</v>
      </c>
      <c r="AX1000" s="13" t="s">
        <v>83</v>
      </c>
      <c r="AY1000" s="245" t="s">
        <v>216</v>
      </c>
    </row>
    <row r="1001" s="13" customFormat="1">
      <c r="A1001" s="13"/>
      <c r="B1001" s="234"/>
      <c r="C1001" s="235"/>
      <c r="D1001" s="236" t="s">
        <v>225</v>
      </c>
      <c r="E1001" s="237" t="s">
        <v>1</v>
      </c>
      <c r="F1001" s="238" t="s">
        <v>478</v>
      </c>
      <c r="G1001" s="235"/>
      <c r="H1001" s="239">
        <v>2</v>
      </c>
      <c r="I1001" s="240"/>
      <c r="J1001" s="235"/>
      <c r="K1001" s="235"/>
      <c r="L1001" s="241"/>
      <c r="M1001" s="242"/>
      <c r="N1001" s="243"/>
      <c r="O1001" s="243"/>
      <c r="P1001" s="243"/>
      <c r="Q1001" s="243"/>
      <c r="R1001" s="243"/>
      <c r="S1001" s="243"/>
      <c r="T1001" s="24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5" t="s">
        <v>225</v>
      </c>
      <c r="AU1001" s="245" t="s">
        <v>93</v>
      </c>
      <c r="AV1001" s="13" t="s">
        <v>93</v>
      </c>
      <c r="AW1001" s="13" t="s">
        <v>38</v>
      </c>
      <c r="AX1001" s="13" t="s">
        <v>83</v>
      </c>
      <c r="AY1001" s="245" t="s">
        <v>216</v>
      </c>
    </row>
    <row r="1002" s="13" customFormat="1">
      <c r="A1002" s="13"/>
      <c r="B1002" s="234"/>
      <c r="C1002" s="235"/>
      <c r="D1002" s="236" t="s">
        <v>225</v>
      </c>
      <c r="E1002" s="237" t="s">
        <v>1</v>
      </c>
      <c r="F1002" s="238" t="s">
        <v>479</v>
      </c>
      <c r="G1002" s="235"/>
      <c r="H1002" s="239">
        <v>2</v>
      </c>
      <c r="I1002" s="240"/>
      <c r="J1002" s="235"/>
      <c r="K1002" s="235"/>
      <c r="L1002" s="241"/>
      <c r="M1002" s="242"/>
      <c r="N1002" s="243"/>
      <c r="O1002" s="243"/>
      <c r="P1002" s="243"/>
      <c r="Q1002" s="243"/>
      <c r="R1002" s="243"/>
      <c r="S1002" s="243"/>
      <c r="T1002" s="24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5" t="s">
        <v>225</v>
      </c>
      <c r="AU1002" s="245" t="s">
        <v>93</v>
      </c>
      <c r="AV1002" s="13" t="s">
        <v>93</v>
      </c>
      <c r="AW1002" s="13" t="s">
        <v>38</v>
      </c>
      <c r="AX1002" s="13" t="s">
        <v>83</v>
      </c>
      <c r="AY1002" s="245" t="s">
        <v>216</v>
      </c>
    </row>
    <row r="1003" s="13" customFormat="1">
      <c r="A1003" s="13"/>
      <c r="B1003" s="234"/>
      <c r="C1003" s="235"/>
      <c r="D1003" s="236" t="s">
        <v>225</v>
      </c>
      <c r="E1003" s="237" t="s">
        <v>1</v>
      </c>
      <c r="F1003" s="238" t="s">
        <v>480</v>
      </c>
      <c r="G1003" s="235"/>
      <c r="H1003" s="239">
        <v>2</v>
      </c>
      <c r="I1003" s="240"/>
      <c r="J1003" s="235"/>
      <c r="K1003" s="235"/>
      <c r="L1003" s="241"/>
      <c r="M1003" s="242"/>
      <c r="N1003" s="243"/>
      <c r="O1003" s="243"/>
      <c r="P1003" s="243"/>
      <c r="Q1003" s="243"/>
      <c r="R1003" s="243"/>
      <c r="S1003" s="243"/>
      <c r="T1003" s="244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5" t="s">
        <v>225</v>
      </c>
      <c r="AU1003" s="245" t="s">
        <v>93</v>
      </c>
      <c r="AV1003" s="13" t="s">
        <v>93</v>
      </c>
      <c r="AW1003" s="13" t="s">
        <v>38</v>
      </c>
      <c r="AX1003" s="13" t="s">
        <v>83</v>
      </c>
      <c r="AY1003" s="245" t="s">
        <v>216</v>
      </c>
    </row>
    <row r="1004" s="13" customFormat="1">
      <c r="A1004" s="13"/>
      <c r="B1004" s="234"/>
      <c r="C1004" s="235"/>
      <c r="D1004" s="236" t="s">
        <v>225</v>
      </c>
      <c r="E1004" s="237" t="s">
        <v>1</v>
      </c>
      <c r="F1004" s="238" t="s">
        <v>481</v>
      </c>
      <c r="G1004" s="235"/>
      <c r="H1004" s="239">
        <v>2</v>
      </c>
      <c r="I1004" s="240"/>
      <c r="J1004" s="235"/>
      <c r="K1004" s="235"/>
      <c r="L1004" s="241"/>
      <c r="M1004" s="242"/>
      <c r="N1004" s="243"/>
      <c r="O1004" s="243"/>
      <c r="P1004" s="243"/>
      <c r="Q1004" s="243"/>
      <c r="R1004" s="243"/>
      <c r="S1004" s="243"/>
      <c r="T1004" s="24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5" t="s">
        <v>225</v>
      </c>
      <c r="AU1004" s="245" t="s">
        <v>93</v>
      </c>
      <c r="AV1004" s="13" t="s">
        <v>93</v>
      </c>
      <c r="AW1004" s="13" t="s">
        <v>38</v>
      </c>
      <c r="AX1004" s="13" t="s">
        <v>83</v>
      </c>
      <c r="AY1004" s="245" t="s">
        <v>216</v>
      </c>
    </row>
    <row r="1005" s="13" customFormat="1">
      <c r="A1005" s="13"/>
      <c r="B1005" s="234"/>
      <c r="C1005" s="235"/>
      <c r="D1005" s="236" t="s">
        <v>225</v>
      </c>
      <c r="E1005" s="237" t="s">
        <v>1</v>
      </c>
      <c r="F1005" s="238" t="s">
        <v>482</v>
      </c>
      <c r="G1005" s="235"/>
      <c r="H1005" s="239">
        <v>2</v>
      </c>
      <c r="I1005" s="240"/>
      <c r="J1005" s="235"/>
      <c r="K1005" s="235"/>
      <c r="L1005" s="241"/>
      <c r="M1005" s="242"/>
      <c r="N1005" s="243"/>
      <c r="O1005" s="243"/>
      <c r="P1005" s="243"/>
      <c r="Q1005" s="243"/>
      <c r="R1005" s="243"/>
      <c r="S1005" s="243"/>
      <c r="T1005" s="24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5" t="s">
        <v>225</v>
      </c>
      <c r="AU1005" s="245" t="s">
        <v>93</v>
      </c>
      <c r="AV1005" s="13" t="s">
        <v>93</v>
      </c>
      <c r="AW1005" s="13" t="s">
        <v>38</v>
      </c>
      <c r="AX1005" s="13" t="s">
        <v>83</v>
      </c>
      <c r="AY1005" s="245" t="s">
        <v>216</v>
      </c>
    </row>
    <row r="1006" s="13" customFormat="1">
      <c r="A1006" s="13"/>
      <c r="B1006" s="234"/>
      <c r="C1006" s="235"/>
      <c r="D1006" s="236" t="s">
        <v>225</v>
      </c>
      <c r="E1006" s="237" t="s">
        <v>1</v>
      </c>
      <c r="F1006" s="238" t="s">
        <v>483</v>
      </c>
      <c r="G1006" s="235"/>
      <c r="H1006" s="239">
        <v>2</v>
      </c>
      <c r="I1006" s="240"/>
      <c r="J1006" s="235"/>
      <c r="K1006" s="235"/>
      <c r="L1006" s="241"/>
      <c r="M1006" s="242"/>
      <c r="N1006" s="243"/>
      <c r="O1006" s="243"/>
      <c r="P1006" s="243"/>
      <c r="Q1006" s="243"/>
      <c r="R1006" s="243"/>
      <c r="S1006" s="243"/>
      <c r="T1006" s="24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5" t="s">
        <v>225</v>
      </c>
      <c r="AU1006" s="245" t="s">
        <v>93</v>
      </c>
      <c r="AV1006" s="13" t="s">
        <v>93</v>
      </c>
      <c r="AW1006" s="13" t="s">
        <v>38</v>
      </c>
      <c r="AX1006" s="13" t="s">
        <v>83</v>
      </c>
      <c r="AY1006" s="245" t="s">
        <v>216</v>
      </c>
    </row>
    <row r="1007" s="13" customFormat="1">
      <c r="A1007" s="13"/>
      <c r="B1007" s="234"/>
      <c r="C1007" s="235"/>
      <c r="D1007" s="236" t="s">
        <v>225</v>
      </c>
      <c r="E1007" s="237" t="s">
        <v>1</v>
      </c>
      <c r="F1007" s="238" t="s">
        <v>1297</v>
      </c>
      <c r="G1007" s="235"/>
      <c r="H1007" s="239">
        <v>2</v>
      </c>
      <c r="I1007" s="240"/>
      <c r="J1007" s="235"/>
      <c r="K1007" s="235"/>
      <c r="L1007" s="241"/>
      <c r="M1007" s="242"/>
      <c r="N1007" s="243"/>
      <c r="O1007" s="243"/>
      <c r="P1007" s="243"/>
      <c r="Q1007" s="243"/>
      <c r="R1007" s="243"/>
      <c r="S1007" s="243"/>
      <c r="T1007" s="24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5" t="s">
        <v>225</v>
      </c>
      <c r="AU1007" s="245" t="s">
        <v>93</v>
      </c>
      <c r="AV1007" s="13" t="s">
        <v>93</v>
      </c>
      <c r="AW1007" s="13" t="s">
        <v>38</v>
      </c>
      <c r="AX1007" s="13" t="s">
        <v>83</v>
      </c>
      <c r="AY1007" s="245" t="s">
        <v>216</v>
      </c>
    </row>
    <row r="1008" s="13" customFormat="1">
      <c r="A1008" s="13"/>
      <c r="B1008" s="234"/>
      <c r="C1008" s="235"/>
      <c r="D1008" s="236" t="s">
        <v>225</v>
      </c>
      <c r="E1008" s="237" t="s">
        <v>1</v>
      </c>
      <c r="F1008" s="238" t="s">
        <v>485</v>
      </c>
      <c r="G1008" s="235"/>
      <c r="H1008" s="239">
        <v>2</v>
      </c>
      <c r="I1008" s="240"/>
      <c r="J1008" s="235"/>
      <c r="K1008" s="235"/>
      <c r="L1008" s="241"/>
      <c r="M1008" s="242"/>
      <c r="N1008" s="243"/>
      <c r="O1008" s="243"/>
      <c r="P1008" s="243"/>
      <c r="Q1008" s="243"/>
      <c r="R1008" s="243"/>
      <c r="S1008" s="243"/>
      <c r="T1008" s="24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5" t="s">
        <v>225</v>
      </c>
      <c r="AU1008" s="245" t="s">
        <v>93</v>
      </c>
      <c r="AV1008" s="13" t="s">
        <v>93</v>
      </c>
      <c r="AW1008" s="13" t="s">
        <v>38</v>
      </c>
      <c r="AX1008" s="13" t="s">
        <v>83</v>
      </c>
      <c r="AY1008" s="245" t="s">
        <v>216</v>
      </c>
    </row>
    <row r="1009" s="13" customFormat="1">
      <c r="A1009" s="13"/>
      <c r="B1009" s="234"/>
      <c r="C1009" s="235"/>
      <c r="D1009" s="236" t="s">
        <v>225</v>
      </c>
      <c r="E1009" s="237" t="s">
        <v>1</v>
      </c>
      <c r="F1009" s="238" t="s">
        <v>1298</v>
      </c>
      <c r="G1009" s="235"/>
      <c r="H1009" s="239">
        <v>12</v>
      </c>
      <c r="I1009" s="240"/>
      <c r="J1009" s="235"/>
      <c r="K1009" s="235"/>
      <c r="L1009" s="241"/>
      <c r="M1009" s="242"/>
      <c r="N1009" s="243"/>
      <c r="O1009" s="243"/>
      <c r="P1009" s="243"/>
      <c r="Q1009" s="243"/>
      <c r="R1009" s="243"/>
      <c r="S1009" s="243"/>
      <c r="T1009" s="24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5" t="s">
        <v>225</v>
      </c>
      <c r="AU1009" s="245" t="s">
        <v>93</v>
      </c>
      <c r="AV1009" s="13" t="s">
        <v>93</v>
      </c>
      <c r="AW1009" s="13" t="s">
        <v>38</v>
      </c>
      <c r="AX1009" s="13" t="s">
        <v>83</v>
      </c>
      <c r="AY1009" s="245" t="s">
        <v>216</v>
      </c>
    </row>
    <row r="1010" s="13" customFormat="1">
      <c r="A1010" s="13"/>
      <c r="B1010" s="234"/>
      <c r="C1010" s="235"/>
      <c r="D1010" s="236" t="s">
        <v>225</v>
      </c>
      <c r="E1010" s="237" t="s">
        <v>1</v>
      </c>
      <c r="F1010" s="238" t="s">
        <v>1299</v>
      </c>
      <c r="G1010" s="235"/>
      <c r="H1010" s="239">
        <v>9</v>
      </c>
      <c r="I1010" s="240"/>
      <c r="J1010" s="235"/>
      <c r="K1010" s="235"/>
      <c r="L1010" s="241"/>
      <c r="M1010" s="242"/>
      <c r="N1010" s="243"/>
      <c r="O1010" s="243"/>
      <c r="P1010" s="243"/>
      <c r="Q1010" s="243"/>
      <c r="R1010" s="243"/>
      <c r="S1010" s="243"/>
      <c r="T1010" s="24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5" t="s">
        <v>225</v>
      </c>
      <c r="AU1010" s="245" t="s">
        <v>93</v>
      </c>
      <c r="AV1010" s="13" t="s">
        <v>93</v>
      </c>
      <c r="AW1010" s="13" t="s">
        <v>38</v>
      </c>
      <c r="AX1010" s="13" t="s">
        <v>83</v>
      </c>
      <c r="AY1010" s="245" t="s">
        <v>216</v>
      </c>
    </row>
    <row r="1011" s="13" customFormat="1">
      <c r="A1011" s="13"/>
      <c r="B1011" s="234"/>
      <c r="C1011" s="235"/>
      <c r="D1011" s="236" t="s">
        <v>225</v>
      </c>
      <c r="E1011" s="237" t="s">
        <v>1</v>
      </c>
      <c r="F1011" s="238" t="s">
        <v>1300</v>
      </c>
      <c r="G1011" s="235"/>
      <c r="H1011" s="239">
        <v>8</v>
      </c>
      <c r="I1011" s="240"/>
      <c r="J1011" s="235"/>
      <c r="K1011" s="235"/>
      <c r="L1011" s="241"/>
      <c r="M1011" s="242"/>
      <c r="N1011" s="243"/>
      <c r="O1011" s="243"/>
      <c r="P1011" s="243"/>
      <c r="Q1011" s="243"/>
      <c r="R1011" s="243"/>
      <c r="S1011" s="243"/>
      <c r="T1011" s="24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5" t="s">
        <v>225</v>
      </c>
      <c r="AU1011" s="245" t="s">
        <v>93</v>
      </c>
      <c r="AV1011" s="13" t="s">
        <v>93</v>
      </c>
      <c r="AW1011" s="13" t="s">
        <v>38</v>
      </c>
      <c r="AX1011" s="13" t="s">
        <v>83</v>
      </c>
      <c r="AY1011" s="245" t="s">
        <v>216</v>
      </c>
    </row>
    <row r="1012" s="13" customFormat="1">
      <c r="A1012" s="13"/>
      <c r="B1012" s="234"/>
      <c r="C1012" s="235"/>
      <c r="D1012" s="236" t="s">
        <v>225</v>
      </c>
      <c r="E1012" s="237" t="s">
        <v>1</v>
      </c>
      <c r="F1012" s="238" t="s">
        <v>1301</v>
      </c>
      <c r="G1012" s="235"/>
      <c r="H1012" s="239">
        <v>9</v>
      </c>
      <c r="I1012" s="240"/>
      <c r="J1012" s="235"/>
      <c r="K1012" s="235"/>
      <c r="L1012" s="241"/>
      <c r="M1012" s="242"/>
      <c r="N1012" s="243"/>
      <c r="O1012" s="243"/>
      <c r="P1012" s="243"/>
      <c r="Q1012" s="243"/>
      <c r="R1012" s="243"/>
      <c r="S1012" s="243"/>
      <c r="T1012" s="24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5" t="s">
        <v>225</v>
      </c>
      <c r="AU1012" s="245" t="s">
        <v>93</v>
      </c>
      <c r="AV1012" s="13" t="s">
        <v>93</v>
      </c>
      <c r="AW1012" s="13" t="s">
        <v>38</v>
      </c>
      <c r="AX1012" s="13" t="s">
        <v>83</v>
      </c>
      <c r="AY1012" s="245" t="s">
        <v>216</v>
      </c>
    </row>
    <row r="1013" s="13" customFormat="1">
      <c r="A1013" s="13"/>
      <c r="B1013" s="234"/>
      <c r="C1013" s="235"/>
      <c r="D1013" s="236" t="s">
        <v>225</v>
      </c>
      <c r="E1013" s="237" t="s">
        <v>1</v>
      </c>
      <c r="F1013" s="238" t="s">
        <v>1302</v>
      </c>
      <c r="G1013" s="235"/>
      <c r="H1013" s="239">
        <v>18</v>
      </c>
      <c r="I1013" s="240"/>
      <c r="J1013" s="235"/>
      <c r="K1013" s="235"/>
      <c r="L1013" s="241"/>
      <c r="M1013" s="242"/>
      <c r="N1013" s="243"/>
      <c r="O1013" s="243"/>
      <c r="P1013" s="243"/>
      <c r="Q1013" s="243"/>
      <c r="R1013" s="243"/>
      <c r="S1013" s="243"/>
      <c r="T1013" s="24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5" t="s">
        <v>225</v>
      </c>
      <c r="AU1013" s="245" t="s">
        <v>93</v>
      </c>
      <c r="AV1013" s="13" t="s">
        <v>93</v>
      </c>
      <c r="AW1013" s="13" t="s">
        <v>38</v>
      </c>
      <c r="AX1013" s="13" t="s">
        <v>83</v>
      </c>
      <c r="AY1013" s="245" t="s">
        <v>216</v>
      </c>
    </row>
    <row r="1014" s="13" customFormat="1">
      <c r="A1014" s="13"/>
      <c r="B1014" s="234"/>
      <c r="C1014" s="235"/>
      <c r="D1014" s="236" t="s">
        <v>225</v>
      </c>
      <c r="E1014" s="237" t="s">
        <v>1</v>
      </c>
      <c r="F1014" s="238" t="s">
        <v>1303</v>
      </c>
      <c r="G1014" s="235"/>
      <c r="H1014" s="239">
        <v>11</v>
      </c>
      <c r="I1014" s="240"/>
      <c r="J1014" s="235"/>
      <c r="K1014" s="235"/>
      <c r="L1014" s="241"/>
      <c r="M1014" s="242"/>
      <c r="N1014" s="243"/>
      <c r="O1014" s="243"/>
      <c r="P1014" s="243"/>
      <c r="Q1014" s="243"/>
      <c r="R1014" s="243"/>
      <c r="S1014" s="243"/>
      <c r="T1014" s="24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5" t="s">
        <v>225</v>
      </c>
      <c r="AU1014" s="245" t="s">
        <v>93</v>
      </c>
      <c r="AV1014" s="13" t="s">
        <v>93</v>
      </c>
      <c r="AW1014" s="13" t="s">
        <v>38</v>
      </c>
      <c r="AX1014" s="13" t="s">
        <v>83</v>
      </c>
      <c r="AY1014" s="245" t="s">
        <v>216</v>
      </c>
    </row>
    <row r="1015" s="13" customFormat="1">
      <c r="A1015" s="13"/>
      <c r="B1015" s="234"/>
      <c r="C1015" s="235"/>
      <c r="D1015" s="236" t="s">
        <v>225</v>
      </c>
      <c r="E1015" s="237" t="s">
        <v>1</v>
      </c>
      <c r="F1015" s="238" t="s">
        <v>1304</v>
      </c>
      <c r="G1015" s="235"/>
      <c r="H1015" s="239">
        <v>1</v>
      </c>
      <c r="I1015" s="240"/>
      <c r="J1015" s="235"/>
      <c r="K1015" s="235"/>
      <c r="L1015" s="241"/>
      <c r="M1015" s="242"/>
      <c r="N1015" s="243"/>
      <c r="O1015" s="243"/>
      <c r="P1015" s="243"/>
      <c r="Q1015" s="243"/>
      <c r="R1015" s="243"/>
      <c r="S1015" s="243"/>
      <c r="T1015" s="24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5" t="s">
        <v>225</v>
      </c>
      <c r="AU1015" s="245" t="s">
        <v>93</v>
      </c>
      <c r="AV1015" s="13" t="s">
        <v>93</v>
      </c>
      <c r="AW1015" s="13" t="s">
        <v>38</v>
      </c>
      <c r="AX1015" s="13" t="s">
        <v>83</v>
      </c>
      <c r="AY1015" s="245" t="s">
        <v>216</v>
      </c>
    </row>
    <row r="1016" s="13" customFormat="1">
      <c r="A1016" s="13"/>
      <c r="B1016" s="234"/>
      <c r="C1016" s="235"/>
      <c r="D1016" s="236" t="s">
        <v>225</v>
      </c>
      <c r="E1016" s="237" t="s">
        <v>1</v>
      </c>
      <c r="F1016" s="238" t="s">
        <v>1305</v>
      </c>
      <c r="G1016" s="235"/>
      <c r="H1016" s="239">
        <v>2</v>
      </c>
      <c r="I1016" s="240"/>
      <c r="J1016" s="235"/>
      <c r="K1016" s="235"/>
      <c r="L1016" s="241"/>
      <c r="M1016" s="242"/>
      <c r="N1016" s="243"/>
      <c r="O1016" s="243"/>
      <c r="P1016" s="243"/>
      <c r="Q1016" s="243"/>
      <c r="R1016" s="243"/>
      <c r="S1016" s="243"/>
      <c r="T1016" s="244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5" t="s">
        <v>225</v>
      </c>
      <c r="AU1016" s="245" t="s">
        <v>93</v>
      </c>
      <c r="AV1016" s="13" t="s">
        <v>93</v>
      </c>
      <c r="AW1016" s="13" t="s">
        <v>38</v>
      </c>
      <c r="AX1016" s="13" t="s">
        <v>83</v>
      </c>
      <c r="AY1016" s="245" t="s">
        <v>216</v>
      </c>
    </row>
    <row r="1017" s="14" customFormat="1">
      <c r="A1017" s="14"/>
      <c r="B1017" s="246"/>
      <c r="C1017" s="247"/>
      <c r="D1017" s="236" t="s">
        <v>225</v>
      </c>
      <c r="E1017" s="248" t="s">
        <v>1</v>
      </c>
      <c r="F1017" s="249" t="s">
        <v>229</v>
      </c>
      <c r="G1017" s="247"/>
      <c r="H1017" s="250">
        <v>106</v>
      </c>
      <c r="I1017" s="251"/>
      <c r="J1017" s="247"/>
      <c r="K1017" s="247"/>
      <c r="L1017" s="252"/>
      <c r="M1017" s="253"/>
      <c r="N1017" s="254"/>
      <c r="O1017" s="254"/>
      <c r="P1017" s="254"/>
      <c r="Q1017" s="254"/>
      <c r="R1017" s="254"/>
      <c r="S1017" s="254"/>
      <c r="T1017" s="255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6" t="s">
        <v>225</v>
      </c>
      <c r="AU1017" s="256" t="s">
        <v>93</v>
      </c>
      <c r="AV1017" s="14" t="s">
        <v>223</v>
      </c>
      <c r="AW1017" s="14" t="s">
        <v>38</v>
      </c>
      <c r="AX1017" s="14" t="s">
        <v>91</v>
      </c>
      <c r="AY1017" s="256" t="s">
        <v>216</v>
      </c>
    </row>
    <row r="1018" s="2" customFormat="1" ht="16.5" customHeight="1">
      <c r="A1018" s="40"/>
      <c r="B1018" s="41"/>
      <c r="C1018" s="221" t="s">
        <v>1306</v>
      </c>
      <c r="D1018" s="221" t="s">
        <v>218</v>
      </c>
      <c r="E1018" s="222" t="s">
        <v>1307</v>
      </c>
      <c r="F1018" s="223" t="s">
        <v>1308</v>
      </c>
      <c r="G1018" s="224" t="s">
        <v>1309</v>
      </c>
      <c r="H1018" s="225">
        <v>1920</v>
      </c>
      <c r="I1018" s="226"/>
      <c r="J1018" s="227">
        <f>ROUND(I1018*H1018,2)</f>
        <v>0</v>
      </c>
      <c r="K1018" s="223" t="s">
        <v>1</v>
      </c>
      <c r="L1018" s="46"/>
      <c r="M1018" s="228" t="s">
        <v>1</v>
      </c>
      <c r="N1018" s="229" t="s">
        <v>48</v>
      </c>
      <c r="O1018" s="93"/>
      <c r="P1018" s="230">
        <f>O1018*H1018</f>
        <v>0</v>
      </c>
      <c r="Q1018" s="230">
        <v>0</v>
      </c>
      <c r="R1018" s="230">
        <f>Q1018*H1018</f>
        <v>0</v>
      </c>
      <c r="S1018" s="230">
        <v>0</v>
      </c>
      <c r="T1018" s="231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32" t="s">
        <v>223</v>
      </c>
      <c r="AT1018" s="232" t="s">
        <v>218</v>
      </c>
      <c r="AU1018" s="232" t="s">
        <v>93</v>
      </c>
      <c r="AY1018" s="18" t="s">
        <v>216</v>
      </c>
      <c r="BE1018" s="233">
        <f>IF(N1018="základní",J1018,0)</f>
        <v>0</v>
      </c>
      <c r="BF1018" s="233">
        <f>IF(N1018="snížená",J1018,0)</f>
        <v>0</v>
      </c>
      <c r="BG1018" s="233">
        <f>IF(N1018="zákl. přenesená",J1018,0)</f>
        <v>0</v>
      </c>
      <c r="BH1018" s="233">
        <f>IF(N1018="sníž. přenesená",J1018,0)</f>
        <v>0</v>
      </c>
      <c r="BI1018" s="233">
        <f>IF(N1018="nulová",J1018,0)</f>
        <v>0</v>
      </c>
      <c r="BJ1018" s="18" t="s">
        <v>91</v>
      </c>
      <c r="BK1018" s="233">
        <f>ROUND(I1018*H1018,2)</f>
        <v>0</v>
      </c>
      <c r="BL1018" s="18" t="s">
        <v>223</v>
      </c>
      <c r="BM1018" s="232" t="s">
        <v>1310</v>
      </c>
    </row>
    <row r="1019" s="13" customFormat="1">
      <c r="A1019" s="13"/>
      <c r="B1019" s="234"/>
      <c r="C1019" s="235"/>
      <c r="D1019" s="236" t="s">
        <v>225</v>
      </c>
      <c r="E1019" s="237" t="s">
        <v>1</v>
      </c>
      <c r="F1019" s="238" t="s">
        <v>1311</v>
      </c>
      <c r="G1019" s="235"/>
      <c r="H1019" s="239">
        <v>60</v>
      </c>
      <c r="I1019" s="240"/>
      <c r="J1019" s="235"/>
      <c r="K1019" s="235"/>
      <c r="L1019" s="241"/>
      <c r="M1019" s="242"/>
      <c r="N1019" s="243"/>
      <c r="O1019" s="243"/>
      <c r="P1019" s="243"/>
      <c r="Q1019" s="243"/>
      <c r="R1019" s="243"/>
      <c r="S1019" s="243"/>
      <c r="T1019" s="24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5" t="s">
        <v>225</v>
      </c>
      <c r="AU1019" s="245" t="s">
        <v>93</v>
      </c>
      <c r="AV1019" s="13" t="s">
        <v>93</v>
      </c>
      <c r="AW1019" s="13" t="s">
        <v>38</v>
      </c>
      <c r="AX1019" s="13" t="s">
        <v>83</v>
      </c>
      <c r="AY1019" s="245" t="s">
        <v>216</v>
      </c>
    </row>
    <row r="1020" s="13" customFormat="1">
      <c r="A1020" s="13"/>
      <c r="B1020" s="234"/>
      <c r="C1020" s="235"/>
      <c r="D1020" s="236" t="s">
        <v>225</v>
      </c>
      <c r="E1020" s="237" t="s">
        <v>1</v>
      </c>
      <c r="F1020" s="238" t="s">
        <v>1312</v>
      </c>
      <c r="G1020" s="235"/>
      <c r="H1020" s="239">
        <v>60</v>
      </c>
      <c r="I1020" s="240"/>
      <c r="J1020" s="235"/>
      <c r="K1020" s="235"/>
      <c r="L1020" s="241"/>
      <c r="M1020" s="242"/>
      <c r="N1020" s="243"/>
      <c r="O1020" s="243"/>
      <c r="P1020" s="243"/>
      <c r="Q1020" s="243"/>
      <c r="R1020" s="243"/>
      <c r="S1020" s="243"/>
      <c r="T1020" s="244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5" t="s">
        <v>225</v>
      </c>
      <c r="AU1020" s="245" t="s">
        <v>93</v>
      </c>
      <c r="AV1020" s="13" t="s">
        <v>93</v>
      </c>
      <c r="AW1020" s="13" t="s">
        <v>38</v>
      </c>
      <c r="AX1020" s="13" t="s">
        <v>83</v>
      </c>
      <c r="AY1020" s="245" t="s">
        <v>216</v>
      </c>
    </row>
    <row r="1021" s="13" customFormat="1">
      <c r="A1021" s="13"/>
      <c r="B1021" s="234"/>
      <c r="C1021" s="235"/>
      <c r="D1021" s="236" t="s">
        <v>225</v>
      </c>
      <c r="E1021" s="237" t="s">
        <v>1</v>
      </c>
      <c r="F1021" s="238" t="s">
        <v>1313</v>
      </c>
      <c r="G1021" s="235"/>
      <c r="H1021" s="239">
        <v>60</v>
      </c>
      <c r="I1021" s="240"/>
      <c r="J1021" s="235"/>
      <c r="K1021" s="235"/>
      <c r="L1021" s="241"/>
      <c r="M1021" s="242"/>
      <c r="N1021" s="243"/>
      <c r="O1021" s="243"/>
      <c r="P1021" s="243"/>
      <c r="Q1021" s="243"/>
      <c r="R1021" s="243"/>
      <c r="S1021" s="243"/>
      <c r="T1021" s="24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5" t="s">
        <v>225</v>
      </c>
      <c r="AU1021" s="245" t="s">
        <v>93</v>
      </c>
      <c r="AV1021" s="13" t="s">
        <v>93</v>
      </c>
      <c r="AW1021" s="13" t="s">
        <v>38</v>
      </c>
      <c r="AX1021" s="13" t="s">
        <v>83</v>
      </c>
      <c r="AY1021" s="245" t="s">
        <v>216</v>
      </c>
    </row>
    <row r="1022" s="13" customFormat="1">
      <c r="A1022" s="13"/>
      <c r="B1022" s="234"/>
      <c r="C1022" s="235"/>
      <c r="D1022" s="236" t="s">
        <v>225</v>
      </c>
      <c r="E1022" s="237" t="s">
        <v>1</v>
      </c>
      <c r="F1022" s="238" t="s">
        <v>1314</v>
      </c>
      <c r="G1022" s="235"/>
      <c r="H1022" s="239">
        <v>60</v>
      </c>
      <c r="I1022" s="240"/>
      <c r="J1022" s="235"/>
      <c r="K1022" s="235"/>
      <c r="L1022" s="241"/>
      <c r="M1022" s="242"/>
      <c r="N1022" s="243"/>
      <c r="O1022" s="243"/>
      <c r="P1022" s="243"/>
      <c r="Q1022" s="243"/>
      <c r="R1022" s="243"/>
      <c r="S1022" s="243"/>
      <c r="T1022" s="244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5" t="s">
        <v>225</v>
      </c>
      <c r="AU1022" s="245" t="s">
        <v>93</v>
      </c>
      <c r="AV1022" s="13" t="s">
        <v>93</v>
      </c>
      <c r="AW1022" s="13" t="s">
        <v>38</v>
      </c>
      <c r="AX1022" s="13" t="s">
        <v>83</v>
      </c>
      <c r="AY1022" s="245" t="s">
        <v>216</v>
      </c>
    </row>
    <row r="1023" s="13" customFormat="1">
      <c r="A1023" s="13"/>
      <c r="B1023" s="234"/>
      <c r="C1023" s="235"/>
      <c r="D1023" s="236" t="s">
        <v>225</v>
      </c>
      <c r="E1023" s="237" t="s">
        <v>1</v>
      </c>
      <c r="F1023" s="238" t="s">
        <v>1315</v>
      </c>
      <c r="G1023" s="235"/>
      <c r="H1023" s="239">
        <v>60</v>
      </c>
      <c r="I1023" s="240"/>
      <c r="J1023" s="235"/>
      <c r="K1023" s="235"/>
      <c r="L1023" s="241"/>
      <c r="M1023" s="242"/>
      <c r="N1023" s="243"/>
      <c r="O1023" s="243"/>
      <c r="P1023" s="243"/>
      <c r="Q1023" s="243"/>
      <c r="R1023" s="243"/>
      <c r="S1023" s="243"/>
      <c r="T1023" s="24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5" t="s">
        <v>225</v>
      </c>
      <c r="AU1023" s="245" t="s">
        <v>93</v>
      </c>
      <c r="AV1023" s="13" t="s">
        <v>93</v>
      </c>
      <c r="AW1023" s="13" t="s">
        <v>38</v>
      </c>
      <c r="AX1023" s="13" t="s">
        <v>83</v>
      </c>
      <c r="AY1023" s="245" t="s">
        <v>216</v>
      </c>
    </row>
    <row r="1024" s="13" customFormat="1">
      <c r="A1024" s="13"/>
      <c r="B1024" s="234"/>
      <c r="C1024" s="235"/>
      <c r="D1024" s="236" t="s">
        <v>225</v>
      </c>
      <c r="E1024" s="237" t="s">
        <v>1</v>
      </c>
      <c r="F1024" s="238" t="s">
        <v>1316</v>
      </c>
      <c r="G1024" s="235"/>
      <c r="H1024" s="239">
        <v>60</v>
      </c>
      <c r="I1024" s="240"/>
      <c r="J1024" s="235"/>
      <c r="K1024" s="235"/>
      <c r="L1024" s="241"/>
      <c r="M1024" s="242"/>
      <c r="N1024" s="243"/>
      <c r="O1024" s="243"/>
      <c r="P1024" s="243"/>
      <c r="Q1024" s="243"/>
      <c r="R1024" s="243"/>
      <c r="S1024" s="243"/>
      <c r="T1024" s="24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5" t="s">
        <v>225</v>
      </c>
      <c r="AU1024" s="245" t="s">
        <v>93</v>
      </c>
      <c r="AV1024" s="13" t="s">
        <v>93</v>
      </c>
      <c r="AW1024" s="13" t="s">
        <v>38</v>
      </c>
      <c r="AX1024" s="13" t="s">
        <v>83</v>
      </c>
      <c r="AY1024" s="245" t="s">
        <v>216</v>
      </c>
    </row>
    <row r="1025" s="13" customFormat="1">
      <c r="A1025" s="13"/>
      <c r="B1025" s="234"/>
      <c r="C1025" s="235"/>
      <c r="D1025" s="236" t="s">
        <v>225</v>
      </c>
      <c r="E1025" s="237" t="s">
        <v>1</v>
      </c>
      <c r="F1025" s="238" t="s">
        <v>1317</v>
      </c>
      <c r="G1025" s="235"/>
      <c r="H1025" s="239">
        <v>60</v>
      </c>
      <c r="I1025" s="240"/>
      <c r="J1025" s="235"/>
      <c r="K1025" s="235"/>
      <c r="L1025" s="241"/>
      <c r="M1025" s="242"/>
      <c r="N1025" s="243"/>
      <c r="O1025" s="243"/>
      <c r="P1025" s="243"/>
      <c r="Q1025" s="243"/>
      <c r="R1025" s="243"/>
      <c r="S1025" s="243"/>
      <c r="T1025" s="24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5" t="s">
        <v>225</v>
      </c>
      <c r="AU1025" s="245" t="s">
        <v>93</v>
      </c>
      <c r="AV1025" s="13" t="s">
        <v>93</v>
      </c>
      <c r="AW1025" s="13" t="s">
        <v>38</v>
      </c>
      <c r="AX1025" s="13" t="s">
        <v>83</v>
      </c>
      <c r="AY1025" s="245" t="s">
        <v>216</v>
      </c>
    </row>
    <row r="1026" s="13" customFormat="1">
      <c r="A1026" s="13"/>
      <c r="B1026" s="234"/>
      <c r="C1026" s="235"/>
      <c r="D1026" s="236" t="s">
        <v>225</v>
      </c>
      <c r="E1026" s="237" t="s">
        <v>1</v>
      </c>
      <c r="F1026" s="238" t="s">
        <v>1318</v>
      </c>
      <c r="G1026" s="235"/>
      <c r="H1026" s="239">
        <v>60</v>
      </c>
      <c r="I1026" s="240"/>
      <c r="J1026" s="235"/>
      <c r="K1026" s="235"/>
      <c r="L1026" s="241"/>
      <c r="M1026" s="242"/>
      <c r="N1026" s="243"/>
      <c r="O1026" s="243"/>
      <c r="P1026" s="243"/>
      <c r="Q1026" s="243"/>
      <c r="R1026" s="243"/>
      <c r="S1026" s="243"/>
      <c r="T1026" s="244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5" t="s">
        <v>225</v>
      </c>
      <c r="AU1026" s="245" t="s">
        <v>93</v>
      </c>
      <c r="AV1026" s="13" t="s">
        <v>93</v>
      </c>
      <c r="AW1026" s="13" t="s">
        <v>38</v>
      </c>
      <c r="AX1026" s="13" t="s">
        <v>83</v>
      </c>
      <c r="AY1026" s="245" t="s">
        <v>216</v>
      </c>
    </row>
    <row r="1027" s="13" customFormat="1">
      <c r="A1027" s="13"/>
      <c r="B1027" s="234"/>
      <c r="C1027" s="235"/>
      <c r="D1027" s="236" t="s">
        <v>225</v>
      </c>
      <c r="E1027" s="237" t="s">
        <v>1</v>
      </c>
      <c r="F1027" s="238" t="s">
        <v>1319</v>
      </c>
      <c r="G1027" s="235"/>
      <c r="H1027" s="239">
        <v>60</v>
      </c>
      <c r="I1027" s="240"/>
      <c r="J1027" s="235"/>
      <c r="K1027" s="235"/>
      <c r="L1027" s="241"/>
      <c r="M1027" s="242"/>
      <c r="N1027" s="243"/>
      <c r="O1027" s="243"/>
      <c r="P1027" s="243"/>
      <c r="Q1027" s="243"/>
      <c r="R1027" s="243"/>
      <c r="S1027" s="243"/>
      <c r="T1027" s="24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5" t="s">
        <v>225</v>
      </c>
      <c r="AU1027" s="245" t="s">
        <v>93</v>
      </c>
      <c r="AV1027" s="13" t="s">
        <v>93</v>
      </c>
      <c r="AW1027" s="13" t="s">
        <v>38</v>
      </c>
      <c r="AX1027" s="13" t="s">
        <v>83</v>
      </c>
      <c r="AY1027" s="245" t="s">
        <v>216</v>
      </c>
    </row>
    <row r="1028" s="13" customFormat="1">
      <c r="A1028" s="13"/>
      <c r="B1028" s="234"/>
      <c r="C1028" s="235"/>
      <c r="D1028" s="236" t="s">
        <v>225</v>
      </c>
      <c r="E1028" s="237" t="s">
        <v>1</v>
      </c>
      <c r="F1028" s="238" t="s">
        <v>1320</v>
      </c>
      <c r="G1028" s="235"/>
      <c r="H1028" s="239">
        <v>60</v>
      </c>
      <c r="I1028" s="240"/>
      <c r="J1028" s="235"/>
      <c r="K1028" s="235"/>
      <c r="L1028" s="241"/>
      <c r="M1028" s="242"/>
      <c r="N1028" s="243"/>
      <c r="O1028" s="243"/>
      <c r="P1028" s="243"/>
      <c r="Q1028" s="243"/>
      <c r="R1028" s="243"/>
      <c r="S1028" s="243"/>
      <c r="T1028" s="24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5" t="s">
        <v>225</v>
      </c>
      <c r="AU1028" s="245" t="s">
        <v>93</v>
      </c>
      <c r="AV1028" s="13" t="s">
        <v>93</v>
      </c>
      <c r="AW1028" s="13" t="s">
        <v>38</v>
      </c>
      <c r="AX1028" s="13" t="s">
        <v>83</v>
      </c>
      <c r="AY1028" s="245" t="s">
        <v>216</v>
      </c>
    </row>
    <row r="1029" s="13" customFormat="1">
      <c r="A1029" s="13"/>
      <c r="B1029" s="234"/>
      <c r="C1029" s="235"/>
      <c r="D1029" s="236" t="s">
        <v>225</v>
      </c>
      <c r="E1029" s="237" t="s">
        <v>1</v>
      </c>
      <c r="F1029" s="238" t="s">
        <v>1321</v>
      </c>
      <c r="G1029" s="235"/>
      <c r="H1029" s="239">
        <v>60</v>
      </c>
      <c r="I1029" s="240"/>
      <c r="J1029" s="235"/>
      <c r="K1029" s="235"/>
      <c r="L1029" s="241"/>
      <c r="M1029" s="242"/>
      <c r="N1029" s="243"/>
      <c r="O1029" s="243"/>
      <c r="P1029" s="243"/>
      <c r="Q1029" s="243"/>
      <c r="R1029" s="243"/>
      <c r="S1029" s="243"/>
      <c r="T1029" s="24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5" t="s">
        <v>225</v>
      </c>
      <c r="AU1029" s="245" t="s">
        <v>93</v>
      </c>
      <c r="AV1029" s="13" t="s">
        <v>93</v>
      </c>
      <c r="AW1029" s="13" t="s">
        <v>38</v>
      </c>
      <c r="AX1029" s="13" t="s">
        <v>83</v>
      </c>
      <c r="AY1029" s="245" t="s">
        <v>216</v>
      </c>
    </row>
    <row r="1030" s="13" customFormat="1">
      <c r="A1030" s="13"/>
      <c r="B1030" s="234"/>
      <c r="C1030" s="235"/>
      <c r="D1030" s="236" t="s">
        <v>225</v>
      </c>
      <c r="E1030" s="237" t="s">
        <v>1</v>
      </c>
      <c r="F1030" s="238" t="s">
        <v>1322</v>
      </c>
      <c r="G1030" s="235"/>
      <c r="H1030" s="239">
        <v>60</v>
      </c>
      <c r="I1030" s="240"/>
      <c r="J1030" s="235"/>
      <c r="K1030" s="235"/>
      <c r="L1030" s="241"/>
      <c r="M1030" s="242"/>
      <c r="N1030" s="243"/>
      <c r="O1030" s="243"/>
      <c r="P1030" s="243"/>
      <c r="Q1030" s="243"/>
      <c r="R1030" s="243"/>
      <c r="S1030" s="243"/>
      <c r="T1030" s="24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5" t="s">
        <v>225</v>
      </c>
      <c r="AU1030" s="245" t="s">
        <v>93</v>
      </c>
      <c r="AV1030" s="13" t="s">
        <v>93</v>
      </c>
      <c r="AW1030" s="13" t="s">
        <v>38</v>
      </c>
      <c r="AX1030" s="13" t="s">
        <v>83</v>
      </c>
      <c r="AY1030" s="245" t="s">
        <v>216</v>
      </c>
    </row>
    <row r="1031" s="13" customFormat="1">
      <c r="A1031" s="13"/>
      <c r="B1031" s="234"/>
      <c r="C1031" s="235"/>
      <c r="D1031" s="236" t="s">
        <v>225</v>
      </c>
      <c r="E1031" s="237" t="s">
        <v>1</v>
      </c>
      <c r="F1031" s="238" t="s">
        <v>1323</v>
      </c>
      <c r="G1031" s="235"/>
      <c r="H1031" s="239">
        <v>40</v>
      </c>
      <c r="I1031" s="240"/>
      <c r="J1031" s="235"/>
      <c r="K1031" s="235"/>
      <c r="L1031" s="241"/>
      <c r="M1031" s="242"/>
      <c r="N1031" s="243"/>
      <c r="O1031" s="243"/>
      <c r="P1031" s="243"/>
      <c r="Q1031" s="243"/>
      <c r="R1031" s="243"/>
      <c r="S1031" s="243"/>
      <c r="T1031" s="244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5" t="s">
        <v>225</v>
      </c>
      <c r="AU1031" s="245" t="s">
        <v>93</v>
      </c>
      <c r="AV1031" s="13" t="s">
        <v>93</v>
      </c>
      <c r="AW1031" s="13" t="s">
        <v>38</v>
      </c>
      <c r="AX1031" s="13" t="s">
        <v>83</v>
      </c>
      <c r="AY1031" s="245" t="s">
        <v>216</v>
      </c>
    </row>
    <row r="1032" s="13" customFormat="1">
      <c r="A1032" s="13"/>
      <c r="B1032" s="234"/>
      <c r="C1032" s="235"/>
      <c r="D1032" s="236" t="s">
        <v>225</v>
      </c>
      <c r="E1032" s="237" t="s">
        <v>1</v>
      </c>
      <c r="F1032" s="238" t="s">
        <v>1324</v>
      </c>
      <c r="G1032" s="235"/>
      <c r="H1032" s="239">
        <v>60</v>
      </c>
      <c r="I1032" s="240"/>
      <c r="J1032" s="235"/>
      <c r="K1032" s="235"/>
      <c r="L1032" s="241"/>
      <c r="M1032" s="242"/>
      <c r="N1032" s="243"/>
      <c r="O1032" s="243"/>
      <c r="P1032" s="243"/>
      <c r="Q1032" s="243"/>
      <c r="R1032" s="243"/>
      <c r="S1032" s="243"/>
      <c r="T1032" s="24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5" t="s">
        <v>225</v>
      </c>
      <c r="AU1032" s="245" t="s">
        <v>93</v>
      </c>
      <c r="AV1032" s="13" t="s">
        <v>93</v>
      </c>
      <c r="AW1032" s="13" t="s">
        <v>38</v>
      </c>
      <c r="AX1032" s="13" t="s">
        <v>83</v>
      </c>
      <c r="AY1032" s="245" t="s">
        <v>216</v>
      </c>
    </row>
    <row r="1033" s="13" customFormat="1">
      <c r="A1033" s="13"/>
      <c r="B1033" s="234"/>
      <c r="C1033" s="235"/>
      <c r="D1033" s="236" t="s">
        <v>225</v>
      </c>
      <c r="E1033" s="237" t="s">
        <v>1</v>
      </c>
      <c r="F1033" s="238" t="s">
        <v>1325</v>
      </c>
      <c r="G1033" s="235"/>
      <c r="H1033" s="239">
        <v>40</v>
      </c>
      <c r="I1033" s="240"/>
      <c r="J1033" s="235"/>
      <c r="K1033" s="235"/>
      <c r="L1033" s="241"/>
      <c r="M1033" s="242"/>
      <c r="N1033" s="243"/>
      <c r="O1033" s="243"/>
      <c r="P1033" s="243"/>
      <c r="Q1033" s="243"/>
      <c r="R1033" s="243"/>
      <c r="S1033" s="243"/>
      <c r="T1033" s="244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5" t="s">
        <v>225</v>
      </c>
      <c r="AU1033" s="245" t="s">
        <v>93</v>
      </c>
      <c r="AV1033" s="13" t="s">
        <v>93</v>
      </c>
      <c r="AW1033" s="13" t="s">
        <v>38</v>
      </c>
      <c r="AX1033" s="13" t="s">
        <v>83</v>
      </c>
      <c r="AY1033" s="245" t="s">
        <v>216</v>
      </c>
    </row>
    <row r="1034" s="13" customFormat="1">
      <c r="A1034" s="13"/>
      <c r="B1034" s="234"/>
      <c r="C1034" s="235"/>
      <c r="D1034" s="236" t="s">
        <v>225</v>
      </c>
      <c r="E1034" s="237" t="s">
        <v>1</v>
      </c>
      <c r="F1034" s="238" t="s">
        <v>1326</v>
      </c>
      <c r="G1034" s="235"/>
      <c r="H1034" s="239">
        <v>160</v>
      </c>
      <c r="I1034" s="240"/>
      <c r="J1034" s="235"/>
      <c r="K1034" s="235"/>
      <c r="L1034" s="241"/>
      <c r="M1034" s="242"/>
      <c r="N1034" s="243"/>
      <c r="O1034" s="243"/>
      <c r="P1034" s="243"/>
      <c r="Q1034" s="243"/>
      <c r="R1034" s="243"/>
      <c r="S1034" s="243"/>
      <c r="T1034" s="24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5" t="s">
        <v>225</v>
      </c>
      <c r="AU1034" s="245" t="s">
        <v>93</v>
      </c>
      <c r="AV1034" s="13" t="s">
        <v>93</v>
      </c>
      <c r="AW1034" s="13" t="s">
        <v>38</v>
      </c>
      <c r="AX1034" s="13" t="s">
        <v>83</v>
      </c>
      <c r="AY1034" s="245" t="s">
        <v>216</v>
      </c>
    </row>
    <row r="1035" s="13" customFormat="1">
      <c r="A1035" s="13"/>
      <c r="B1035" s="234"/>
      <c r="C1035" s="235"/>
      <c r="D1035" s="236" t="s">
        <v>225</v>
      </c>
      <c r="E1035" s="237" t="s">
        <v>1</v>
      </c>
      <c r="F1035" s="238" t="s">
        <v>1327</v>
      </c>
      <c r="G1035" s="235"/>
      <c r="H1035" s="239">
        <v>60</v>
      </c>
      <c r="I1035" s="240"/>
      <c r="J1035" s="235"/>
      <c r="K1035" s="235"/>
      <c r="L1035" s="241"/>
      <c r="M1035" s="242"/>
      <c r="N1035" s="243"/>
      <c r="O1035" s="243"/>
      <c r="P1035" s="243"/>
      <c r="Q1035" s="243"/>
      <c r="R1035" s="243"/>
      <c r="S1035" s="243"/>
      <c r="T1035" s="244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5" t="s">
        <v>225</v>
      </c>
      <c r="AU1035" s="245" t="s">
        <v>93</v>
      </c>
      <c r="AV1035" s="13" t="s">
        <v>93</v>
      </c>
      <c r="AW1035" s="13" t="s">
        <v>38</v>
      </c>
      <c r="AX1035" s="13" t="s">
        <v>83</v>
      </c>
      <c r="AY1035" s="245" t="s">
        <v>216</v>
      </c>
    </row>
    <row r="1036" s="13" customFormat="1">
      <c r="A1036" s="13"/>
      <c r="B1036" s="234"/>
      <c r="C1036" s="235"/>
      <c r="D1036" s="236" t="s">
        <v>225</v>
      </c>
      <c r="E1036" s="237" t="s">
        <v>1</v>
      </c>
      <c r="F1036" s="238" t="s">
        <v>1328</v>
      </c>
      <c r="G1036" s="235"/>
      <c r="H1036" s="239">
        <v>120</v>
      </c>
      <c r="I1036" s="240"/>
      <c r="J1036" s="235"/>
      <c r="K1036" s="235"/>
      <c r="L1036" s="241"/>
      <c r="M1036" s="242"/>
      <c r="N1036" s="243"/>
      <c r="O1036" s="243"/>
      <c r="P1036" s="243"/>
      <c r="Q1036" s="243"/>
      <c r="R1036" s="243"/>
      <c r="S1036" s="243"/>
      <c r="T1036" s="24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5" t="s">
        <v>225</v>
      </c>
      <c r="AU1036" s="245" t="s">
        <v>93</v>
      </c>
      <c r="AV1036" s="13" t="s">
        <v>93</v>
      </c>
      <c r="AW1036" s="13" t="s">
        <v>38</v>
      </c>
      <c r="AX1036" s="13" t="s">
        <v>83</v>
      </c>
      <c r="AY1036" s="245" t="s">
        <v>216</v>
      </c>
    </row>
    <row r="1037" s="13" customFormat="1">
      <c r="A1037" s="13"/>
      <c r="B1037" s="234"/>
      <c r="C1037" s="235"/>
      <c r="D1037" s="236" t="s">
        <v>225</v>
      </c>
      <c r="E1037" s="237" t="s">
        <v>1</v>
      </c>
      <c r="F1037" s="238" t="s">
        <v>1329</v>
      </c>
      <c r="G1037" s="235"/>
      <c r="H1037" s="239">
        <v>120</v>
      </c>
      <c r="I1037" s="240"/>
      <c r="J1037" s="235"/>
      <c r="K1037" s="235"/>
      <c r="L1037" s="241"/>
      <c r="M1037" s="242"/>
      <c r="N1037" s="243"/>
      <c r="O1037" s="243"/>
      <c r="P1037" s="243"/>
      <c r="Q1037" s="243"/>
      <c r="R1037" s="243"/>
      <c r="S1037" s="243"/>
      <c r="T1037" s="24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5" t="s">
        <v>225</v>
      </c>
      <c r="AU1037" s="245" t="s">
        <v>93</v>
      </c>
      <c r="AV1037" s="13" t="s">
        <v>93</v>
      </c>
      <c r="AW1037" s="13" t="s">
        <v>38</v>
      </c>
      <c r="AX1037" s="13" t="s">
        <v>83</v>
      </c>
      <c r="AY1037" s="245" t="s">
        <v>216</v>
      </c>
    </row>
    <row r="1038" s="13" customFormat="1">
      <c r="A1038" s="13"/>
      <c r="B1038" s="234"/>
      <c r="C1038" s="235"/>
      <c r="D1038" s="236" t="s">
        <v>225</v>
      </c>
      <c r="E1038" s="237" t="s">
        <v>1</v>
      </c>
      <c r="F1038" s="238" t="s">
        <v>1330</v>
      </c>
      <c r="G1038" s="235"/>
      <c r="H1038" s="239">
        <v>120</v>
      </c>
      <c r="I1038" s="240"/>
      <c r="J1038" s="235"/>
      <c r="K1038" s="235"/>
      <c r="L1038" s="241"/>
      <c r="M1038" s="242"/>
      <c r="N1038" s="243"/>
      <c r="O1038" s="243"/>
      <c r="P1038" s="243"/>
      <c r="Q1038" s="243"/>
      <c r="R1038" s="243"/>
      <c r="S1038" s="243"/>
      <c r="T1038" s="24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5" t="s">
        <v>225</v>
      </c>
      <c r="AU1038" s="245" t="s">
        <v>93</v>
      </c>
      <c r="AV1038" s="13" t="s">
        <v>93</v>
      </c>
      <c r="AW1038" s="13" t="s">
        <v>38</v>
      </c>
      <c r="AX1038" s="13" t="s">
        <v>83</v>
      </c>
      <c r="AY1038" s="245" t="s">
        <v>216</v>
      </c>
    </row>
    <row r="1039" s="13" customFormat="1">
      <c r="A1039" s="13"/>
      <c r="B1039" s="234"/>
      <c r="C1039" s="235"/>
      <c r="D1039" s="236" t="s">
        <v>225</v>
      </c>
      <c r="E1039" s="237" t="s">
        <v>1</v>
      </c>
      <c r="F1039" s="238" t="s">
        <v>1331</v>
      </c>
      <c r="G1039" s="235"/>
      <c r="H1039" s="239">
        <v>120</v>
      </c>
      <c r="I1039" s="240"/>
      <c r="J1039" s="235"/>
      <c r="K1039" s="235"/>
      <c r="L1039" s="241"/>
      <c r="M1039" s="242"/>
      <c r="N1039" s="243"/>
      <c r="O1039" s="243"/>
      <c r="P1039" s="243"/>
      <c r="Q1039" s="243"/>
      <c r="R1039" s="243"/>
      <c r="S1039" s="243"/>
      <c r="T1039" s="244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5" t="s">
        <v>225</v>
      </c>
      <c r="AU1039" s="245" t="s">
        <v>93</v>
      </c>
      <c r="AV1039" s="13" t="s">
        <v>93</v>
      </c>
      <c r="AW1039" s="13" t="s">
        <v>38</v>
      </c>
      <c r="AX1039" s="13" t="s">
        <v>83</v>
      </c>
      <c r="AY1039" s="245" t="s">
        <v>216</v>
      </c>
    </row>
    <row r="1040" s="13" customFormat="1">
      <c r="A1040" s="13"/>
      <c r="B1040" s="234"/>
      <c r="C1040" s="235"/>
      <c r="D1040" s="236" t="s">
        <v>225</v>
      </c>
      <c r="E1040" s="237" t="s">
        <v>1</v>
      </c>
      <c r="F1040" s="238" t="s">
        <v>1332</v>
      </c>
      <c r="G1040" s="235"/>
      <c r="H1040" s="239">
        <v>120</v>
      </c>
      <c r="I1040" s="240"/>
      <c r="J1040" s="235"/>
      <c r="K1040" s="235"/>
      <c r="L1040" s="241"/>
      <c r="M1040" s="242"/>
      <c r="N1040" s="243"/>
      <c r="O1040" s="243"/>
      <c r="P1040" s="243"/>
      <c r="Q1040" s="243"/>
      <c r="R1040" s="243"/>
      <c r="S1040" s="243"/>
      <c r="T1040" s="24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5" t="s">
        <v>225</v>
      </c>
      <c r="AU1040" s="245" t="s">
        <v>93</v>
      </c>
      <c r="AV1040" s="13" t="s">
        <v>93</v>
      </c>
      <c r="AW1040" s="13" t="s">
        <v>38</v>
      </c>
      <c r="AX1040" s="13" t="s">
        <v>83</v>
      </c>
      <c r="AY1040" s="245" t="s">
        <v>216</v>
      </c>
    </row>
    <row r="1041" s="13" customFormat="1">
      <c r="A1041" s="13"/>
      <c r="B1041" s="234"/>
      <c r="C1041" s="235"/>
      <c r="D1041" s="236" t="s">
        <v>225</v>
      </c>
      <c r="E1041" s="237" t="s">
        <v>1</v>
      </c>
      <c r="F1041" s="238" t="s">
        <v>1333</v>
      </c>
      <c r="G1041" s="235"/>
      <c r="H1041" s="239">
        <v>120</v>
      </c>
      <c r="I1041" s="240"/>
      <c r="J1041" s="235"/>
      <c r="K1041" s="235"/>
      <c r="L1041" s="241"/>
      <c r="M1041" s="242"/>
      <c r="N1041" s="243"/>
      <c r="O1041" s="243"/>
      <c r="P1041" s="243"/>
      <c r="Q1041" s="243"/>
      <c r="R1041" s="243"/>
      <c r="S1041" s="243"/>
      <c r="T1041" s="24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5" t="s">
        <v>225</v>
      </c>
      <c r="AU1041" s="245" t="s">
        <v>93</v>
      </c>
      <c r="AV1041" s="13" t="s">
        <v>93</v>
      </c>
      <c r="AW1041" s="13" t="s">
        <v>38</v>
      </c>
      <c r="AX1041" s="13" t="s">
        <v>83</v>
      </c>
      <c r="AY1041" s="245" t="s">
        <v>216</v>
      </c>
    </row>
    <row r="1042" s="13" customFormat="1">
      <c r="A1042" s="13"/>
      <c r="B1042" s="234"/>
      <c r="C1042" s="235"/>
      <c r="D1042" s="236" t="s">
        <v>225</v>
      </c>
      <c r="E1042" s="237" t="s">
        <v>1</v>
      </c>
      <c r="F1042" s="238" t="s">
        <v>1334</v>
      </c>
      <c r="G1042" s="235"/>
      <c r="H1042" s="239">
        <v>60</v>
      </c>
      <c r="I1042" s="240"/>
      <c r="J1042" s="235"/>
      <c r="K1042" s="235"/>
      <c r="L1042" s="241"/>
      <c r="M1042" s="242"/>
      <c r="N1042" s="243"/>
      <c r="O1042" s="243"/>
      <c r="P1042" s="243"/>
      <c r="Q1042" s="243"/>
      <c r="R1042" s="243"/>
      <c r="S1042" s="243"/>
      <c r="T1042" s="244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5" t="s">
        <v>225</v>
      </c>
      <c r="AU1042" s="245" t="s">
        <v>93</v>
      </c>
      <c r="AV1042" s="13" t="s">
        <v>93</v>
      </c>
      <c r="AW1042" s="13" t="s">
        <v>38</v>
      </c>
      <c r="AX1042" s="13" t="s">
        <v>83</v>
      </c>
      <c r="AY1042" s="245" t="s">
        <v>216</v>
      </c>
    </row>
    <row r="1043" s="13" customFormat="1">
      <c r="A1043" s="13"/>
      <c r="B1043" s="234"/>
      <c r="C1043" s="235"/>
      <c r="D1043" s="236" t="s">
        <v>225</v>
      </c>
      <c r="E1043" s="237" t="s">
        <v>1</v>
      </c>
      <c r="F1043" s="238" t="s">
        <v>1335</v>
      </c>
      <c r="G1043" s="235"/>
      <c r="H1043" s="239">
        <v>60</v>
      </c>
      <c r="I1043" s="240"/>
      <c r="J1043" s="235"/>
      <c r="K1043" s="235"/>
      <c r="L1043" s="241"/>
      <c r="M1043" s="242"/>
      <c r="N1043" s="243"/>
      <c r="O1043" s="243"/>
      <c r="P1043" s="243"/>
      <c r="Q1043" s="243"/>
      <c r="R1043" s="243"/>
      <c r="S1043" s="243"/>
      <c r="T1043" s="24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5" t="s">
        <v>225</v>
      </c>
      <c r="AU1043" s="245" t="s">
        <v>93</v>
      </c>
      <c r="AV1043" s="13" t="s">
        <v>93</v>
      </c>
      <c r="AW1043" s="13" t="s">
        <v>38</v>
      </c>
      <c r="AX1043" s="13" t="s">
        <v>83</v>
      </c>
      <c r="AY1043" s="245" t="s">
        <v>216</v>
      </c>
    </row>
    <row r="1044" s="14" customFormat="1">
      <c r="A1044" s="14"/>
      <c r="B1044" s="246"/>
      <c r="C1044" s="247"/>
      <c r="D1044" s="236" t="s">
        <v>225</v>
      </c>
      <c r="E1044" s="248" t="s">
        <v>1</v>
      </c>
      <c r="F1044" s="249" t="s">
        <v>229</v>
      </c>
      <c r="G1044" s="247"/>
      <c r="H1044" s="250">
        <v>1920</v>
      </c>
      <c r="I1044" s="251"/>
      <c r="J1044" s="247"/>
      <c r="K1044" s="247"/>
      <c r="L1044" s="252"/>
      <c r="M1044" s="253"/>
      <c r="N1044" s="254"/>
      <c r="O1044" s="254"/>
      <c r="P1044" s="254"/>
      <c r="Q1044" s="254"/>
      <c r="R1044" s="254"/>
      <c r="S1044" s="254"/>
      <c r="T1044" s="255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6" t="s">
        <v>225</v>
      </c>
      <c r="AU1044" s="256" t="s">
        <v>93</v>
      </c>
      <c r="AV1044" s="14" t="s">
        <v>223</v>
      </c>
      <c r="AW1044" s="14" t="s">
        <v>38</v>
      </c>
      <c r="AX1044" s="14" t="s">
        <v>91</v>
      </c>
      <c r="AY1044" s="256" t="s">
        <v>216</v>
      </c>
    </row>
    <row r="1045" s="2" customFormat="1" ht="24.15" customHeight="1">
      <c r="A1045" s="40"/>
      <c r="B1045" s="41"/>
      <c r="C1045" s="221" t="s">
        <v>1336</v>
      </c>
      <c r="D1045" s="221" t="s">
        <v>218</v>
      </c>
      <c r="E1045" s="222" t="s">
        <v>1337</v>
      </c>
      <c r="F1045" s="223" t="s">
        <v>1338</v>
      </c>
      <c r="G1045" s="224" t="s">
        <v>1309</v>
      </c>
      <c r="H1045" s="225">
        <v>1920</v>
      </c>
      <c r="I1045" s="226"/>
      <c r="J1045" s="227">
        <f>ROUND(I1045*H1045,2)</f>
        <v>0</v>
      </c>
      <c r="K1045" s="223" t="s">
        <v>1</v>
      </c>
      <c r="L1045" s="46"/>
      <c r="M1045" s="228" t="s">
        <v>1</v>
      </c>
      <c r="N1045" s="229" t="s">
        <v>48</v>
      </c>
      <c r="O1045" s="93"/>
      <c r="P1045" s="230">
        <f>O1045*H1045</f>
        <v>0</v>
      </c>
      <c r="Q1045" s="230">
        <v>0</v>
      </c>
      <c r="R1045" s="230">
        <f>Q1045*H1045</f>
        <v>0</v>
      </c>
      <c r="S1045" s="230">
        <v>0</v>
      </c>
      <c r="T1045" s="231">
        <f>S1045*H1045</f>
        <v>0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32" t="s">
        <v>223</v>
      </c>
      <c r="AT1045" s="232" t="s">
        <v>218</v>
      </c>
      <c r="AU1045" s="232" t="s">
        <v>93</v>
      </c>
      <c r="AY1045" s="18" t="s">
        <v>216</v>
      </c>
      <c r="BE1045" s="233">
        <f>IF(N1045="základní",J1045,0)</f>
        <v>0</v>
      </c>
      <c r="BF1045" s="233">
        <f>IF(N1045="snížená",J1045,0)</f>
        <v>0</v>
      </c>
      <c r="BG1045" s="233">
        <f>IF(N1045="zákl. přenesená",J1045,0)</f>
        <v>0</v>
      </c>
      <c r="BH1045" s="233">
        <f>IF(N1045="sníž. přenesená",J1045,0)</f>
        <v>0</v>
      </c>
      <c r="BI1045" s="233">
        <f>IF(N1045="nulová",J1045,0)</f>
        <v>0</v>
      </c>
      <c r="BJ1045" s="18" t="s">
        <v>91</v>
      </c>
      <c r="BK1045" s="233">
        <f>ROUND(I1045*H1045,2)</f>
        <v>0</v>
      </c>
      <c r="BL1045" s="18" t="s">
        <v>223</v>
      </c>
      <c r="BM1045" s="232" t="s">
        <v>1339</v>
      </c>
    </row>
    <row r="1046" s="13" customFormat="1">
      <c r="A1046" s="13"/>
      <c r="B1046" s="234"/>
      <c r="C1046" s="235"/>
      <c r="D1046" s="236" t="s">
        <v>225</v>
      </c>
      <c r="E1046" s="237" t="s">
        <v>1</v>
      </c>
      <c r="F1046" s="238" t="s">
        <v>1311</v>
      </c>
      <c r="G1046" s="235"/>
      <c r="H1046" s="239">
        <v>60</v>
      </c>
      <c r="I1046" s="240"/>
      <c r="J1046" s="235"/>
      <c r="K1046" s="235"/>
      <c r="L1046" s="241"/>
      <c r="M1046" s="242"/>
      <c r="N1046" s="243"/>
      <c r="O1046" s="243"/>
      <c r="P1046" s="243"/>
      <c r="Q1046" s="243"/>
      <c r="R1046" s="243"/>
      <c r="S1046" s="243"/>
      <c r="T1046" s="24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5" t="s">
        <v>225</v>
      </c>
      <c r="AU1046" s="245" t="s">
        <v>93</v>
      </c>
      <c r="AV1046" s="13" t="s">
        <v>93</v>
      </c>
      <c r="AW1046" s="13" t="s">
        <v>38</v>
      </c>
      <c r="AX1046" s="13" t="s">
        <v>83</v>
      </c>
      <c r="AY1046" s="245" t="s">
        <v>216</v>
      </c>
    </row>
    <row r="1047" s="13" customFormat="1">
      <c r="A1047" s="13"/>
      <c r="B1047" s="234"/>
      <c r="C1047" s="235"/>
      <c r="D1047" s="236" t="s">
        <v>225</v>
      </c>
      <c r="E1047" s="237" t="s">
        <v>1</v>
      </c>
      <c r="F1047" s="238" t="s">
        <v>1312</v>
      </c>
      <c r="G1047" s="235"/>
      <c r="H1047" s="239">
        <v>60</v>
      </c>
      <c r="I1047" s="240"/>
      <c r="J1047" s="235"/>
      <c r="K1047" s="235"/>
      <c r="L1047" s="241"/>
      <c r="M1047" s="242"/>
      <c r="N1047" s="243"/>
      <c r="O1047" s="243"/>
      <c r="P1047" s="243"/>
      <c r="Q1047" s="243"/>
      <c r="R1047" s="243"/>
      <c r="S1047" s="243"/>
      <c r="T1047" s="24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5" t="s">
        <v>225</v>
      </c>
      <c r="AU1047" s="245" t="s">
        <v>93</v>
      </c>
      <c r="AV1047" s="13" t="s">
        <v>93</v>
      </c>
      <c r="AW1047" s="13" t="s">
        <v>38</v>
      </c>
      <c r="AX1047" s="13" t="s">
        <v>83</v>
      </c>
      <c r="AY1047" s="245" t="s">
        <v>216</v>
      </c>
    </row>
    <row r="1048" s="13" customFormat="1">
      <c r="A1048" s="13"/>
      <c r="B1048" s="234"/>
      <c r="C1048" s="235"/>
      <c r="D1048" s="236" t="s">
        <v>225</v>
      </c>
      <c r="E1048" s="237" t="s">
        <v>1</v>
      </c>
      <c r="F1048" s="238" t="s">
        <v>1340</v>
      </c>
      <c r="G1048" s="235"/>
      <c r="H1048" s="239">
        <v>60</v>
      </c>
      <c r="I1048" s="240"/>
      <c r="J1048" s="235"/>
      <c r="K1048" s="235"/>
      <c r="L1048" s="241"/>
      <c r="M1048" s="242"/>
      <c r="N1048" s="243"/>
      <c r="O1048" s="243"/>
      <c r="P1048" s="243"/>
      <c r="Q1048" s="243"/>
      <c r="R1048" s="243"/>
      <c r="S1048" s="243"/>
      <c r="T1048" s="244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5" t="s">
        <v>225</v>
      </c>
      <c r="AU1048" s="245" t="s">
        <v>93</v>
      </c>
      <c r="AV1048" s="13" t="s">
        <v>93</v>
      </c>
      <c r="AW1048" s="13" t="s">
        <v>38</v>
      </c>
      <c r="AX1048" s="13" t="s">
        <v>83</v>
      </c>
      <c r="AY1048" s="245" t="s">
        <v>216</v>
      </c>
    </row>
    <row r="1049" s="13" customFormat="1">
      <c r="A1049" s="13"/>
      <c r="B1049" s="234"/>
      <c r="C1049" s="235"/>
      <c r="D1049" s="236" t="s">
        <v>225</v>
      </c>
      <c r="E1049" s="237" t="s">
        <v>1</v>
      </c>
      <c r="F1049" s="238" t="s">
        <v>1314</v>
      </c>
      <c r="G1049" s="235"/>
      <c r="H1049" s="239">
        <v>60</v>
      </c>
      <c r="I1049" s="240"/>
      <c r="J1049" s="235"/>
      <c r="K1049" s="235"/>
      <c r="L1049" s="241"/>
      <c r="M1049" s="242"/>
      <c r="N1049" s="243"/>
      <c r="O1049" s="243"/>
      <c r="P1049" s="243"/>
      <c r="Q1049" s="243"/>
      <c r="R1049" s="243"/>
      <c r="S1049" s="243"/>
      <c r="T1049" s="244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5" t="s">
        <v>225</v>
      </c>
      <c r="AU1049" s="245" t="s">
        <v>93</v>
      </c>
      <c r="AV1049" s="13" t="s">
        <v>93</v>
      </c>
      <c r="AW1049" s="13" t="s">
        <v>38</v>
      </c>
      <c r="AX1049" s="13" t="s">
        <v>83</v>
      </c>
      <c r="AY1049" s="245" t="s">
        <v>216</v>
      </c>
    </row>
    <row r="1050" s="13" customFormat="1">
      <c r="A1050" s="13"/>
      <c r="B1050" s="234"/>
      <c r="C1050" s="235"/>
      <c r="D1050" s="236" t="s">
        <v>225</v>
      </c>
      <c r="E1050" s="237" t="s">
        <v>1</v>
      </c>
      <c r="F1050" s="238" t="s">
        <v>1315</v>
      </c>
      <c r="G1050" s="235"/>
      <c r="H1050" s="239">
        <v>60</v>
      </c>
      <c r="I1050" s="240"/>
      <c r="J1050" s="235"/>
      <c r="K1050" s="235"/>
      <c r="L1050" s="241"/>
      <c r="M1050" s="242"/>
      <c r="N1050" s="243"/>
      <c r="O1050" s="243"/>
      <c r="P1050" s="243"/>
      <c r="Q1050" s="243"/>
      <c r="R1050" s="243"/>
      <c r="S1050" s="243"/>
      <c r="T1050" s="24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5" t="s">
        <v>225</v>
      </c>
      <c r="AU1050" s="245" t="s">
        <v>93</v>
      </c>
      <c r="AV1050" s="13" t="s">
        <v>93</v>
      </c>
      <c r="AW1050" s="13" t="s">
        <v>38</v>
      </c>
      <c r="AX1050" s="13" t="s">
        <v>83</v>
      </c>
      <c r="AY1050" s="245" t="s">
        <v>216</v>
      </c>
    </row>
    <row r="1051" s="13" customFormat="1">
      <c r="A1051" s="13"/>
      <c r="B1051" s="234"/>
      <c r="C1051" s="235"/>
      <c r="D1051" s="236" t="s">
        <v>225</v>
      </c>
      <c r="E1051" s="237" t="s">
        <v>1</v>
      </c>
      <c r="F1051" s="238" t="s">
        <v>1341</v>
      </c>
      <c r="G1051" s="235"/>
      <c r="H1051" s="239">
        <v>60</v>
      </c>
      <c r="I1051" s="240"/>
      <c r="J1051" s="235"/>
      <c r="K1051" s="235"/>
      <c r="L1051" s="241"/>
      <c r="M1051" s="242"/>
      <c r="N1051" s="243"/>
      <c r="O1051" s="243"/>
      <c r="P1051" s="243"/>
      <c r="Q1051" s="243"/>
      <c r="R1051" s="243"/>
      <c r="S1051" s="243"/>
      <c r="T1051" s="244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5" t="s">
        <v>225</v>
      </c>
      <c r="AU1051" s="245" t="s">
        <v>93</v>
      </c>
      <c r="AV1051" s="13" t="s">
        <v>93</v>
      </c>
      <c r="AW1051" s="13" t="s">
        <v>38</v>
      </c>
      <c r="AX1051" s="13" t="s">
        <v>83</v>
      </c>
      <c r="AY1051" s="245" t="s">
        <v>216</v>
      </c>
    </row>
    <row r="1052" s="13" customFormat="1">
      <c r="A1052" s="13"/>
      <c r="B1052" s="234"/>
      <c r="C1052" s="235"/>
      <c r="D1052" s="236" t="s">
        <v>225</v>
      </c>
      <c r="E1052" s="237" t="s">
        <v>1</v>
      </c>
      <c r="F1052" s="238" t="s">
        <v>1317</v>
      </c>
      <c r="G1052" s="235"/>
      <c r="H1052" s="239">
        <v>60</v>
      </c>
      <c r="I1052" s="240"/>
      <c r="J1052" s="235"/>
      <c r="K1052" s="235"/>
      <c r="L1052" s="241"/>
      <c r="M1052" s="242"/>
      <c r="N1052" s="243"/>
      <c r="O1052" s="243"/>
      <c r="P1052" s="243"/>
      <c r="Q1052" s="243"/>
      <c r="R1052" s="243"/>
      <c r="S1052" s="243"/>
      <c r="T1052" s="24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5" t="s">
        <v>225</v>
      </c>
      <c r="AU1052" s="245" t="s">
        <v>93</v>
      </c>
      <c r="AV1052" s="13" t="s">
        <v>93</v>
      </c>
      <c r="AW1052" s="13" t="s">
        <v>38</v>
      </c>
      <c r="AX1052" s="13" t="s">
        <v>83</v>
      </c>
      <c r="AY1052" s="245" t="s">
        <v>216</v>
      </c>
    </row>
    <row r="1053" s="13" customFormat="1">
      <c r="A1053" s="13"/>
      <c r="B1053" s="234"/>
      <c r="C1053" s="235"/>
      <c r="D1053" s="236" t="s">
        <v>225</v>
      </c>
      <c r="E1053" s="237" t="s">
        <v>1</v>
      </c>
      <c r="F1053" s="238" t="s">
        <v>1318</v>
      </c>
      <c r="G1053" s="235"/>
      <c r="H1053" s="239">
        <v>60</v>
      </c>
      <c r="I1053" s="240"/>
      <c r="J1053" s="235"/>
      <c r="K1053" s="235"/>
      <c r="L1053" s="241"/>
      <c r="M1053" s="242"/>
      <c r="N1053" s="243"/>
      <c r="O1053" s="243"/>
      <c r="P1053" s="243"/>
      <c r="Q1053" s="243"/>
      <c r="R1053" s="243"/>
      <c r="S1053" s="243"/>
      <c r="T1053" s="24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5" t="s">
        <v>225</v>
      </c>
      <c r="AU1053" s="245" t="s">
        <v>93</v>
      </c>
      <c r="AV1053" s="13" t="s">
        <v>93</v>
      </c>
      <c r="AW1053" s="13" t="s">
        <v>38</v>
      </c>
      <c r="AX1053" s="13" t="s">
        <v>83</v>
      </c>
      <c r="AY1053" s="245" t="s">
        <v>216</v>
      </c>
    </row>
    <row r="1054" s="13" customFormat="1">
      <c r="A1054" s="13"/>
      <c r="B1054" s="234"/>
      <c r="C1054" s="235"/>
      <c r="D1054" s="236" t="s">
        <v>225</v>
      </c>
      <c r="E1054" s="237" t="s">
        <v>1</v>
      </c>
      <c r="F1054" s="238" t="s">
        <v>1319</v>
      </c>
      <c r="G1054" s="235"/>
      <c r="H1054" s="239">
        <v>60</v>
      </c>
      <c r="I1054" s="240"/>
      <c r="J1054" s="235"/>
      <c r="K1054" s="235"/>
      <c r="L1054" s="241"/>
      <c r="M1054" s="242"/>
      <c r="N1054" s="243"/>
      <c r="O1054" s="243"/>
      <c r="P1054" s="243"/>
      <c r="Q1054" s="243"/>
      <c r="R1054" s="243"/>
      <c r="S1054" s="243"/>
      <c r="T1054" s="24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5" t="s">
        <v>225</v>
      </c>
      <c r="AU1054" s="245" t="s">
        <v>93</v>
      </c>
      <c r="AV1054" s="13" t="s">
        <v>93</v>
      </c>
      <c r="AW1054" s="13" t="s">
        <v>38</v>
      </c>
      <c r="AX1054" s="13" t="s">
        <v>83</v>
      </c>
      <c r="AY1054" s="245" t="s">
        <v>216</v>
      </c>
    </row>
    <row r="1055" s="13" customFormat="1">
      <c r="A1055" s="13"/>
      <c r="B1055" s="234"/>
      <c r="C1055" s="235"/>
      <c r="D1055" s="236" t="s">
        <v>225</v>
      </c>
      <c r="E1055" s="237" t="s">
        <v>1</v>
      </c>
      <c r="F1055" s="238" t="s">
        <v>1320</v>
      </c>
      <c r="G1055" s="235"/>
      <c r="H1055" s="239">
        <v>60</v>
      </c>
      <c r="I1055" s="240"/>
      <c r="J1055" s="235"/>
      <c r="K1055" s="235"/>
      <c r="L1055" s="241"/>
      <c r="M1055" s="242"/>
      <c r="N1055" s="243"/>
      <c r="O1055" s="243"/>
      <c r="P1055" s="243"/>
      <c r="Q1055" s="243"/>
      <c r="R1055" s="243"/>
      <c r="S1055" s="243"/>
      <c r="T1055" s="24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5" t="s">
        <v>225</v>
      </c>
      <c r="AU1055" s="245" t="s">
        <v>93</v>
      </c>
      <c r="AV1055" s="13" t="s">
        <v>93</v>
      </c>
      <c r="AW1055" s="13" t="s">
        <v>38</v>
      </c>
      <c r="AX1055" s="13" t="s">
        <v>83</v>
      </c>
      <c r="AY1055" s="245" t="s">
        <v>216</v>
      </c>
    </row>
    <row r="1056" s="13" customFormat="1">
      <c r="A1056" s="13"/>
      <c r="B1056" s="234"/>
      <c r="C1056" s="235"/>
      <c r="D1056" s="236" t="s">
        <v>225</v>
      </c>
      <c r="E1056" s="237" t="s">
        <v>1</v>
      </c>
      <c r="F1056" s="238" t="s">
        <v>1321</v>
      </c>
      <c r="G1056" s="235"/>
      <c r="H1056" s="239">
        <v>60</v>
      </c>
      <c r="I1056" s="240"/>
      <c r="J1056" s="235"/>
      <c r="K1056" s="235"/>
      <c r="L1056" s="241"/>
      <c r="M1056" s="242"/>
      <c r="N1056" s="243"/>
      <c r="O1056" s="243"/>
      <c r="P1056" s="243"/>
      <c r="Q1056" s="243"/>
      <c r="R1056" s="243"/>
      <c r="S1056" s="243"/>
      <c r="T1056" s="244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5" t="s">
        <v>225</v>
      </c>
      <c r="AU1056" s="245" t="s">
        <v>93</v>
      </c>
      <c r="AV1056" s="13" t="s">
        <v>93</v>
      </c>
      <c r="AW1056" s="13" t="s">
        <v>38</v>
      </c>
      <c r="AX1056" s="13" t="s">
        <v>83</v>
      </c>
      <c r="AY1056" s="245" t="s">
        <v>216</v>
      </c>
    </row>
    <row r="1057" s="13" customFormat="1">
      <c r="A1057" s="13"/>
      <c r="B1057" s="234"/>
      <c r="C1057" s="235"/>
      <c r="D1057" s="236" t="s">
        <v>225</v>
      </c>
      <c r="E1057" s="237" t="s">
        <v>1</v>
      </c>
      <c r="F1057" s="238" t="s">
        <v>1322</v>
      </c>
      <c r="G1057" s="235"/>
      <c r="H1057" s="239">
        <v>60</v>
      </c>
      <c r="I1057" s="240"/>
      <c r="J1057" s="235"/>
      <c r="K1057" s="235"/>
      <c r="L1057" s="241"/>
      <c r="M1057" s="242"/>
      <c r="N1057" s="243"/>
      <c r="O1057" s="243"/>
      <c r="P1057" s="243"/>
      <c r="Q1057" s="243"/>
      <c r="R1057" s="243"/>
      <c r="S1057" s="243"/>
      <c r="T1057" s="244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5" t="s">
        <v>225</v>
      </c>
      <c r="AU1057" s="245" t="s">
        <v>93</v>
      </c>
      <c r="AV1057" s="13" t="s">
        <v>93</v>
      </c>
      <c r="AW1057" s="13" t="s">
        <v>38</v>
      </c>
      <c r="AX1057" s="13" t="s">
        <v>83</v>
      </c>
      <c r="AY1057" s="245" t="s">
        <v>216</v>
      </c>
    </row>
    <row r="1058" s="13" customFormat="1">
      <c r="A1058" s="13"/>
      <c r="B1058" s="234"/>
      <c r="C1058" s="235"/>
      <c r="D1058" s="236" t="s">
        <v>225</v>
      </c>
      <c r="E1058" s="237" t="s">
        <v>1</v>
      </c>
      <c r="F1058" s="238" t="s">
        <v>1323</v>
      </c>
      <c r="G1058" s="235"/>
      <c r="H1058" s="239">
        <v>40</v>
      </c>
      <c r="I1058" s="240"/>
      <c r="J1058" s="235"/>
      <c r="K1058" s="235"/>
      <c r="L1058" s="241"/>
      <c r="M1058" s="242"/>
      <c r="N1058" s="243"/>
      <c r="O1058" s="243"/>
      <c r="P1058" s="243"/>
      <c r="Q1058" s="243"/>
      <c r="R1058" s="243"/>
      <c r="S1058" s="243"/>
      <c r="T1058" s="24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5" t="s">
        <v>225</v>
      </c>
      <c r="AU1058" s="245" t="s">
        <v>93</v>
      </c>
      <c r="AV1058" s="13" t="s">
        <v>93</v>
      </c>
      <c r="AW1058" s="13" t="s">
        <v>38</v>
      </c>
      <c r="AX1058" s="13" t="s">
        <v>83</v>
      </c>
      <c r="AY1058" s="245" t="s">
        <v>216</v>
      </c>
    </row>
    <row r="1059" s="13" customFormat="1">
      <c r="A1059" s="13"/>
      <c r="B1059" s="234"/>
      <c r="C1059" s="235"/>
      <c r="D1059" s="236" t="s">
        <v>225</v>
      </c>
      <c r="E1059" s="237" t="s">
        <v>1</v>
      </c>
      <c r="F1059" s="238" t="s">
        <v>1324</v>
      </c>
      <c r="G1059" s="235"/>
      <c r="H1059" s="239">
        <v>60</v>
      </c>
      <c r="I1059" s="240"/>
      <c r="J1059" s="235"/>
      <c r="K1059" s="235"/>
      <c r="L1059" s="241"/>
      <c r="M1059" s="242"/>
      <c r="N1059" s="243"/>
      <c r="O1059" s="243"/>
      <c r="P1059" s="243"/>
      <c r="Q1059" s="243"/>
      <c r="R1059" s="243"/>
      <c r="S1059" s="243"/>
      <c r="T1059" s="24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5" t="s">
        <v>225</v>
      </c>
      <c r="AU1059" s="245" t="s">
        <v>93</v>
      </c>
      <c r="AV1059" s="13" t="s">
        <v>93</v>
      </c>
      <c r="AW1059" s="13" t="s">
        <v>38</v>
      </c>
      <c r="AX1059" s="13" t="s">
        <v>83</v>
      </c>
      <c r="AY1059" s="245" t="s">
        <v>216</v>
      </c>
    </row>
    <row r="1060" s="13" customFormat="1">
      <c r="A1060" s="13"/>
      <c r="B1060" s="234"/>
      <c r="C1060" s="235"/>
      <c r="D1060" s="236" t="s">
        <v>225</v>
      </c>
      <c r="E1060" s="237" t="s">
        <v>1</v>
      </c>
      <c r="F1060" s="238" t="s">
        <v>1325</v>
      </c>
      <c r="G1060" s="235"/>
      <c r="H1060" s="239">
        <v>40</v>
      </c>
      <c r="I1060" s="240"/>
      <c r="J1060" s="235"/>
      <c r="K1060" s="235"/>
      <c r="L1060" s="241"/>
      <c r="M1060" s="242"/>
      <c r="N1060" s="243"/>
      <c r="O1060" s="243"/>
      <c r="P1060" s="243"/>
      <c r="Q1060" s="243"/>
      <c r="R1060" s="243"/>
      <c r="S1060" s="243"/>
      <c r="T1060" s="244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5" t="s">
        <v>225</v>
      </c>
      <c r="AU1060" s="245" t="s">
        <v>93</v>
      </c>
      <c r="AV1060" s="13" t="s">
        <v>93</v>
      </c>
      <c r="AW1060" s="13" t="s">
        <v>38</v>
      </c>
      <c r="AX1060" s="13" t="s">
        <v>83</v>
      </c>
      <c r="AY1060" s="245" t="s">
        <v>216</v>
      </c>
    </row>
    <row r="1061" s="13" customFormat="1">
      <c r="A1061" s="13"/>
      <c r="B1061" s="234"/>
      <c r="C1061" s="235"/>
      <c r="D1061" s="236" t="s">
        <v>225</v>
      </c>
      <c r="E1061" s="237" t="s">
        <v>1</v>
      </c>
      <c r="F1061" s="238" t="s">
        <v>1326</v>
      </c>
      <c r="G1061" s="235"/>
      <c r="H1061" s="239">
        <v>160</v>
      </c>
      <c r="I1061" s="240"/>
      <c r="J1061" s="235"/>
      <c r="K1061" s="235"/>
      <c r="L1061" s="241"/>
      <c r="M1061" s="242"/>
      <c r="N1061" s="243"/>
      <c r="O1061" s="243"/>
      <c r="P1061" s="243"/>
      <c r="Q1061" s="243"/>
      <c r="R1061" s="243"/>
      <c r="S1061" s="243"/>
      <c r="T1061" s="244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5" t="s">
        <v>225</v>
      </c>
      <c r="AU1061" s="245" t="s">
        <v>93</v>
      </c>
      <c r="AV1061" s="13" t="s">
        <v>93</v>
      </c>
      <c r="AW1061" s="13" t="s">
        <v>38</v>
      </c>
      <c r="AX1061" s="13" t="s">
        <v>83</v>
      </c>
      <c r="AY1061" s="245" t="s">
        <v>216</v>
      </c>
    </row>
    <row r="1062" s="13" customFormat="1">
      <c r="A1062" s="13"/>
      <c r="B1062" s="234"/>
      <c r="C1062" s="235"/>
      <c r="D1062" s="236" t="s">
        <v>225</v>
      </c>
      <c r="E1062" s="237" t="s">
        <v>1</v>
      </c>
      <c r="F1062" s="238" t="s">
        <v>1327</v>
      </c>
      <c r="G1062" s="235"/>
      <c r="H1062" s="239">
        <v>60</v>
      </c>
      <c r="I1062" s="240"/>
      <c r="J1062" s="235"/>
      <c r="K1062" s="235"/>
      <c r="L1062" s="241"/>
      <c r="M1062" s="242"/>
      <c r="N1062" s="243"/>
      <c r="O1062" s="243"/>
      <c r="P1062" s="243"/>
      <c r="Q1062" s="243"/>
      <c r="R1062" s="243"/>
      <c r="S1062" s="243"/>
      <c r="T1062" s="244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5" t="s">
        <v>225</v>
      </c>
      <c r="AU1062" s="245" t="s">
        <v>93</v>
      </c>
      <c r="AV1062" s="13" t="s">
        <v>93</v>
      </c>
      <c r="AW1062" s="13" t="s">
        <v>38</v>
      </c>
      <c r="AX1062" s="13" t="s">
        <v>83</v>
      </c>
      <c r="AY1062" s="245" t="s">
        <v>216</v>
      </c>
    </row>
    <row r="1063" s="13" customFormat="1">
      <c r="A1063" s="13"/>
      <c r="B1063" s="234"/>
      <c r="C1063" s="235"/>
      <c r="D1063" s="236" t="s">
        <v>225</v>
      </c>
      <c r="E1063" s="237" t="s">
        <v>1</v>
      </c>
      <c r="F1063" s="238" t="s">
        <v>1328</v>
      </c>
      <c r="G1063" s="235"/>
      <c r="H1063" s="239">
        <v>120</v>
      </c>
      <c r="I1063" s="240"/>
      <c r="J1063" s="235"/>
      <c r="K1063" s="235"/>
      <c r="L1063" s="241"/>
      <c r="M1063" s="242"/>
      <c r="N1063" s="243"/>
      <c r="O1063" s="243"/>
      <c r="P1063" s="243"/>
      <c r="Q1063" s="243"/>
      <c r="R1063" s="243"/>
      <c r="S1063" s="243"/>
      <c r="T1063" s="24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5" t="s">
        <v>225</v>
      </c>
      <c r="AU1063" s="245" t="s">
        <v>93</v>
      </c>
      <c r="AV1063" s="13" t="s">
        <v>93</v>
      </c>
      <c r="AW1063" s="13" t="s">
        <v>38</v>
      </c>
      <c r="AX1063" s="13" t="s">
        <v>83</v>
      </c>
      <c r="AY1063" s="245" t="s">
        <v>216</v>
      </c>
    </row>
    <row r="1064" s="13" customFormat="1">
      <c r="A1064" s="13"/>
      <c r="B1064" s="234"/>
      <c r="C1064" s="235"/>
      <c r="D1064" s="236" t="s">
        <v>225</v>
      </c>
      <c r="E1064" s="237" t="s">
        <v>1</v>
      </c>
      <c r="F1064" s="238" t="s">
        <v>1329</v>
      </c>
      <c r="G1064" s="235"/>
      <c r="H1064" s="239">
        <v>120</v>
      </c>
      <c r="I1064" s="240"/>
      <c r="J1064" s="235"/>
      <c r="K1064" s="235"/>
      <c r="L1064" s="241"/>
      <c r="M1064" s="242"/>
      <c r="N1064" s="243"/>
      <c r="O1064" s="243"/>
      <c r="P1064" s="243"/>
      <c r="Q1064" s="243"/>
      <c r="R1064" s="243"/>
      <c r="S1064" s="243"/>
      <c r="T1064" s="244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5" t="s">
        <v>225</v>
      </c>
      <c r="AU1064" s="245" t="s">
        <v>93</v>
      </c>
      <c r="AV1064" s="13" t="s">
        <v>93</v>
      </c>
      <c r="AW1064" s="13" t="s">
        <v>38</v>
      </c>
      <c r="AX1064" s="13" t="s">
        <v>83</v>
      </c>
      <c r="AY1064" s="245" t="s">
        <v>216</v>
      </c>
    </row>
    <row r="1065" s="13" customFormat="1">
      <c r="A1065" s="13"/>
      <c r="B1065" s="234"/>
      <c r="C1065" s="235"/>
      <c r="D1065" s="236" t="s">
        <v>225</v>
      </c>
      <c r="E1065" s="237" t="s">
        <v>1</v>
      </c>
      <c r="F1065" s="238" t="s">
        <v>1330</v>
      </c>
      <c r="G1065" s="235"/>
      <c r="H1065" s="239">
        <v>120</v>
      </c>
      <c r="I1065" s="240"/>
      <c r="J1065" s="235"/>
      <c r="K1065" s="235"/>
      <c r="L1065" s="241"/>
      <c r="M1065" s="242"/>
      <c r="N1065" s="243"/>
      <c r="O1065" s="243"/>
      <c r="P1065" s="243"/>
      <c r="Q1065" s="243"/>
      <c r="R1065" s="243"/>
      <c r="S1065" s="243"/>
      <c r="T1065" s="24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5" t="s">
        <v>225</v>
      </c>
      <c r="AU1065" s="245" t="s">
        <v>93</v>
      </c>
      <c r="AV1065" s="13" t="s">
        <v>93</v>
      </c>
      <c r="AW1065" s="13" t="s">
        <v>38</v>
      </c>
      <c r="AX1065" s="13" t="s">
        <v>83</v>
      </c>
      <c r="AY1065" s="245" t="s">
        <v>216</v>
      </c>
    </row>
    <row r="1066" s="13" customFormat="1">
      <c r="A1066" s="13"/>
      <c r="B1066" s="234"/>
      <c r="C1066" s="235"/>
      <c r="D1066" s="236" t="s">
        <v>225</v>
      </c>
      <c r="E1066" s="237" t="s">
        <v>1</v>
      </c>
      <c r="F1066" s="238" t="s">
        <v>1331</v>
      </c>
      <c r="G1066" s="235"/>
      <c r="H1066" s="239">
        <v>120</v>
      </c>
      <c r="I1066" s="240"/>
      <c r="J1066" s="235"/>
      <c r="K1066" s="235"/>
      <c r="L1066" s="241"/>
      <c r="M1066" s="242"/>
      <c r="N1066" s="243"/>
      <c r="O1066" s="243"/>
      <c r="P1066" s="243"/>
      <c r="Q1066" s="243"/>
      <c r="R1066" s="243"/>
      <c r="S1066" s="243"/>
      <c r="T1066" s="244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45" t="s">
        <v>225</v>
      </c>
      <c r="AU1066" s="245" t="s">
        <v>93</v>
      </c>
      <c r="AV1066" s="13" t="s">
        <v>93</v>
      </c>
      <c r="AW1066" s="13" t="s">
        <v>38</v>
      </c>
      <c r="AX1066" s="13" t="s">
        <v>83</v>
      </c>
      <c r="AY1066" s="245" t="s">
        <v>216</v>
      </c>
    </row>
    <row r="1067" s="13" customFormat="1">
      <c r="A1067" s="13"/>
      <c r="B1067" s="234"/>
      <c r="C1067" s="235"/>
      <c r="D1067" s="236" t="s">
        <v>225</v>
      </c>
      <c r="E1067" s="237" t="s">
        <v>1</v>
      </c>
      <c r="F1067" s="238" t="s">
        <v>1332</v>
      </c>
      <c r="G1067" s="235"/>
      <c r="H1067" s="239">
        <v>120</v>
      </c>
      <c r="I1067" s="240"/>
      <c r="J1067" s="235"/>
      <c r="K1067" s="235"/>
      <c r="L1067" s="241"/>
      <c r="M1067" s="242"/>
      <c r="N1067" s="243"/>
      <c r="O1067" s="243"/>
      <c r="P1067" s="243"/>
      <c r="Q1067" s="243"/>
      <c r="R1067" s="243"/>
      <c r="S1067" s="243"/>
      <c r="T1067" s="24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5" t="s">
        <v>225</v>
      </c>
      <c r="AU1067" s="245" t="s">
        <v>93</v>
      </c>
      <c r="AV1067" s="13" t="s">
        <v>93</v>
      </c>
      <c r="AW1067" s="13" t="s">
        <v>38</v>
      </c>
      <c r="AX1067" s="13" t="s">
        <v>83</v>
      </c>
      <c r="AY1067" s="245" t="s">
        <v>216</v>
      </c>
    </row>
    <row r="1068" s="13" customFormat="1">
      <c r="A1068" s="13"/>
      <c r="B1068" s="234"/>
      <c r="C1068" s="235"/>
      <c r="D1068" s="236" t="s">
        <v>225</v>
      </c>
      <c r="E1068" s="237" t="s">
        <v>1</v>
      </c>
      <c r="F1068" s="238" t="s">
        <v>1333</v>
      </c>
      <c r="G1068" s="235"/>
      <c r="H1068" s="239">
        <v>120</v>
      </c>
      <c r="I1068" s="240"/>
      <c r="J1068" s="235"/>
      <c r="K1068" s="235"/>
      <c r="L1068" s="241"/>
      <c r="M1068" s="242"/>
      <c r="N1068" s="243"/>
      <c r="O1068" s="243"/>
      <c r="P1068" s="243"/>
      <c r="Q1068" s="243"/>
      <c r="R1068" s="243"/>
      <c r="S1068" s="243"/>
      <c r="T1068" s="244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5" t="s">
        <v>225</v>
      </c>
      <c r="AU1068" s="245" t="s">
        <v>93</v>
      </c>
      <c r="AV1068" s="13" t="s">
        <v>93</v>
      </c>
      <c r="AW1068" s="13" t="s">
        <v>38</v>
      </c>
      <c r="AX1068" s="13" t="s">
        <v>83</v>
      </c>
      <c r="AY1068" s="245" t="s">
        <v>216</v>
      </c>
    </row>
    <row r="1069" s="13" customFormat="1">
      <c r="A1069" s="13"/>
      <c r="B1069" s="234"/>
      <c r="C1069" s="235"/>
      <c r="D1069" s="236" t="s">
        <v>225</v>
      </c>
      <c r="E1069" s="237" t="s">
        <v>1</v>
      </c>
      <c r="F1069" s="238" t="s">
        <v>1334</v>
      </c>
      <c r="G1069" s="235"/>
      <c r="H1069" s="239">
        <v>60</v>
      </c>
      <c r="I1069" s="240"/>
      <c r="J1069" s="235"/>
      <c r="K1069" s="235"/>
      <c r="L1069" s="241"/>
      <c r="M1069" s="242"/>
      <c r="N1069" s="243"/>
      <c r="O1069" s="243"/>
      <c r="P1069" s="243"/>
      <c r="Q1069" s="243"/>
      <c r="R1069" s="243"/>
      <c r="S1069" s="243"/>
      <c r="T1069" s="244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45" t="s">
        <v>225</v>
      </c>
      <c r="AU1069" s="245" t="s">
        <v>93</v>
      </c>
      <c r="AV1069" s="13" t="s">
        <v>93</v>
      </c>
      <c r="AW1069" s="13" t="s">
        <v>38</v>
      </c>
      <c r="AX1069" s="13" t="s">
        <v>83</v>
      </c>
      <c r="AY1069" s="245" t="s">
        <v>216</v>
      </c>
    </row>
    <row r="1070" s="13" customFormat="1">
      <c r="A1070" s="13"/>
      <c r="B1070" s="234"/>
      <c r="C1070" s="235"/>
      <c r="D1070" s="236" t="s">
        <v>225</v>
      </c>
      <c r="E1070" s="237" t="s">
        <v>1</v>
      </c>
      <c r="F1070" s="238" t="s">
        <v>1335</v>
      </c>
      <c r="G1070" s="235"/>
      <c r="H1070" s="239">
        <v>60</v>
      </c>
      <c r="I1070" s="240"/>
      <c r="J1070" s="235"/>
      <c r="K1070" s="235"/>
      <c r="L1070" s="241"/>
      <c r="M1070" s="242"/>
      <c r="N1070" s="243"/>
      <c r="O1070" s="243"/>
      <c r="P1070" s="243"/>
      <c r="Q1070" s="243"/>
      <c r="R1070" s="243"/>
      <c r="S1070" s="243"/>
      <c r="T1070" s="24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5" t="s">
        <v>225</v>
      </c>
      <c r="AU1070" s="245" t="s">
        <v>93</v>
      </c>
      <c r="AV1070" s="13" t="s">
        <v>93</v>
      </c>
      <c r="AW1070" s="13" t="s">
        <v>38</v>
      </c>
      <c r="AX1070" s="13" t="s">
        <v>83</v>
      </c>
      <c r="AY1070" s="245" t="s">
        <v>216</v>
      </c>
    </row>
    <row r="1071" s="14" customFormat="1">
      <c r="A1071" s="14"/>
      <c r="B1071" s="246"/>
      <c r="C1071" s="247"/>
      <c r="D1071" s="236" t="s">
        <v>225</v>
      </c>
      <c r="E1071" s="248" t="s">
        <v>1</v>
      </c>
      <c r="F1071" s="249" t="s">
        <v>229</v>
      </c>
      <c r="G1071" s="247"/>
      <c r="H1071" s="250">
        <v>1920</v>
      </c>
      <c r="I1071" s="251"/>
      <c r="J1071" s="247"/>
      <c r="K1071" s="247"/>
      <c r="L1071" s="252"/>
      <c r="M1071" s="253"/>
      <c r="N1071" s="254"/>
      <c r="O1071" s="254"/>
      <c r="P1071" s="254"/>
      <c r="Q1071" s="254"/>
      <c r="R1071" s="254"/>
      <c r="S1071" s="254"/>
      <c r="T1071" s="255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6" t="s">
        <v>225</v>
      </c>
      <c r="AU1071" s="256" t="s">
        <v>93</v>
      </c>
      <c r="AV1071" s="14" t="s">
        <v>223</v>
      </c>
      <c r="AW1071" s="14" t="s">
        <v>38</v>
      </c>
      <c r="AX1071" s="14" t="s">
        <v>91</v>
      </c>
      <c r="AY1071" s="256" t="s">
        <v>216</v>
      </c>
    </row>
    <row r="1072" s="2" customFormat="1" ht="16.5" customHeight="1">
      <c r="A1072" s="40"/>
      <c r="B1072" s="41"/>
      <c r="C1072" s="221" t="s">
        <v>1342</v>
      </c>
      <c r="D1072" s="221" t="s">
        <v>218</v>
      </c>
      <c r="E1072" s="222" t="s">
        <v>1343</v>
      </c>
      <c r="F1072" s="223" t="s">
        <v>1344</v>
      </c>
      <c r="G1072" s="224" t="s">
        <v>323</v>
      </c>
      <c r="H1072" s="225">
        <v>46</v>
      </c>
      <c r="I1072" s="226"/>
      <c r="J1072" s="227">
        <f>ROUND(I1072*H1072,2)</f>
        <v>0</v>
      </c>
      <c r="K1072" s="223" t="s">
        <v>1</v>
      </c>
      <c r="L1072" s="46"/>
      <c r="M1072" s="228" t="s">
        <v>1</v>
      </c>
      <c r="N1072" s="229" t="s">
        <v>48</v>
      </c>
      <c r="O1072" s="93"/>
      <c r="P1072" s="230">
        <f>O1072*H1072</f>
        <v>0</v>
      </c>
      <c r="Q1072" s="230">
        <v>0</v>
      </c>
      <c r="R1072" s="230">
        <f>Q1072*H1072</f>
        <v>0</v>
      </c>
      <c r="S1072" s="230">
        <v>0</v>
      </c>
      <c r="T1072" s="231">
        <f>S1072*H1072</f>
        <v>0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32" t="s">
        <v>223</v>
      </c>
      <c r="AT1072" s="232" t="s">
        <v>218</v>
      </c>
      <c r="AU1072" s="232" t="s">
        <v>93</v>
      </c>
      <c r="AY1072" s="18" t="s">
        <v>216</v>
      </c>
      <c r="BE1072" s="233">
        <f>IF(N1072="základní",J1072,0)</f>
        <v>0</v>
      </c>
      <c r="BF1072" s="233">
        <f>IF(N1072="snížená",J1072,0)</f>
        <v>0</v>
      </c>
      <c r="BG1072" s="233">
        <f>IF(N1072="zákl. přenesená",J1072,0)</f>
        <v>0</v>
      </c>
      <c r="BH1072" s="233">
        <f>IF(N1072="sníž. přenesená",J1072,0)</f>
        <v>0</v>
      </c>
      <c r="BI1072" s="233">
        <f>IF(N1072="nulová",J1072,0)</f>
        <v>0</v>
      </c>
      <c r="BJ1072" s="18" t="s">
        <v>91</v>
      </c>
      <c r="BK1072" s="233">
        <f>ROUND(I1072*H1072,2)</f>
        <v>0</v>
      </c>
      <c r="BL1072" s="18" t="s">
        <v>223</v>
      </c>
      <c r="BM1072" s="232" t="s">
        <v>1345</v>
      </c>
    </row>
    <row r="1073" s="13" customFormat="1">
      <c r="A1073" s="13"/>
      <c r="B1073" s="234"/>
      <c r="C1073" s="235"/>
      <c r="D1073" s="236" t="s">
        <v>225</v>
      </c>
      <c r="E1073" s="237" t="s">
        <v>1</v>
      </c>
      <c r="F1073" s="238" t="s">
        <v>1346</v>
      </c>
      <c r="G1073" s="235"/>
      <c r="H1073" s="239">
        <v>1</v>
      </c>
      <c r="I1073" s="240"/>
      <c r="J1073" s="235"/>
      <c r="K1073" s="235"/>
      <c r="L1073" s="241"/>
      <c r="M1073" s="242"/>
      <c r="N1073" s="243"/>
      <c r="O1073" s="243"/>
      <c r="P1073" s="243"/>
      <c r="Q1073" s="243"/>
      <c r="R1073" s="243"/>
      <c r="S1073" s="243"/>
      <c r="T1073" s="244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5" t="s">
        <v>225</v>
      </c>
      <c r="AU1073" s="245" t="s">
        <v>93</v>
      </c>
      <c r="AV1073" s="13" t="s">
        <v>93</v>
      </c>
      <c r="AW1073" s="13" t="s">
        <v>38</v>
      </c>
      <c r="AX1073" s="13" t="s">
        <v>83</v>
      </c>
      <c r="AY1073" s="245" t="s">
        <v>216</v>
      </c>
    </row>
    <row r="1074" s="13" customFormat="1">
      <c r="A1074" s="13"/>
      <c r="B1074" s="234"/>
      <c r="C1074" s="235"/>
      <c r="D1074" s="236" t="s">
        <v>225</v>
      </c>
      <c r="E1074" s="237" t="s">
        <v>1</v>
      </c>
      <c r="F1074" s="238" t="s">
        <v>1347</v>
      </c>
      <c r="G1074" s="235"/>
      <c r="H1074" s="239">
        <v>1</v>
      </c>
      <c r="I1074" s="240"/>
      <c r="J1074" s="235"/>
      <c r="K1074" s="235"/>
      <c r="L1074" s="241"/>
      <c r="M1074" s="242"/>
      <c r="N1074" s="243"/>
      <c r="O1074" s="243"/>
      <c r="P1074" s="243"/>
      <c r="Q1074" s="243"/>
      <c r="R1074" s="243"/>
      <c r="S1074" s="243"/>
      <c r="T1074" s="24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5" t="s">
        <v>225</v>
      </c>
      <c r="AU1074" s="245" t="s">
        <v>93</v>
      </c>
      <c r="AV1074" s="13" t="s">
        <v>93</v>
      </c>
      <c r="AW1074" s="13" t="s">
        <v>38</v>
      </c>
      <c r="AX1074" s="13" t="s">
        <v>83</v>
      </c>
      <c r="AY1074" s="245" t="s">
        <v>216</v>
      </c>
    </row>
    <row r="1075" s="13" customFormat="1">
      <c r="A1075" s="13"/>
      <c r="B1075" s="234"/>
      <c r="C1075" s="235"/>
      <c r="D1075" s="236" t="s">
        <v>225</v>
      </c>
      <c r="E1075" s="237" t="s">
        <v>1</v>
      </c>
      <c r="F1075" s="238" t="s">
        <v>1348</v>
      </c>
      <c r="G1075" s="235"/>
      <c r="H1075" s="239">
        <v>1</v>
      </c>
      <c r="I1075" s="240"/>
      <c r="J1075" s="235"/>
      <c r="K1075" s="235"/>
      <c r="L1075" s="241"/>
      <c r="M1075" s="242"/>
      <c r="N1075" s="243"/>
      <c r="O1075" s="243"/>
      <c r="P1075" s="243"/>
      <c r="Q1075" s="243"/>
      <c r="R1075" s="243"/>
      <c r="S1075" s="243"/>
      <c r="T1075" s="24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5" t="s">
        <v>225</v>
      </c>
      <c r="AU1075" s="245" t="s">
        <v>93</v>
      </c>
      <c r="AV1075" s="13" t="s">
        <v>93</v>
      </c>
      <c r="AW1075" s="13" t="s">
        <v>38</v>
      </c>
      <c r="AX1075" s="13" t="s">
        <v>83</v>
      </c>
      <c r="AY1075" s="245" t="s">
        <v>216</v>
      </c>
    </row>
    <row r="1076" s="13" customFormat="1">
      <c r="A1076" s="13"/>
      <c r="B1076" s="234"/>
      <c r="C1076" s="235"/>
      <c r="D1076" s="236" t="s">
        <v>225</v>
      </c>
      <c r="E1076" s="237" t="s">
        <v>1</v>
      </c>
      <c r="F1076" s="238" t="s">
        <v>1349</v>
      </c>
      <c r="G1076" s="235"/>
      <c r="H1076" s="239">
        <v>1</v>
      </c>
      <c r="I1076" s="240"/>
      <c r="J1076" s="235"/>
      <c r="K1076" s="235"/>
      <c r="L1076" s="241"/>
      <c r="M1076" s="242"/>
      <c r="N1076" s="243"/>
      <c r="O1076" s="243"/>
      <c r="P1076" s="243"/>
      <c r="Q1076" s="243"/>
      <c r="R1076" s="243"/>
      <c r="S1076" s="243"/>
      <c r="T1076" s="244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5" t="s">
        <v>225</v>
      </c>
      <c r="AU1076" s="245" t="s">
        <v>93</v>
      </c>
      <c r="AV1076" s="13" t="s">
        <v>93</v>
      </c>
      <c r="AW1076" s="13" t="s">
        <v>38</v>
      </c>
      <c r="AX1076" s="13" t="s">
        <v>83</v>
      </c>
      <c r="AY1076" s="245" t="s">
        <v>216</v>
      </c>
    </row>
    <row r="1077" s="13" customFormat="1">
      <c r="A1077" s="13"/>
      <c r="B1077" s="234"/>
      <c r="C1077" s="235"/>
      <c r="D1077" s="236" t="s">
        <v>225</v>
      </c>
      <c r="E1077" s="237" t="s">
        <v>1</v>
      </c>
      <c r="F1077" s="238" t="s">
        <v>1350</v>
      </c>
      <c r="G1077" s="235"/>
      <c r="H1077" s="239">
        <v>1</v>
      </c>
      <c r="I1077" s="240"/>
      <c r="J1077" s="235"/>
      <c r="K1077" s="235"/>
      <c r="L1077" s="241"/>
      <c r="M1077" s="242"/>
      <c r="N1077" s="243"/>
      <c r="O1077" s="243"/>
      <c r="P1077" s="243"/>
      <c r="Q1077" s="243"/>
      <c r="R1077" s="243"/>
      <c r="S1077" s="243"/>
      <c r="T1077" s="24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5" t="s">
        <v>225</v>
      </c>
      <c r="AU1077" s="245" t="s">
        <v>93</v>
      </c>
      <c r="AV1077" s="13" t="s">
        <v>93</v>
      </c>
      <c r="AW1077" s="13" t="s">
        <v>38</v>
      </c>
      <c r="AX1077" s="13" t="s">
        <v>83</v>
      </c>
      <c r="AY1077" s="245" t="s">
        <v>216</v>
      </c>
    </row>
    <row r="1078" s="13" customFormat="1">
      <c r="A1078" s="13"/>
      <c r="B1078" s="234"/>
      <c r="C1078" s="235"/>
      <c r="D1078" s="236" t="s">
        <v>225</v>
      </c>
      <c r="E1078" s="237" t="s">
        <v>1</v>
      </c>
      <c r="F1078" s="238" t="s">
        <v>1351</v>
      </c>
      <c r="G1078" s="235"/>
      <c r="H1078" s="239">
        <v>1</v>
      </c>
      <c r="I1078" s="240"/>
      <c r="J1078" s="235"/>
      <c r="K1078" s="235"/>
      <c r="L1078" s="241"/>
      <c r="M1078" s="242"/>
      <c r="N1078" s="243"/>
      <c r="O1078" s="243"/>
      <c r="P1078" s="243"/>
      <c r="Q1078" s="243"/>
      <c r="R1078" s="243"/>
      <c r="S1078" s="243"/>
      <c r="T1078" s="244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5" t="s">
        <v>225</v>
      </c>
      <c r="AU1078" s="245" t="s">
        <v>93</v>
      </c>
      <c r="AV1078" s="13" t="s">
        <v>93</v>
      </c>
      <c r="AW1078" s="13" t="s">
        <v>38</v>
      </c>
      <c r="AX1078" s="13" t="s">
        <v>83</v>
      </c>
      <c r="AY1078" s="245" t="s">
        <v>216</v>
      </c>
    </row>
    <row r="1079" s="13" customFormat="1">
      <c r="A1079" s="13"/>
      <c r="B1079" s="234"/>
      <c r="C1079" s="235"/>
      <c r="D1079" s="236" t="s">
        <v>225</v>
      </c>
      <c r="E1079" s="237" t="s">
        <v>1</v>
      </c>
      <c r="F1079" s="238" t="s">
        <v>1352</v>
      </c>
      <c r="G1079" s="235"/>
      <c r="H1079" s="239">
        <v>1</v>
      </c>
      <c r="I1079" s="240"/>
      <c r="J1079" s="235"/>
      <c r="K1079" s="235"/>
      <c r="L1079" s="241"/>
      <c r="M1079" s="242"/>
      <c r="N1079" s="243"/>
      <c r="O1079" s="243"/>
      <c r="P1079" s="243"/>
      <c r="Q1079" s="243"/>
      <c r="R1079" s="243"/>
      <c r="S1079" s="243"/>
      <c r="T1079" s="244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5" t="s">
        <v>225</v>
      </c>
      <c r="AU1079" s="245" t="s">
        <v>93</v>
      </c>
      <c r="AV1079" s="13" t="s">
        <v>93</v>
      </c>
      <c r="AW1079" s="13" t="s">
        <v>38</v>
      </c>
      <c r="AX1079" s="13" t="s">
        <v>83</v>
      </c>
      <c r="AY1079" s="245" t="s">
        <v>216</v>
      </c>
    </row>
    <row r="1080" s="13" customFormat="1">
      <c r="A1080" s="13"/>
      <c r="B1080" s="234"/>
      <c r="C1080" s="235"/>
      <c r="D1080" s="236" t="s">
        <v>225</v>
      </c>
      <c r="E1080" s="237" t="s">
        <v>1</v>
      </c>
      <c r="F1080" s="238" t="s">
        <v>1353</v>
      </c>
      <c r="G1080" s="235"/>
      <c r="H1080" s="239">
        <v>1</v>
      </c>
      <c r="I1080" s="240"/>
      <c r="J1080" s="235"/>
      <c r="K1080" s="235"/>
      <c r="L1080" s="241"/>
      <c r="M1080" s="242"/>
      <c r="N1080" s="243"/>
      <c r="O1080" s="243"/>
      <c r="P1080" s="243"/>
      <c r="Q1080" s="243"/>
      <c r="R1080" s="243"/>
      <c r="S1080" s="243"/>
      <c r="T1080" s="244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5" t="s">
        <v>225</v>
      </c>
      <c r="AU1080" s="245" t="s">
        <v>93</v>
      </c>
      <c r="AV1080" s="13" t="s">
        <v>93</v>
      </c>
      <c r="AW1080" s="13" t="s">
        <v>38</v>
      </c>
      <c r="AX1080" s="13" t="s">
        <v>83</v>
      </c>
      <c r="AY1080" s="245" t="s">
        <v>216</v>
      </c>
    </row>
    <row r="1081" s="13" customFormat="1">
      <c r="A1081" s="13"/>
      <c r="B1081" s="234"/>
      <c r="C1081" s="235"/>
      <c r="D1081" s="236" t="s">
        <v>225</v>
      </c>
      <c r="E1081" s="237" t="s">
        <v>1</v>
      </c>
      <c r="F1081" s="238" t="s">
        <v>1354</v>
      </c>
      <c r="G1081" s="235"/>
      <c r="H1081" s="239">
        <v>1</v>
      </c>
      <c r="I1081" s="240"/>
      <c r="J1081" s="235"/>
      <c r="K1081" s="235"/>
      <c r="L1081" s="241"/>
      <c r="M1081" s="242"/>
      <c r="N1081" s="243"/>
      <c r="O1081" s="243"/>
      <c r="P1081" s="243"/>
      <c r="Q1081" s="243"/>
      <c r="R1081" s="243"/>
      <c r="S1081" s="243"/>
      <c r="T1081" s="24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5" t="s">
        <v>225</v>
      </c>
      <c r="AU1081" s="245" t="s">
        <v>93</v>
      </c>
      <c r="AV1081" s="13" t="s">
        <v>93</v>
      </c>
      <c r="AW1081" s="13" t="s">
        <v>38</v>
      </c>
      <c r="AX1081" s="13" t="s">
        <v>83</v>
      </c>
      <c r="AY1081" s="245" t="s">
        <v>216</v>
      </c>
    </row>
    <row r="1082" s="13" customFormat="1">
      <c r="A1082" s="13"/>
      <c r="B1082" s="234"/>
      <c r="C1082" s="235"/>
      <c r="D1082" s="236" t="s">
        <v>225</v>
      </c>
      <c r="E1082" s="237" t="s">
        <v>1</v>
      </c>
      <c r="F1082" s="238" t="s">
        <v>1355</v>
      </c>
      <c r="G1082" s="235"/>
      <c r="H1082" s="239">
        <v>1</v>
      </c>
      <c r="I1082" s="240"/>
      <c r="J1082" s="235"/>
      <c r="K1082" s="235"/>
      <c r="L1082" s="241"/>
      <c r="M1082" s="242"/>
      <c r="N1082" s="243"/>
      <c r="O1082" s="243"/>
      <c r="P1082" s="243"/>
      <c r="Q1082" s="243"/>
      <c r="R1082" s="243"/>
      <c r="S1082" s="243"/>
      <c r="T1082" s="244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5" t="s">
        <v>225</v>
      </c>
      <c r="AU1082" s="245" t="s">
        <v>93</v>
      </c>
      <c r="AV1082" s="13" t="s">
        <v>93</v>
      </c>
      <c r="AW1082" s="13" t="s">
        <v>38</v>
      </c>
      <c r="AX1082" s="13" t="s">
        <v>83</v>
      </c>
      <c r="AY1082" s="245" t="s">
        <v>216</v>
      </c>
    </row>
    <row r="1083" s="13" customFormat="1">
      <c r="A1083" s="13"/>
      <c r="B1083" s="234"/>
      <c r="C1083" s="235"/>
      <c r="D1083" s="236" t="s">
        <v>225</v>
      </c>
      <c r="E1083" s="237" t="s">
        <v>1</v>
      </c>
      <c r="F1083" s="238" t="s">
        <v>1356</v>
      </c>
      <c r="G1083" s="235"/>
      <c r="H1083" s="239">
        <v>1</v>
      </c>
      <c r="I1083" s="240"/>
      <c r="J1083" s="235"/>
      <c r="K1083" s="235"/>
      <c r="L1083" s="241"/>
      <c r="M1083" s="242"/>
      <c r="N1083" s="243"/>
      <c r="O1083" s="243"/>
      <c r="P1083" s="243"/>
      <c r="Q1083" s="243"/>
      <c r="R1083" s="243"/>
      <c r="S1083" s="243"/>
      <c r="T1083" s="24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5" t="s">
        <v>225</v>
      </c>
      <c r="AU1083" s="245" t="s">
        <v>93</v>
      </c>
      <c r="AV1083" s="13" t="s">
        <v>93</v>
      </c>
      <c r="AW1083" s="13" t="s">
        <v>38</v>
      </c>
      <c r="AX1083" s="13" t="s">
        <v>83</v>
      </c>
      <c r="AY1083" s="245" t="s">
        <v>216</v>
      </c>
    </row>
    <row r="1084" s="13" customFormat="1">
      <c r="A1084" s="13"/>
      <c r="B1084" s="234"/>
      <c r="C1084" s="235"/>
      <c r="D1084" s="236" t="s">
        <v>225</v>
      </c>
      <c r="E1084" s="237" t="s">
        <v>1</v>
      </c>
      <c r="F1084" s="238" t="s">
        <v>1357</v>
      </c>
      <c r="G1084" s="235"/>
      <c r="H1084" s="239">
        <v>1</v>
      </c>
      <c r="I1084" s="240"/>
      <c r="J1084" s="235"/>
      <c r="K1084" s="235"/>
      <c r="L1084" s="241"/>
      <c r="M1084" s="242"/>
      <c r="N1084" s="243"/>
      <c r="O1084" s="243"/>
      <c r="P1084" s="243"/>
      <c r="Q1084" s="243"/>
      <c r="R1084" s="243"/>
      <c r="S1084" s="243"/>
      <c r="T1084" s="244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5" t="s">
        <v>225</v>
      </c>
      <c r="AU1084" s="245" t="s">
        <v>93</v>
      </c>
      <c r="AV1084" s="13" t="s">
        <v>93</v>
      </c>
      <c r="AW1084" s="13" t="s">
        <v>38</v>
      </c>
      <c r="AX1084" s="13" t="s">
        <v>83</v>
      </c>
      <c r="AY1084" s="245" t="s">
        <v>216</v>
      </c>
    </row>
    <row r="1085" s="13" customFormat="1">
      <c r="A1085" s="13"/>
      <c r="B1085" s="234"/>
      <c r="C1085" s="235"/>
      <c r="D1085" s="236" t="s">
        <v>225</v>
      </c>
      <c r="E1085" s="237" t="s">
        <v>1</v>
      </c>
      <c r="F1085" s="238" t="s">
        <v>1358</v>
      </c>
      <c r="G1085" s="235"/>
      <c r="H1085" s="239">
        <v>1</v>
      </c>
      <c r="I1085" s="240"/>
      <c r="J1085" s="235"/>
      <c r="K1085" s="235"/>
      <c r="L1085" s="241"/>
      <c r="M1085" s="242"/>
      <c r="N1085" s="243"/>
      <c r="O1085" s="243"/>
      <c r="P1085" s="243"/>
      <c r="Q1085" s="243"/>
      <c r="R1085" s="243"/>
      <c r="S1085" s="243"/>
      <c r="T1085" s="244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5" t="s">
        <v>225</v>
      </c>
      <c r="AU1085" s="245" t="s">
        <v>93</v>
      </c>
      <c r="AV1085" s="13" t="s">
        <v>93</v>
      </c>
      <c r="AW1085" s="13" t="s">
        <v>38</v>
      </c>
      <c r="AX1085" s="13" t="s">
        <v>83</v>
      </c>
      <c r="AY1085" s="245" t="s">
        <v>216</v>
      </c>
    </row>
    <row r="1086" s="13" customFormat="1">
      <c r="A1086" s="13"/>
      <c r="B1086" s="234"/>
      <c r="C1086" s="235"/>
      <c r="D1086" s="236" t="s">
        <v>225</v>
      </c>
      <c r="E1086" s="237" t="s">
        <v>1</v>
      </c>
      <c r="F1086" s="238" t="s">
        <v>1359</v>
      </c>
      <c r="G1086" s="235"/>
      <c r="H1086" s="239">
        <v>1</v>
      </c>
      <c r="I1086" s="240"/>
      <c r="J1086" s="235"/>
      <c r="K1086" s="235"/>
      <c r="L1086" s="241"/>
      <c r="M1086" s="242"/>
      <c r="N1086" s="243"/>
      <c r="O1086" s="243"/>
      <c r="P1086" s="243"/>
      <c r="Q1086" s="243"/>
      <c r="R1086" s="243"/>
      <c r="S1086" s="243"/>
      <c r="T1086" s="24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5" t="s">
        <v>225</v>
      </c>
      <c r="AU1086" s="245" t="s">
        <v>93</v>
      </c>
      <c r="AV1086" s="13" t="s">
        <v>93</v>
      </c>
      <c r="AW1086" s="13" t="s">
        <v>38</v>
      </c>
      <c r="AX1086" s="13" t="s">
        <v>83</v>
      </c>
      <c r="AY1086" s="245" t="s">
        <v>216</v>
      </c>
    </row>
    <row r="1087" s="13" customFormat="1">
      <c r="A1087" s="13"/>
      <c r="B1087" s="234"/>
      <c r="C1087" s="235"/>
      <c r="D1087" s="236" t="s">
        <v>225</v>
      </c>
      <c r="E1087" s="237" t="s">
        <v>1</v>
      </c>
      <c r="F1087" s="238" t="s">
        <v>1360</v>
      </c>
      <c r="G1087" s="235"/>
      <c r="H1087" s="239">
        <v>1</v>
      </c>
      <c r="I1087" s="240"/>
      <c r="J1087" s="235"/>
      <c r="K1087" s="235"/>
      <c r="L1087" s="241"/>
      <c r="M1087" s="242"/>
      <c r="N1087" s="243"/>
      <c r="O1087" s="243"/>
      <c r="P1087" s="243"/>
      <c r="Q1087" s="243"/>
      <c r="R1087" s="243"/>
      <c r="S1087" s="243"/>
      <c r="T1087" s="244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5" t="s">
        <v>225</v>
      </c>
      <c r="AU1087" s="245" t="s">
        <v>93</v>
      </c>
      <c r="AV1087" s="13" t="s">
        <v>93</v>
      </c>
      <c r="AW1087" s="13" t="s">
        <v>38</v>
      </c>
      <c r="AX1087" s="13" t="s">
        <v>83</v>
      </c>
      <c r="AY1087" s="245" t="s">
        <v>216</v>
      </c>
    </row>
    <row r="1088" s="13" customFormat="1">
      <c r="A1088" s="13"/>
      <c r="B1088" s="234"/>
      <c r="C1088" s="235"/>
      <c r="D1088" s="236" t="s">
        <v>225</v>
      </c>
      <c r="E1088" s="237" t="s">
        <v>1</v>
      </c>
      <c r="F1088" s="238" t="s">
        <v>1361</v>
      </c>
      <c r="G1088" s="235"/>
      <c r="H1088" s="239">
        <v>4</v>
      </c>
      <c r="I1088" s="240"/>
      <c r="J1088" s="235"/>
      <c r="K1088" s="235"/>
      <c r="L1088" s="241"/>
      <c r="M1088" s="242"/>
      <c r="N1088" s="243"/>
      <c r="O1088" s="243"/>
      <c r="P1088" s="243"/>
      <c r="Q1088" s="243"/>
      <c r="R1088" s="243"/>
      <c r="S1088" s="243"/>
      <c r="T1088" s="244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5" t="s">
        <v>225</v>
      </c>
      <c r="AU1088" s="245" t="s">
        <v>93</v>
      </c>
      <c r="AV1088" s="13" t="s">
        <v>93</v>
      </c>
      <c r="AW1088" s="13" t="s">
        <v>38</v>
      </c>
      <c r="AX1088" s="13" t="s">
        <v>83</v>
      </c>
      <c r="AY1088" s="245" t="s">
        <v>216</v>
      </c>
    </row>
    <row r="1089" s="13" customFormat="1">
      <c r="A1089" s="13"/>
      <c r="B1089" s="234"/>
      <c r="C1089" s="235"/>
      <c r="D1089" s="236" t="s">
        <v>225</v>
      </c>
      <c r="E1089" s="237" t="s">
        <v>1</v>
      </c>
      <c r="F1089" s="238" t="s">
        <v>1362</v>
      </c>
      <c r="G1089" s="235"/>
      <c r="H1089" s="239">
        <v>1</v>
      </c>
      <c r="I1089" s="240"/>
      <c r="J1089" s="235"/>
      <c r="K1089" s="235"/>
      <c r="L1089" s="241"/>
      <c r="M1089" s="242"/>
      <c r="N1089" s="243"/>
      <c r="O1089" s="243"/>
      <c r="P1089" s="243"/>
      <c r="Q1089" s="243"/>
      <c r="R1089" s="243"/>
      <c r="S1089" s="243"/>
      <c r="T1089" s="24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5" t="s">
        <v>225</v>
      </c>
      <c r="AU1089" s="245" t="s">
        <v>93</v>
      </c>
      <c r="AV1089" s="13" t="s">
        <v>93</v>
      </c>
      <c r="AW1089" s="13" t="s">
        <v>38</v>
      </c>
      <c r="AX1089" s="13" t="s">
        <v>83</v>
      </c>
      <c r="AY1089" s="245" t="s">
        <v>216</v>
      </c>
    </row>
    <row r="1090" s="13" customFormat="1">
      <c r="A1090" s="13"/>
      <c r="B1090" s="234"/>
      <c r="C1090" s="235"/>
      <c r="D1090" s="236" t="s">
        <v>225</v>
      </c>
      <c r="E1090" s="237" t="s">
        <v>1</v>
      </c>
      <c r="F1090" s="238" t="s">
        <v>1363</v>
      </c>
      <c r="G1090" s="235"/>
      <c r="H1090" s="239">
        <v>4</v>
      </c>
      <c r="I1090" s="240"/>
      <c r="J1090" s="235"/>
      <c r="K1090" s="235"/>
      <c r="L1090" s="241"/>
      <c r="M1090" s="242"/>
      <c r="N1090" s="243"/>
      <c r="O1090" s="243"/>
      <c r="P1090" s="243"/>
      <c r="Q1090" s="243"/>
      <c r="R1090" s="243"/>
      <c r="S1090" s="243"/>
      <c r="T1090" s="244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5" t="s">
        <v>225</v>
      </c>
      <c r="AU1090" s="245" t="s">
        <v>93</v>
      </c>
      <c r="AV1090" s="13" t="s">
        <v>93</v>
      </c>
      <c r="AW1090" s="13" t="s">
        <v>38</v>
      </c>
      <c r="AX1090" s="13" t="s">
        <v>83</v>
      </c>
      <c r="AY1090" s="245" t="s">
        <v>216</v>
      </c>
    </row>
    <row r="1091" s="13" customFormat="1">
      <c r="A1091" s="13"/>
      <c r="B1091" s="234"/>
      <c r="C1091" s="235"/>
      <c r="D1091" s="236" t="s">
        <v>225</v>
      </c>
      <c r="E1091" s="237" t="s">
        <v>1</v>
      </c>
      <c r="F1091" s="238" t="s">
        <v>1364</v>
      </c>
      <c r="G1091" s="235"/>
      <c r="H1091" s="239">
        <v>4</v>
      </c>
      <c r="I1091" s="240"/>
      <c r="J1091" s="235"/>
      <c r="K1091" s="235"/>
      <c r="L1091" s="241"/>
      <c r="M1091" s="242"/>
      <c r="N1091" s="243"/>
      <c r="O1091" s="243"/>
      <c r="P1091" s="243"/>
      <c r="Q1091" s="243"/>
      <c r="R1091" s="243"/>
      <c r="S1091" s="243"/>
      <c r="T1091" s="24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5" t="s">
        <v>225</v>
      </c>
      <c r="AU1091" s="245" t="s">
        <v>93</v>
      </c>
      <c r="AV1091" s="13" t="s">
        <v>93</v>
      </c>
      <c r="AW1091" s="13" t="s">
        <v>38</v>
      </c>
      <c r="AX1091" s="13" t="s">
        <v>83</v>
      </c>
      <c r="AY1091" s="245" t="s">
        <v>216</v>
      </c>
    </row>
    <row r="1092" s="13" customFormat="1">
      <c r="A1092" s="13"/>
      <c r="B1092" s="234"/>
      <c r="C1092" s="235"/>
      <c r="D1092" s="236" t="s">
        <v>225</v>
      </c>
      <c r="E1092" s="237" t="s">
        <v>1</v>
      </c>
      <c r="F1092" s="238" t="s">
        <v>1365</v>
      </c>
      <c r="G1092" s="235"/>
      <c r="H1092" s="239">
        <v>4</v>
      </c>
      <c r="I1092" s="240"/>
      <c r="J1092" s="235"/>
      <c r="K1092" s="235"/>
      <c r="L1092" s="241"/>
      <c r="M1092" s="242"/>
      <c r="N1092" s="243"/>
      <c r="O1092" s="243"/>
      <c r="P1092" s="243"/>
      <c r="Q1092" s="243"/>
      <c r="R1092" s="243"/>
      <c r="S1092" s="243"/>
      <c r="T1092" s="244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45" t="s">
        <v>225</v>
      </c>
      <c r="AU1092" s="245" t="s">
        <v>93</v>
      </c>
      <c r="AV1092" s="13" t="s">
        <v>93</v>
      </c>
      <c r="AW1092" s="13" t="s">
        <v>38</v>
      </c>
      <c r="AX1092" s="13" t="s">
        <v>83</v>
      </c>
      <c r="AY1092" s="245" t="s">
        <v>216</v>
      </c>
    </row>
    <row r="1093" s="13" customFormat="1">
      <c r="A1093" s="13"/>
      <c r="B1093" s="234"/>
      <c r="C1093" s="235"/>
      <c r="D1093" s="236" t="s">
        <v>225</v>
      </c>
      <c r="E1093" s="237" t="s">
        <v>1</v>
      </c>
      <c r="F1093" s="238" t="s">
        <v>1366</v>
      </c>
      <c r="G1093" s="235"/>
      <c r="H1093" s="239">
        <v>4</v>
      </c>
      <c r="I1093" s="240"/>
      <c r="J1093" s="235"/>
      <c r="K1093" s="235"/>
      <c r="L1093" s="241"/>
      <c r="M1093" s="242"/>
      <c r="N1093" s="243"/>
      <c r="O1093" s="243"/>
      <c r="P1093" s="243"/>
      <c r="Q1093" s="243"/>
      <c r="R1093" s="243"/>
      <c r="S1093" s="243"/>
      <c r="T1093" s="244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5" t="s">
        <v>225</v>
      </c>
      <c r="AU1093" s="245" t="s">
        <v>93</v>
      </c>
      <c r="AV1093" s="13" t="s">
        <v>93</v>
      </c>
      <c r="AW1093" s="13" t="s">
        <v>38</v>
      </c>
      <c r="AX1093" s="13" t="s">
        <v>83</v>
      </c>
      <c r="AY1093" s="245" t="s">
        <v>216</v>
      </c>
    </row>
    <row r="1094" s="13" customFormat="1">
      <c r="A1094" s="13"/>
      <c r="B1094" s="234"/>
      <c r="C1094" s="235"/>
      <c r="D1094" s="236" t="s">
        <v>225</v>
      </c>
      <c r="E1094" s="237" t="s">
        <v>1</v>
      </c>
      <c r="F1094" s="238" t="s">
        <v>1367</v>
      </c>
      <c r="G1094" s="235"/>
      <c r="H1094" s="239">
        <v>4</v>
      </c>
      <c r="I1094" s="240"/>
      <c r="J1094" s="235"/>
      <c r="K1094" s="235"/>
      <c r="L1094" s="241"/>
      <c r="M1094" s="242"/>
      <c r="N1094" s="243"/>
      <c r="O1094" s="243"/>
      <c r="P1094" s="243"/>
      <c r="Q1094" s="243"/>
      <c r="R1094" s="243"/>
      <c r="S1094" s="243"/>
      <c r="T1094" s="24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5" t="s">
        <v>225</v>
      </c>
      <c r="AU1094" s="245" t="s">
        <v>93</v>
      </c>
      <c r="AV1094" s="13" t="s">
        <v>93</v>
      </c>
      <c r="AW1094" s="13" t="s">
        <v>38</v>
      </c>
      <c r="AX1094" s="13" t="s">
        <v>83</v>
      </c>
      <c r="AY1094" s="245" t="s">
        <v>216</v>
      </c>
    </row>
    <row r="1095" s="13" customFormat="1">
      <c r="A1095" s="13"/>
      <c r="B1095" s="234"/>
      <c r="C1095" s="235"/>
      <c r="D1095" s="236" t="s">
        <v>225</v>
      </c>
      <c r="E1095" s="237" t="s">
        <v>1</v>
      </c>
      <c r="F1095" s="238" t="s">
        <v>1368</v>
      </c>
      <c r="G1095" s="235"/>
      <c r="H1095" s="239">
        <v>4</v>
      </c>
      <c r="I1095" s="240"/>
      <c r="J1095" s="235"/>
      <c r="K1095" s="235"/>
      <c r="L1095" s="241"/>
      <c r="M1095" s="242"/>
      <c r="N1095" s="243"/>
      <c r="O1095" s="243"/>
      <c r="P1095" s="243"/>
      <c r="Q1095" s="243"/>
      <c r="R1095" s="243"/>
      <c r="S1095" s="243"/>
      <c r="T1095" s="24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5" t="s">
        <v>225</v>
      </c>
      <c r="AU1095" s="245" t="s">
        <v>93</v>
      </c>
      <c r="AV1095" s="13" t="s">
        <v>93</v>
      </c>
      <c r="AW1095" s="13" t="s">
        <v>38</v>
      </c>
      <c r="AX1095" s="13" t="s">
        <v>83</v>
      </c>
      <c r="AY1095" s="245" t="s">
        <v>216</v>
      </c>
    </row>
    <row r="1096" s="13" customFormat="1">
      <c r="A1096" s="13"/>
      <c r="B1096" s="234"/>
      <c r="C1096" s="235"/>
      <c r="D1096" s="236" t="s">
        <v>225</v>
      </c>
      <c r="E1096" s="237" t="s">
        <v>1</v>
      </c>
      <c r="F1096" s="238" t="s">
        <v>1304</v>
      </c>
      <c r="G1096" s="235"/>
      <c r="H1096" s="239">
        <v>1</v>
      </c>
      <c r="I1096" s="240"/>
      <c r="J1096" s="235"/>
      <c r="K1096" s="235"/>
      <c r="L1096" s="241"/>
      <c r="M1096" s="242"/>
      <c r="N1096" s="243"/>
      <c r="O1096" s="243"/>
      <c r="P1096" s="243"/>
      <c r="Q1096" s="243"/>
      <c r="R1096" s="243"/>
      <c r="S1096" s="243"/>
      <c r="T1096" s="244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5" t="s">
        <v>225</v>
      </c>
      <c r="AU1096" s="245" t="s">
        <v>93</v>
      </c>
      <c r="AV1096" s="13" t="s">
        <v>93</v>
      </c>
      <c r="AW1096" s="13" t="s">
        <v>38</v>
      </c>
      <c r="AX1096" s="13" t="s">
        <v>83</v>
      </c>
      <c r="AY1096" s="245" t="s">
        <v>216</v>
      </c>
    </row>
    <row r="1097" s="13" customFormat="1">
      <c r="A1097" s="13"/>
      <c r="B1097" s="234"/>
      <c r="C1097" s="235"/>
      <c r="D1097" s="236" t="s">
        <v>225</v>
      </c>
      <c r="E1097" s="237" t="s">
        <v>1</v>
      </c>
      <c r="F1097" s="238" t="s">
        <v>1369</v>
      </c>
      <c r="G1097" s="235"/>
      <c r="H1097" s="239">
        <v>1</v>
      </c>
      <c r="I1097" s="240"/>
      <c r="J1097" s="235"/>
      <c r="K1097" s="235"/>
      <c r="L1097" s="241"/>
      <c r="M1097" s="242"/>
      <c r="N1097" s="243"/>
      <c r="O1097" s="243"/>
      <c r="P1097" s="243"/>
      <c r="Q1097" s="243"/>
      <c r="R1097" s="243"/>
      <c r="S1097" s="243"/>
      <c r="T1097" s="244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5" t="s">
        <v>225</v>
      </c>
      <c r="AU1097" s="245" t="s">
        <v>93</v>
      </c>
      <c r="AV1097" s="13" t="s">
        <v>93</v>
      </c>
      <c r="AW1097" s="13" t="s">
        <v>38</v>
      </c>
      <c r="AX1097" s="13" t="s">
        <v>83</v>
      </c>
      <c r="AY1097" s="245" t="s">
        <v>216</v>
      </c>
    </row>
    <row r="1098" s="14" customFormat="1">
      <c r="A1098" s="14"/>
      <c r="B1098" s="246"/>
      <c r="C1098" s="247"/>
      <c r="D1098" s="236" t="s">
        <v>225</v>
      </c>
      <c r="E1098" s="248" t="s">
        <v>1</v>
      </c>
      <c r="F1098" s="249" t="s">
        <v>229</v>
      </c>
      <c r="G1098" s="247"/>
      <c r="H1098" s="250">
        <v>46</v>
      </c>
      <c r="I1098" s="251"/>
      <c r="J1098" s="247"/>
      <c r="K1098" s="247"/>
      <c r="L1098" s="252"/>
      <c r="M1098" s="253"/>
      <c r="N1098" s="254"/>
      <c r="O1098" s="254"/>
      <c r="P1098" s="254"/>
      <c r="Q1098" s="254"/>
      <c r="R1098" s="254"/>
      <c r="S1098" s="254"/>
      <c r="T1098" s="255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6" t="s">
        <v>225</v>
      </c>
      <c r="AU1098" s="256" t="s">
        <v>93</v>
      </c>
      <c r="AV1098" s="14" t="s">
        <v>223</v>
      </c>
      <c r="AW1098" s="14" t="s">
        <v>38</v>
      </c>
      <c r="AX1098" s="14" t="s">
        <v>91</v>
      </c>
      <c r="AY1098" s="256" t="s">
        <v>216</v>
      </c>
    </row>
    <row r="1099" s="2" customFormat="1" ht="16.5" customHeight="1">
      <c r="A1099" s="40"/>
      <c r="B1099" s="41"/>
      <c r="C1099" s="221" t="s">
        <v>1370</v>
      </c>
      <c r="D1099" s="221" t="s">
        <v>218</v>
      </c>
      <c r="E1099" s="222" t="s">
        <v>1371</v>
      </c>
      <c r="F1099" s="223" t="s">
        <v>1372</v>
      </c>
      <c r="G1099" s="224" t="s">
        <v>315</v>
      </c>
      <c r="H1099" s="225">
        <v>465</v>
      </c>
      <c r="I1099" s="226"/>
      <c r="J1099" s="227">
        <f>ROUND(I1099*H1099,2)</f>
        <v>0</v>
      </c>
      <c r="K1099" s="223" t="s">
        <v>1</v>
      </c>
      <c r="L1099" s="46"/>
      <c r="M1099" s="228" t="s">
        <v>1</v>
      </c>
      <c r="N1099" s="229" t="s">
        <v>48</v>
      </c>
      <c r="O1099" s="93"/>
      <c r="P1099" s="230">
        <f>O1099*H1099</f>
        <v>0</v>
      </c>
      <c r="Q1099" s="230">
        <v>0</v>
      </c>
      <c r="R1099" s="230">
        <f>Q1099*H1099</f>
        <v>0</v>
      </c>
      <c r="S1099" s="230">
        <v>0</v>
      </c>
      <c r="T1099" s="231">
        <f>S1099*H1099</f>
        <v>0</v>
      </c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R1099" s="232" t="s">
        <v>223</v>
      </c>
      <c r="AT1099" s="232" t="s">
        <v>218</v>
      </c>
      <c r="AU1099" s="232" t="s">
        <v>93</v>
      </c>
      <c r="AY1099" s="18" t="s">
        <v>216</v>
      </c>
      <c r="BE1099" s="233">
        <f>IF(N1099="základní",J1099,0)</f>
        <v>0</v>
      </c>
      <c r="BF1099" s="233">
        <f>IF(N1099="snížená",J1099,0)</f>
        <v>0</v>
      </c>
      <c r="BG1099" s="233">
        <f>IF(N1099="zákl. přenesená",J1099,0)</f>
        <v>0</v>
      </c>
      <c r="BH1099" s="233">
        <f>IF(N1099="sníž. přenesená",J1099,0)</f>
        <v>0</v>
      </c>
      <c r="BI1099" s="233">
        <f>IF(N1099="nulová",J1099,0)</f>
        <v>0</v>
      </c>
      <c r="BJ1099" s="18" t="s">
        <v>91</v>
      </c>
      <c r="BK1099" s="233">
        <f>ROUND(I1099*H1099,2)</f>
        <v>0</v>
      </c>
      <c r="BL1099" s="18" t="s">
        <v>223</v>
      </c>
      <c r="BM1099" s="232" t="s">
        <v>1373</v>
      </c>
    </row>
    <row r="1100" s="13" customFormat="1">
      <c r="A1100" s="13"/>
      <c r="B1100" s="234"/>
      <c r="C1100" s="235"/>
      <c r="D1100" s="236" t="s">
        <v>225</v>
      </c>
      <c r="E1100" s="237" t="s">
        <v>1</v>
      </c>
      <c r="F1100" s="238" t="s">
        <v>1374</v>
      </c>
      <c r="G1100" s="235"/>
      <c r="H1100" s="239">
        <v>15</v>
      </c>
      <c r="I1100" s="240"/>
      <c r="J1100" s="235"/>
      <c r="K1100" s="235"/>
      <c r="L1100" s="241"/>
      <c r="M1100" s="242"/>
      <c r="N1100" s="243"/>
      <c r="O1100" s="243"/>
      <c r="P1100" s="243"/>
      <c r="Q1100" s="243"/>
      <c r="R1100" s="243"/>
      <c r="S1100" s="243"/>
      <c r="T1100" s="24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5" t="s">
        <v>225</v>
      </c>
      <c r="AU1100" s="245" t="s">
        <v>93</v>
      </c>
      <c r="AV1100" s="13" t="s">
        <v>93</v>
      </c>
      <c r="AW1100" s="13" t="s">
        <v>38</v>
      </c>
      <c r="AX1100" s="13" t="s">
        <v>83</v>
      </c>
      <c r="AY1100" s="245" t="s">
        <v>216</v>
      </c>
    </row>
    <row r="1101" s="13" customFormat="1">
      <c r="A1101" s="13"/>
      <c r="B1101" s="234"/>
      <c r="C1101" s="235"/>
      <c r="D1101" s="236" t="s">
        <v>225</v>
      </c>
      <c r="E1101" s="237" t="s">
        <v>1</v>
      </c>
      <c r="F1101" s="238" t="s">
        <v>1375</v>
      </c>
      <c r="G1101" s="235"/>
      <c r="H1101" s="239">
        <v>15</v>
      </c>
      <c r="I1101" s="240"/>
      <c r="J1101" s="235"/>
      <c r="K1101" s="235"/>
      <c r="L1101" s="241"/>
      <c r="M1101" s="242"/>
      <c r="N1101" s="243"/>
      <c r="O1101" s="243"/>
      <c r="P1101" s="243"/>
      <c r="Q1101" s="243"/>
      <c r="R1101" s="243"/>
      <c r="S1101" s="243"/>
      <c r="T1101" s="244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5" t="s">
        <v>225</v>
      </c>
      <c r="AU1101" s="245" t="s">
        <v>93</v>
      </c>
      <c r="AV1101" s="13" t="s">
        <v>93</v>
      </c>
      <c r="AW1101" s="13" t="s">
        <v>38</v>
      </c>
      <c r="AX1101" s="13" t="s">
        <v>83</v>
      </c>
      <c r="AY1101" s="245" t="s">
        <v>216</v>
      </c>
    </row>
    <row r="1102" s="13" customFormat="1">
      <c r="A1102" s="13"/>
      <c r="B1102" s="234"/>
      <c r="C1102" s="235"/>
      <c r="D1102" s="236" t="s">
        <v>225</v>
      </c>
      <c r="E1102" s="237" t="s">
        <v>1</v>
      </c>
      <c r="F1102" s="238" t="s">
        <v>1376</v>
      </c>
      <c r="G1102" s="235"/>
      <c r="H1102" s="239">
        <v>15</v>
      </c>
      <c r="I1102" s="240"/>
      <c r="J1102" s="235"/>
      <c r="K1102" s="235"/>
      <c r="L1102" s="241"/>
      <c r="M1102" s="242"/>
      <c r="N1102" s="243"/>
      <c r="O1102" s="243"/>
      <c r="P1102" s="243"/>
      <c r="Q1102" s="243"/>
      <c r="R1102" s="243"/>
      <c r="S1102" s="243"/>
      <c r="T1102" s="244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5" t="s">
        <v>225</v>
      </c>
      <c r="AU1102" s="245" t="s">
        <v>93</v>
      </c>
      <c r="AV1102" s="13" t="s">
        <v>93</v>
      </c>
      <c r="AW1102" s="13" t="s">
        <v>38</v>
      </c>
      <c r="AX1102" s="13" t="s">
        <v>83</v>
      </c>
      <c r="AY1102" s="245" t="s">
        <v>216</v>
      </c>
    </row>
    <row r="1103" s="13" customFormat="1">
      <c r="A1103" s="13"/>
      <c r="B1103" s="234"/>
      <c r="C1103" s="235"/>
      <c r="D1103" s="236" t="s">
        <v>225</v>
      </c>
      <c r="E1103" s="237" t="s">
        <v>1</v>
      </c>
      <c r="F1103" s="238" t="s">
        <v>1377</v>
      </c>
      <c r="G1103" s="235"/>
      <c r="H1103" s="239">
        <v>15</v>
      </c>
      <c r="I1103" s="240"/>
      <c r="J1103" s="235"/>
      <c r="K1103" s="235"/>
      <c r="L1103" s="241"/>
      <c r="M1103" s="242"/>
      <c r="N1103" s="243"/>
      <c r="O1103" s="243"/>
      <c r="P1103" s="243"/>
      <c r="Q1103" s="243"/>
      <c r="R1103" s="243"/>
      <c r="S1103" s="243"/>
      <c r="T1103" s="244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5" t="s">
        <v>225</v>
      </c>
      <c r="AU1103" s="245" t="s">
        <v>93</v>
      </c>
      <c r="AV1103" s="13" t="s">
        <v>93</v>
      </c>
      <c r="AW1103" s="13" t="s">
        <v>38</v>
      </c>
      <c r="AX1103" s="13" t="s">
        <v>83</v>
      </c>
      <c r="AY1103" s="245" t="s">
        <v>216</v>
      </c>
    </row>
    <row r="1104" s="13" customFormat="1">
      <c r="A1104" s="13"/>
      <c r="B1104" s="234"/>
      <c r="C1104" s="235"/>
      <c r="D1104" s="236" t="s">
        <v>225</v>
      </c>
      <c r="E1104" s="237" t="s">
        <v>1</v>
      </c>
      <c r="F1104" s="238" t="s">
        <v>1378</v>
      </c>
      <c r="G1104" s="235"/>
      <c r="H1104" s="239">
        <v>15</v>
      </c>
      <c r="I1104" s="240"/>
      <c r="J1104" s="235"/>
      <c r="K1104" s="235"/>
      <c r="L1104" s="241"/>
      <c r="M1104" s="242"/>
      <c r="N1104" s="243"/>
      <c r="O1104" s="243"/>
      <c r="P1104" s="243"/>
      <c r="Q1104" s="243"/>
      <c r="R1104" s="243"/>
      <c r="S1104" s="243"/>
      <c r="T1104" s="244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5" t="s">
        <v>225</v>
      </c>
      <c r="AU1104" s="245" t="s">
        <v>93</v>
      </c>
      <c r="AV1104" s="13" t="s">
        <v>93</v>
      </c>
      <c r="AW1104" s="13" t="s">
        <v>38</v>
      </c>
      <c r="AX1104" s="13" t="s">
        <v>83</v>
      </c>
      <c r="AY1104" s="245" t="s">
        <v>216</v>
      </c>
    </row>
    <row r="1105" s="13" customFormat="1">
      <c r="A1105" s="13"/>
      <c r="B1105" s="234"/>
      <c r="C1105" s="235"/>
      <c r="D1105" s="236" t="s">
        <v>225</v>
      </c>
      <c r="E1105" s="237" t="s">
        <v>1</v>
      </c>
      <c r="F1105" s="238" t="s">
        <v>1379</v>
      </c>
      <c r="G1105" s="235"/>
      <c r="H1105" s="239">
        <v>15</v>
      </c>
      <c r="I1105" s="240"/>
      <c r="J1105" s="235"/>
      <c r="K1105" s="235"/>
      <c r="L1105" s="241"/>
      <c r="M1105" s="242"/>
      <c r="N1105" s="243"/>
      <c r="O1105" s="243"/>
      <c r="P1105" s="243"/>
      <c r="Q1105" s="243"/>
      <c r="R1105" s="243"/>
      <c r="S1105" s="243"/>
      <c r="T1105" s="244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5" t="s">
        <v>225</v>
      </c>
      <c r="AU1105" s="245" t="s">
        <v>93</v>
      </c>
      <c r="AV1105" s="13" t="s">
        <v>93</v>
      </c>
      <c r="AW1105" s="13" t="s">
        <v>38</v>
      </c>
      <c r="AX1105" s="13" t="s">
        <v>83</v>
      </c>
      <c r="AY1105" s="245" t="s">
        <v>216</v>
      </c>
    </row>
    <row r="1106" s="13" customFormat="1">
      <c r="A1106" s="13"/>
      <c r="B1106" s="234"/>
      <c r="C1106" s="235"/>
      <c r="D1106" s="236" t="s">
        <v>225</v>
      </c>
      <c r="E1106" s="237" t="s">
        <v>1</v>
      </c>
      <c r="F1106" s="238" t="s">
        <v>1380</v>
      </c>
      <c r="G1106" s="235"/>
      <c r="H1106" s="239">
        <v>15</v>
      </c>
      <c r="I1106" s="240"/>
      <c r="J1106" s="235"/>
      <c r="K1106" s="235"/>
      <c r="L1106" s="241"/>
      <c r="M1106" s="242"/>
      <c r="N1106" s="243"/>
      <c r="O1106" s="243"/>
      <c r="P1106" s="243"/>
      <c r="Q1106" s="243"/>
      <c r="R1106" s="243"/>
      <c r="S1106" s="243"/>
      <c r="T1106" s="24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5" t="s">
        <v>225</v>
      </c>
      <c r="AU1106" s="245" t="s">
        <v>93</v>
      </c>
      <c r="AV1106" s="13" t="s">
        <v>93</v>
      </c>
      <c r="AW1106" s="13" t="s">
        <v>38</v>
      </c>
      <c r="AX1106" s="13" t="s">
        <v>83</v>
      </c>
      <c r="AY1106" s="245" t="s">
        <v>216</v>
      </c>
    </row>
    <row r="1107" s="13" customFormat="1">
      <c r="A1107" s="13"/>
      <c r="B1107" s="234"/>
      <c r="C1107" s="235"/>
      <c r="D1107" s="236" t="s">
        <v>225</v>
      </c>
      <c r="E1107" s="237" t="s">
        <v>1</v>
      </c>
      <c r="F1107" s="238" t="s">
        <v>1381</v>
      </c>
      <c r="G1107" s="235"/>
      <c r="H1107" s="239">
        <v>15</v>
      </c>
      <c r="I1107" s="240"/>
      <c r="J1107" s="235"/>
      <c r="K1107" s="235"/>
      <c r="L1107" s="241"/>
      <c r="M1107" s="242"/>
      <c r="N1107" s="243"/>
      <c r="O1107" s="243"/>
      <c r="P1107" s="243"/>
      <c r="Q1107" s="243"/>
      <c r="R1107" s="243"/>
      <c r="S1107" s="243"/>
      <c r="T1107" s="244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45" t="s">
        <v>225</v>
      </c>
      <c r="AU1107" s="245" t="s">
        <v>93</v>
      </c>
      <c r="AV1107" s="13" t="s">
        <v>93</v>
      </c>
      <c r="AW1107" s="13" t="s">
        <v>38</v>
      </c>
      <c r="AX1107" s="13" t="s">
        <v>83</v>
      </c>
      <c r="AY1107" s="245" t="s">
        <v>216</v>
      </c>
    </row>
    <row r="1108" s="13" customFormat="1">
      <c r="A1108" s="13"/>
      <c r="B1108" s="234"/>
      <c r="C1108" s="235"/>
      <c r="D1108" s="236" t="s">
        <v>225</v>
      </c>
      <c r="E1108" s="237" t="s">
        <v>1</v>
      </c>
      <c r="F1108" s="238" t="s">
        <v>1382</v>
      </c>
      <c r="G1108" s="235"/>
      <c r="H1108" s="239">
        <v>15</v>
      </c>
      <c r="I1108" s="240"/>
      <c r="J1108" s="235"/>
      <c r="K1108" s="235"/>
      <c r="L1108" s="241"/>
      <c r="M1108" s="242"/>
      <c r="N1108" s="243"/>
      <c r="O1108" s="243"/>
      <c r="P1108" s="243"/>
      <c r="Q1108" s="243"/>
      <c r="R1108" s="243"/>
      <c r="S1108" s="243"/>
      <c r="T1108" s="244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5" t="s">
        <v>225</v>
      </c>
      <c r="AU1108" s="245" t="s">
        <v>93</v>
      </c>
      <c r="AV1108" s="13" t="s">
        <v>93</v>
      </c>
      <c r="AW1108" s="13" t="s">
        <v>38</v>
      </c>
      <c r="AX1108" s="13" t="s">
        <v>83</v>
      </c>
      <c r="AY1108" s="245" t="s">
        <v>216</v>
      </c>
    </row>
    <row r="1109" s="13" customFormat="1">
      <c r="A1109" s="13"/>
      <c r="B1109" s="234"/>
      <c r="C1109" s="235"/>
      <c r="D1109" s="236" t="s">
        <v>225</v>
      </c>
      <c r="E1109" s="237" t="s">
        <v>1</v>
      </c>
      <c r="F1109" s="238" t="s">
        <v>1383</v>
      </c>
      <c r="G1109" s="235"/>
      <c r="H1109" s="239">
        <v>15</v>
      </c>
      <c r="I1109" s="240"/>
      <c r="J1109" s="235"/>
      <c r="K1109" s="235"/>
      <c r="L1109" s="241"/>
      <c r="M1109" s="242"/>
      <c r="N1109" s="243"/>
      <c r="O1109" s="243"/>
      <c r="P1109" s="243"/>
      <c r="Q1109" s="243"/>
      <c r="R1109" s="243"/>
      <c r="S1109" s="243"/>
      <c r="T1109" s="244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45" t="s">
        <v>225</v>
      </c>
      <c r="AU1109" s="245" t="s">
        <v>93</v>
      </c>
      <c r="AV1109" s="13" t="s">
        <v>93</v>
      </c>
      <c r="AW1109" s="13" t="s">
        <v>38</v>
      </c>
      <c r="AX1109" s="13" t="s">
        <v>83</v>
      </c>
      <c r="AY1109" s="245" t="s">
        <v>216</v>
      </c>
    </row>
    <row r="1110" s="13" customFormat="1">
      <c r="A1110" s="13"/>
      <c r="B1110" s="234"/>
      <c r="C1110" s="235"/>
      <c r="D1110" s="236" t="s">
        <v>225</v>
      </c>
      <c r="E1110" s="237" t="s">
        <v>1</v>
      </c>
      <c r="F1110" s="238" t="s">
        <v>1384</v>
      </c>
      <c r="G1110" s="235"/>
      <c r="H1110" s="239">
        <v>15</v>
      </c>
      <c r="I1110" s="240"/>
      <c r="J1110" s="235"/>
      <c r="K1110" s="235"/>
      <c r="L1110" s="241"/>
      <c r="M1110" s="242"/>
      <c r="N1110" s="243"/>
      <c r="O1110" s="243"/>
      <c r="P1110" s="243"/>
      <c r="Q1110" s="243"/>
      <c r="R1110" s="243"/>
      <c r="S1110" s="243"/>
      <c r="T1110" s="244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5" t="s">
        <v>225</v>
      </c>
      <c r="AU1110" s="245" t="s">
        <v>93</v>
      </c>
      <c r="AV1110" s="13" t="s">
        <v>93</v>
      </c>
      <c r="AW1110" s="13" t="s">
        <v>38</v>
      </c>
      <c r="AX1110" s="13" t="s">
        <v>83</v>
      </c>
      <c r="AY1110" s="245" t="s">
        <v>216</v>
      </c>
    </row>
    <row r="1111" s="13" customFormat="1">
      <c r="A1111" s="13"/>
      <c r="B1111" s="234"/>
      <c r="C1111" s="235"/>
      <c r="D1111" s="236" t="s">
        <v>225</v>
      </c>
      <c r="E1111" s="237" t="s">
        <v>1</v>
      </c>
      <c r="F1111" s="238" t="s">
        <v>1385</v>
      </c>
      <c r="G1111" s="235"/>
      <c r="H1111" s="239">
        <v>15</v>
      </c>
      <c r="I1111" s="240"/>
      <c r="J1111" s="235"/>
      <c r="K1111" s="235"/>
      <c r="L1111" s="241"/>
      <c r="M1111" s="242"/>
      <c r="N1111" s="243"/>
      <c r="O1111" s="243"/>
      <c r="P1111" s="243"/>
      <c r="Q1111" s="243"/>
      <c r="R1111" s="243"/>
      <c r="S1111" s="243"/>
      <c r="T1111" s="244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5" t="s">
        <v>225</v>
      </c>
      <c r="AU1111" s="245" t="s">
        <v>93</v>
      </c>
      <c r="AV1111" s="13" t="s">
        <v>93</v>
      </c>
      <c r="AW1111" s="13" t="s">
        <v>38</v>
      </c>
      <c r="AX1111" s="13" t="s">
        <v>83</v>
      </c>
      <c r="AY1111" s="245" t="s">
        <v>216</v>
      </c>
    </row>
    <row r="1112" s="13" customFormat="1">
      <c r="A1112" s="13"/>
      <c r="B1112" s="234"/>
      <c r="C1112" s="235"/>
      <c r="D1112" s="236" t="s">
        <v>225</v>
      </c>
      <c r="E1112" s="237" t="s">
        <v>1</v>
      </c>
      <c r="F1112" s="238" t="s">
        <v>1386</v>
      </c>
      <c r="G1112" s="235"/>
      <c r="H1112" s="239">
        <v>15</v>
      </c>
      <c r="I1112" s="240"/>
      <c r="J1112" s="235"/>
      <c r="K1112" s="235"/>
      <c r="L1112" s="241"/>
      <c r="M1112" s="242"/>
      <c r="N1112" s="243"/>
      <c r="O1112" s="243"/>
      <c r="P1112" s="243"/>
      <c r="Q1112" s="243"/>
      <c r="R1112" s="243"/>
      <c r="S1112" s="243"/>
      <c r="T1112" s="24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5" t="s">
        <v>225</v>
      </c>
      <c r="AU1112" s="245" t="s">
        <v>93</v>
      </c>
      <c r="AV1112" s="13" t="s">
        <v>93</v>
      </c>
      <c r="AW1112" s="13" t="s">
        <v>38</v>
      </c>
      <c r="AX1112" s="13" t="s">
        <v>83</v>
      </c>
      <c r="AY1112" s="245" t="s">
        <v>216</v>
      </c>
    </row>
    <row r="1113" s="13" customFormat="1">
      <c r="A1113" s="13"/>
      <c r="B1113" s="234"/>
      <c r="C1113" s="235"/>
      <c r="D1113" s="236" t="s">
        <v>225</v>
      </c>
      <c r="E1113" s="237" t="s">
        <v>1</v>
      </c>
      <c r="F1113" s="238" t="s">
        <v>1387</v>
      </c>
      <c r="G1113" s="235"/>
      <c r="H1113" s="239">
        <v>15</v>
      </c>
      <c r="I1113" s="240"/>
      <c r="J1113" s="235"/>
      <c r="K1113" s="235"/>
      <c r="L1113" s="241"/>
      <c r="M1113" s="242"/>
      <c r="N1113" s="243"/>
      <c r="O1113" s="243"/>
      <c r="P1113" s="243"/>
      <c r="Q1113" s="243"/>
      <c r="R1113" s="243"/>
      <c r="S1113" s="243"/>
      <c r="T1113" s="244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5" t="s">
        <v>225</v>
      </c>
      <c r="AU1113" s="245" t="s">
        <v>93</v>
      </c>
      <c r="AV1113" s="13" t="s">
        <v>93</v>
      </c>
      <c r="AW1113" s="13" t="s">
        <v>38</v>
      </c>
      <c r="AX1113" s="13" t="s">
        <v>83</v>
      </c>
      <c r="AY1113" s="245" t="s">
        <v>216</v>
      </c>
    </row>
    <row r="1114" s="13" customFormat="1">
      <c r="A1114" s="13"/>
      <c r="B1114" s="234"/>
      <c r="C1114" s="235"/>
      <c r="D1114" s="236" t="s">
        <v>225</v>
      </c>
      <c r="E1114" s="237" t="s">
        <v>1</v>
      </c>
      <c r="F1114" s="238" t="s">
        <v>1388</v>
      </c>
      <c r="G1114" s="235"/>
      <c r="H1114" s="239">
        <v>15</v>
      </c>
      <c r="I1114" s="240"/>
      <c r="J1114" s="235"/>
      <c r="K1114" s="235"/>
      <c r="L1114" s="241"/>
      <c r="M1114" s="242"/>
      <c r="N1114" s="243"/>
      <c r="O1114" s="243"/>
      <c r="P1114" s="243"/>
      <c r="Q1114" s="243"/>
      <c r="R1114" s="243"/>
      <c r="S1114" s="243"/>
      <c r="T1114" s="244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5" t="s">
        <v>225</v>
      </c>
      <c r="AU1114" s="245" t="s">
        <v>93</v>
      </c>
      <c r="AV1114" s="13" t="s">
        <v>93</v>
      </c>
      <c r="AW1114" s="13" t="s">
        <v>38</v>
      </c>
      <c r="AX1114" s="13" t="s">
        <v>83</v>
      </c>
      <c r="AY1114" s="245" t="s">
        <v>216</v>
      </c>
    </row>
    <row r="1115" s="13" customFormat="1">
      <c r="A1115" s="13"/>
      <c r="B1115" s="234"/>
      <c r="C1115" s="235"/>
      <c r="D1115" s="236" t="s">
        <v>225</v>
      </c>
      <c r="E1115" s="237" t="s">
        <v>1</v>
      </c>
      <c r="F1115" s="238" t="s">
        <v>1389</v>
      </c>
      <c r="G1115" s="235"/>
      <c r="H1115" s="239">
        <v>30</v>
      </c>
      <c r="I1115" s="240"/>
      <c r="J1115" s="235"/>
      <c r="K1115" s="235"/>
      <c r="L1115" s="241"/>
      <c r="M1115" s="242"/>
      <c r="N1115" s="243"/>
      <c r="O1115" s="243"/>
      <c r="P1115" s="243"/>
      <c r="Q1115" s="243"/>
      <c r="R1115" s="243"/>
      <c r="S1115" s="243"/>
      <c r="T1115" s="24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5" t="s">
        <v>225</v>
      </c>
      <c r="AU1115" s="245" t="s">
        <v>93</v>
      </c>
      <c r="AV1115" s="13" t="s">
        <v>93</v>
      </c>
      <c r="AW1115" s="13" t="s">
        <v>38</v>
      </c>
      <c r="AX1115" s="13" t="s">
        <v>83</v>
      </c>
      <c r="AY1115" s="245" t="s">
        <v>216</v>
      </c>
    </row>
    <row r="1116" s="13" customFormat="1">
      <c r="A1116" s="13"/>
      <c r="B1116" s="234"/>
      <c r="C1116" s="235"/>
      <c r="D1116" s="236" t="s">
        <v>225</v>
      </c>
      <c r="E1116" s="237" t="s">
        <v>1</v>
      </c>
      <c r="F1116" s="238" t="s">
        <v>1390</v>
      </c>
      <c r="G1116" s="235"/>
      <c r="H1116" s="239">
        <v>15</v>
      </c>
      <c r="I1116" s="240"/>
      <c r="J1116" s="235"/>
      <c r="K1116" s="235"/>
      <c r="L1116" s="241"/>
      <c r="M1116" s="242"/>
      <c r="N1116" s="243"/>
      <c r="O1116" s="243"/>
      <c r="P1116" s="243"/>
      <c r="Q1116" s="243"/>
      <c r="R1116" s="243"/>
      <c r="S1116" s="243"/>
      <c r="T1116" s="244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5" t="s">
        <v>225</v>
      </c>
      <c r="AU1116" s="245" t="s">
        <v>93</v>
      </c>
      <c r="AV1116" s="13" t="s">
        <v>93</v>
      </c>
      <c r="AW1116" s="13" t="s">
        <v>38</v>
      </c>
      <c r="AX1116" s="13" t="s">
        <v>83</v>
      </c>
      <c r="AY1116" s="245" t="s">
        <v>216</v>
      </c>
    </row>
    <row r="1117" s="13" customFormat="1">
      <c r="A1117" s="13"/>
      <c r="B1117" s="234"/>
      <c r="C1117" s="235"/>
      <c r="D1117" s="236" t="s">
        <v>225</v>
      </c>
      <c r="E1117" s="237" t="s">
        <v>1</v>
      </c>
      <c r="F1117" s="238" t="s">
        <v>1391</v>
      </c>
      <c r="G1117" s="235"/>
      <c r="H1117" s="239">
        <v>25</v>
      </c>
      <c r="I1117" s="240"/>
      <c r="J1117" s="235"/>
      <c r="K1117" s="235"/>
      <c r="L1117" s="241"/>
      <c r="M1117" s="242"/>
      <c r="N1117" s="243"/>
      <c r="O1117" s="243"/>
      <c r="P1117" s="243"/>
      <c r="Q1117" s="243"/>
      <c r="R1117" s="243"/>
      <c r="S1117" s="243"/>
      <c r="T1117" s="244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45" t="s">
        <v>225</v>
      </c>
      <c r="AU1117" s="245" t="s">
        <v>93</v>
      </c>
      <c r="AV1117" s="13" t="s">
        <v>93</v>
      </c>
      <c r="AW1117" s="13" t="s">
        <v>38</v>
      </c>
      <c r="AX1117" s="13" t="s">
        <v>83</v>
      </c>
      <c r="AY1117" s="245" t="s">
        <v>216</v>
      </c>
    </row>
    <row r="1118" s="13" customFormat="1">
      <c r="A1118" s="13"/>
      <c r="B1118" s="234"/>
      <c r="C1118" s="235"/>
      <c r="D1118" s="236" t="s">
        <v>225</v>
      </c>
      <c r="E1118" s="237" t="s">
        <v>1</v>
      </c>
      <c r="F1118" s="238" t="s">
        <v>1392</v>
      </c>
      <c r="G1118" s="235"/>
      <c r="H1118" s="239">
        <v>25</v>
      </c>
      <c r="I1118" s="240"/>
      <c r="J1118" s="235"/>
      <c r="K1118" s="235"/>
      <c r="L1118" s="241"/>
      <c r="M1118" s="242"/>
      <c r="N1118" s="243"/>
      <c r="O1118" s="243"/>
      <c r="P1118" s="243"/>
      <c r="Q1118" s="243"/>
      <c r="R1118" s="243"/>
      <c r="S1118" s="243"/>
      <c r="T1118" s="24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5" t="s">
        <v>225</v>
      </c>
      <c r="AU1118" s="245" t="s">
        <v>93</v>
      </c>
      <c r="AV1118" s="13" t="s">
        <v>93</v>
      </c>
      <c r="AW1118" s="13" t="s">
        <v>38</v>
      </c>
      <c r="AX1118" s="13" t="s">
        <v>83</v>
      </c>
      <c r="AY1118" s="245" t="s">
        <v>216</v>
      </c>
    </row>
    <row r="1119" s="13" customFormat="1">
      <c r="A1119" s="13"/>
      <c r="B1119" s="234"/>
      <c r="C1119" s="235"/>
      <c r="D1119" s="236" t="s">
        <v>225</v>
      </c>
      <c r="E1119" s="237" t="s">
        <v>1</v>
      </c>
      <c r="F1119" s="238" t="s">
        <v>1393</v>
      </c>
      <c r="G1119" s="235"/>
      <c r="H1119" s="239">
        <v>25</v>
      </c>
      <c r="I1119" s="240"/>
      <c r="J1119" s="235"/>
      <c r="K1119" s="235"/>
      <c r="L1119" s="241"/>
      <c r="M1119" s="242"/>
      <c r="N1119" s="243"/>
      <c r="O1119" s="243"/>
      <c r="P1119" s="243"/>
      <c r="Q1119" s="243"/>
      <c r="R1119" s="243"/>
      <c r="S1119" s="243"/>
      <c r="T1119" s="244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5" t="s">
        <v>225</v>
      </c>
      <c r="AU1119" s="245" t="s">
        <v>93</v>
      </c>
      <c r="AV1119" s="13" t="s">
        <v>93</v>
      </c>
      <c r="AW1119" s="13" t="s">
        <v>38</v>
      </c>
      <c r="AX1119" s="13" t="s">
        <v>83</v>
      </c>
      <c r="AY1119" s="245" t="s">
        <v>216</v>
      </c>
    </row>
    <row r="1120" s="13" customFormat="1">
      <c r="A1120" s="13"/>
      <c r="B1120" s="234"/>
      <c r="C1120" s="235"/>
      <c r="D1120" s="236" t="s">
        <v>225</v>
      </c>
      <c r="E1120" s="237" t="s">
        <v>1</v>
      </c>
      <c r="F1120" s="238" t="s">
        <v>1391</v>
      </c>
      <c r="G1120" s="235"/>
      <c r="H1120" s="239">
        <v>25</v>
      </c>
      <c r="I1120" s="240"/>
      <c r="J1120" s="235"/>
      <c r="K1120" s="235"/>
      <c r="L1120" s="241"/>
      <c r="M1120" s="242"/>
      <c r="N1120" s="243"/>
      <c r="O1120" s="243"/>
      <c r="P1120" s="243"/>
      <c r="Q1120" s="243"/>
      <c r="R1120" s="243"/>
      <c r="S1120" s="243"/>
      <c r="T1120" s="244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5" t="s">
        <v>225</v>
      </c>
      <c r="AU1120" s="245" t="s">
        <v>93</v>
      </c>
      <c r="AV1120" s="13" t="s">
        <v>93</v>
      </c>
      <c r="AW1120" s="13" t="s">
        <v>38</v>
      </c>
      <c r="AX1120" s="13" t="s">
        <v>83</v>
      </c>
      <c r="AY1120" s="245" t="s">
        <v>216</v>
      </c>
    </row>
    <row r="1121" s="13" customFormat="1">
      <c r="A1121" s="13"/>
      <c r="B1121" s="234"/>
      <c r="C1121" s="235"/>
      <c r="D1121" s="236" t="s">
        <v>225</v>
      </c>
      <c r="E1121" s="237" t="s">
        <v>1</v>
      </c>
      <c r="F1121" s="238" t="s">
        <v>1394</v>
      </c>
      <c r="G1121" s="235"/>
      <c r="H1121" s="239">
        <v>25</v>
      </c>
      <c r="I1121" s="240"/>
      <c r="J1121" s="235"/>
      <c r="K1121" s="235"/>
      <c r="L1121" s="241"/>
      <c r="M1121" s="242"/>
      <c r="N1121" s="243"/>
      <c r="O1121" s="243"/>
      <c r="P1121" s="243"/>
      <c r="Q1121" s="243"/>
      <c r="R1121" s="243"/>
      <c r="S1121" s="243"/>
      <c r="T1121" s="244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5" t="s">
        <v>225</v>
      </c>
      <c r="AU1121" s="245" t="s">
        <v>93</v>
      </c>
      <c r="AV1121" s="13" t="s">
        <v>93</v>
      </c>
      <c r="AW1121" s="13" t="s">
        <v>38</v>
      </c>
      <c r="AX1121" s="13" t="s">
        <v>83</v>
      </c>
      <c r="AY1121" s="245" t="s">
        <v>216</v>
      </c>
    </row>
    <row r="1122" s="13" customFormat="1">
      <c r="A1122" s="13"/>
      <c r="B1122" s="234"/>
      <c r="C1122" s="235"/>
      <c r="D1122" s="236" t="s">
        <v>225</v>
      </c>
      <c r="E1122" s="237" t="s">
        <v>1</v>
      </c>
      <c r="F1122" s="238" t="s">
        <v>1395</v>
      </c>
      <c r="G1122" s="235"/>
      <c r="H1122" s="239">
        <v>40</v>
      </c>
      <c r="I1122" s="240"/>
      <c r="J1122" s="235"/>
      <c r="K1122" s="235"/>
      <c r="L1122" s="241"/>
      <c r="M1122" s="242"/>
      <c r="N1122" s="243"/>
      <c r="O1122" s="243"/>
      <c r="P1122" s="243"/>
      <c r="Q1122" s="243"/>
      <c r="R1122" s="243"/>
      <c r="S1122" s="243"/>
      <c r="T1122" s="244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5" t="s">
        <v>225</v>
      </c>
      <c r="AU1122" s="245" t="s">
        <v>93</v>
      </c>
      <c r="AV1122" s="13" t="s">
        <v>93</v>
      </c>
      <c r="AW1122" s="13" t="s">
        <v>38</v>
      </c>
      <c r="AX1122" s="13" t="s">
        <v>83</v>
      </c>
      <c r="AY1122" s="245" t="s">
        <v>216</v>
      </c>
    </row>
    <row r="1123" s="13" customFormat="1">
      <c r="A1123" s="13"/>
      <c r="B1123" s="234"/>
      <c r="C1123" s="235"/>
      <c r="D1123" s="236" t="s">
        <v>225</v>
      </c>
      <c r="E1123" s="237" t="s">
        <v>1</v>
      </c>
      <c r="F1123" s="238" t="s">
        <v>1396</v>
      </c>
      <c r="G1123" s="235"/>
      <c r="H1123" s="239">
        <v>15</v>
      </c>
      <c r="I1123" s="240"/>
      <c r="J1123" s="235"/>
      <c r="K1123" s="235"/>
      <c r="L1123" s="241"/>
      <c r="M1123" s="242"/>
      <c r="N1123" s="243"/>
      <c r="O1123" s="243"/>
      <c r="P1123" s="243"/>
      <c r="Q1123" s="243"/>
      <c r="R1123" s="243"/>
      <c r="S1123" s="243"/>
      <c r="T1123" s="244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5" t="s">
        <v>225</v>
      </c>
      <c r="AU1123" s="245" t="s">
        <v>93</v>
      </c>
      <c r="AV1123" s="13" t="s">
        <v>93</v>
      </c>
      <c r="AW1123" s="13" t="s">
        <v>38</v>
      </c>
      <c r="AX1123" s="13" t="s">
        <v>83</v>
      </c>
      <c r="AY1123" s="245" t="s">
        <v>216</v>
      </c>
    </row>
    <row r="1124" s="13" customFormat="1">
      <c r="A1124" s="13"/>
      <c r="B1124" s="234"/>
      <c r="C1124" s="235"/>
      <c r="D1124" s="236" t="s">
        <v>225</v>
      </c>
      <c r="E1124" s="237" t="s">
        <v>1</v>
      </c>
      <c r="F1124" s="238" t="s">
        <v>1397</v>
      </c>
      <c r="G1124" s="235"/>
      <c r="H1124" s="239">
        <v>15</v>
      </c>
      <c r="I1124" s="240"/>
      <c r="J1124" s="235"/>
      <c r="K1124" s="235"/>
      <c r="L1124" s="241"/>
      <c r="M1124" s="242"/>
      <c r="N1124" s="243"/>
      <c r="O1124" s="243"/>
      <c r="P1124" s="243"/>
      <c r="Q1124" s="243"/>
      <c r="R1124" s="243"/>
      <c r="S1124" s="243"/>
      <c r="T1124" s="244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5" t="s">
        <v>225</v>
      </c>
      <c r="AU1124" s="245" t="s">
        <v>93</v>
      </c>
      <c r="AV1124" s="13" t="s">
        <v>93</v>
      </c>
      <c r="AW1124" s="13" t="s">
        <v>38</v>
      </c>
      <c r="AX1124" s="13" t="s">
        <v>83</v>
      </c>
      <c r="AY1124" s="245" t="s">
        <v>216</v>
      </c>
    </row>
    <row r="1125" s="14" customFormat="1">
      <c r="A1125" s="14"/>
      <c r="B1125" s="246"/>
      <c r="C1125" s="247"/>
      <c r="D1125" s="236" t="s">
        <v>225</v>
      </c>
      <c r="E1125" s="248" t="s">
        <v>1</v>
      </c>
      <c r="F1125" s="249" t="s">
        <v>229</v>
      </c>
      <c r="G1125" s="247"/>
      <c r="H1125" s="250">
        <v>465</v>
      </c>
      <c r="I1125" s="251"/>
      <c r="J1125" s="247"/>
      <c r="K1125" s="247"/>
      <c r="L1125" s="252"/>
      <c r="M1125" s="253"/>
      <c r="N1125" s="254"/>
      <c r="O1125" s="254"/>
      <c r="P1125" s="254"/>
      <c r="Q1125" s="254"/>
      <c r="R1125" s="254"/>
      <c r="S1125" s="254"/>
      <c r="T1125" s="255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6" t="s">
        <v>225</v>
      </c>
      <c r="AU1125" s="256" t="s">
        <v>93</v>
      </c>
      <c r="AV1125" s="14" t="s">
        <v>223</v>
      </c>
      <c r="AW1125" s="14" t="s">
        <v>38</v>
      </c>
      <c r="AX1125" s="14" t="s">
        <v>91</v>
      </c>
      <c r="AY1125" s="256" t="s">
        <v>216</v>
      </c>
    </row>
    <row r="1126" s="2" customFormat="1" ht="16.5" customHeight="1">
      <c r="A1126" s="40"/>
      <c r="B1126" s="41"/>
      <c r="C1126" s="221" t="s">
        <v>1398</v>
      </c>
      <c r="D1126" s="221" t="s">
        <v>218</v>
      </c>
      <c r="E1126" s="222" t="s">
        <v>1399</v>
      </c>
      <c r="F1126" s="223" t="s">
        <v>1400</v>
      </c>
      <c r="G1126" s="224" t="s">
        <v>323</v>
      </c>
      <c r="H1126" s="225">
        <v>16</v>
      </c>
      <c r="I1126" s="226"/>
      <c r="J1126" s="227">
        <f>ROUND(I1126*H1126,2)</f>
        <v>0</v>
      </c>
      <c r="K1126" s="223" t="s">
        <v>1</v>
      </c>
      <c r="L1126" s="46"/>
      <c r="M1126" s="228" t="s">
        <v>1</v>
      </c>
      <c r="N1126" s="229" t="s">
        <v>48</v>
      </c>
      <c r="O1126" s="93"/>
      <c r="P1126" s="230">
        <f>O1126*H1126</f>
        <v>0</v>
      </c>
      <c r="Q1126" s="230">
        <v>0</v>
      </c>
      <c r="R1126" s="230">
        <f>Q1126*H1126</f>
        <v>0</v>
      </c>
      <c r="S1126" s="230">
        <v>0</v>
      </c>
      <c r="T1126" s="231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32" t="s">
        <v>223</v>
      </c>
      <c r="AT1126" s="232" t="s">
        <v>218</v>
      </c>
      <c r="AU1126" s="232" t="s">
        <v>93</v>
      </c>
      <c r="AY1126" s="18" t="s">
        <v>216</v>
      </c>
      <c r="BE1126" s="233">
        <f>IF(N1126="základní",J1126,0)</f>
        <v>0</v>
      </c>
      <c r="BF1126" s="233">
        <f>IF(N1126="snížená",J1126,0)</f>
        <v>0</v>
      </c>
      <c r="BG1126" s="233">
        <f>IF(N1126="zákl. přenesená",J1126,0)</f>
        <v>0</v>
      </c>
      <c r="BH1126" s="233">
        <f>IF(N1126="sníž. přenesená",J1126,0)</f>
        <v>0</v>
      </c>
      <c r="BI1126" s="233">
        <f>IF(N1126="nulová",J1126,0)</f>
        <v>0</v>
      </c>
      <c r="BJ1126" s="18" t="s">
        <v>91</v>
      </c>
      <c r="BK1126" s="233">
        <f>ROUND(I1126*H1126,2)</f>
        <v>0</v>
      </c>
      <c r="BL1126" s="18" t="s">
        <v>223</v>
      </c>
      <c r="BM1126" s="232" t="s">
        <v>1401</v>
      </c>
    </row>
    <row r="1127" s="13" customFormat="1">
      <c r="A1127" s="13"/>
      <c r="B1127" s="234"/>
      <c r="C1127" s="235"/>
      <c r="D1127" s="236" t="s">
        <v>225</v>
      </c>
      <c r="E1127" s="237" t="s">
        <v>1</v>
      </c>
      <c r="F1127" s="238" t="s">
        <v>1402</v>
      </c>
      <c r="G1127" s="235"/>
      <c r="H1127" s="239">
        <v>2</v>
      </c>
      <c r="I1127" s="240"/>
      <c r="J1127" s="235"/>
      <c r="K1127" s="235"/>
      <c r="L1127" s="241"/>
      <c r="M1127" s="242"/>
      <c r="N1127" s="243"/>
      <c r="O1127" s="243"/>
      <c r="P1127" s="243"/>
      <c r="Q1127" s="243"/>
      <c r="R1127" s="243"/>
      <c r="S1127" s="243"/>
      <c r="T1127" s="244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5" t="s">
        <v>225</v>
      </c>
      <c r="AU1127" s="245" t="s">
        <v>93</v>
      </c>
      <c r="AV1127" s="13" t="s">
        <v>93</v>
      </c>
      <c r="AW1127" s="13" t="s">
        <v>38</v>
      </c>
      <c r="AX1127" s="13" t="s">
        <v>83</v>
      </c>
      <c r="AY1127" s="245" t="s">
        <v>216</v>
      </c>
    </row>
    <row r="1128" s="13" customFormat="1">
      <c r="A1128" s="13"/>
      <c r="B1128" s="234"/>
      <c r="C1128" s="235"/>
      <c r="D1128" s="236" t="s">
        <v>225</v>
      </c>
      <c r="E1128" s="237" t="s">
        <v>1</v>
      </c>
      <c r="F1128" s="238" t="s">
        <v>1403</v>
      </c>
      <c r="G1128" s="235"/>
      <c r="H1128" s="239">
        <v>3</v>
      </c>
      <c r="I1128" s="240"/>
      <c r="J1128" s="235"/>
      <c r="K1128" s="235"/>
      <c r="L1128" s="241"/>
      <c r="M1128" s="242"/>
      <c r="N1128" s="243"/>
      <c r="O1128" s="243"/>
      <c r="P1128" s="243"/>
      <c r="Q1128" s="243"/>
      <c r="R1128" s="243"/>
      <c r="S1128" s="243"/>
      <c r="T1128" s="24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5" t="s">
        <v>225</v>
      </c>
      <c r="AU1128" s="245" t="s">
        <v>93</v>
      </c>
      <c r="AV1128" s="13" t="s">
        <v>93</v>
      </c>
      <c r="AW1128" s="13" t="s">
        <v>38</v>
      </c>
      <c r="AX1128" s="13" t="s">
        <v>83</v>
      </c>
      <c r="AY1128" s="245" t="s">
        <v>216</v>
      </c>
    </row>
    <row r="1129" s="13" customFormat="1">
      <c r="A1129" s="13"/>
      <c r="B1129" s="234"/>
      <c r="C1129" s="235"/>
      <c r="D1129" s="236" t="s">
        <v>225</v>
      </c>
      <c r="E1129" s="237" t="s">
        <v>1</v>
      </c>
      <c r="F1129" s="238" t="s">
        <v>1404</v>
      </c>
      <c r="G1129" s="235"/>
      <c r="H1129" s="239">
        <v>3</v>
      </c>
      <c r="I1129" s="240"/>
      <c r="J1129" s="235"/>
      <c r="K1129" s="235"/>
      <c r="L1129" s="241"/>
      <c r="M1129" s="242"/>
      <c r="N1129" s="243"/>
      <c r="O1129" s="243"/>
      <c r="P1129" s="243"/>
      <c r="Q1129" s="243"/>
      <c r="R1129" s="243"/>
      <c r="S1129" s="243"/>
      <c r="T1129" s="24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5" t="s">
        <v>225</v>
      </c>
      <c r="AU1129" s="245" t="s">
        <v>93</v>
      </c>
      <c r="AV1129" s="13" t="s">
        <v>93</v>
      </c>
      <c r="AW1129" s="13" t="s">
        <v>38</v>
      </c>
      <c r="AX1129" s="13" t="s">
        <v>83</v>
      </c>
      <c r="AY1129" s="245" t="s">
        <v>216</v>
      </c>
    </row>
    <row r="1130" s="13" customFormat="1">
      <c r="A1130" s="13"/>
      <c r="B1130" s="234"/>
      <c r="C1130" s="235"/>
      <c r="D1130" s="236" t="s">
        <v>225</v>
      </c>
      <c r="E1130" s="237" t="s">
        <v>1</v>
      </c>
      <c r="F1130" s="238" t="s">
        <v>1405</v>
      </c>
      <c r="G1130" s="235"/>
      <c r="H1130" s="239">
        <v>3</v>
      </c>
      <c r="I1130" s="240"/>
      <c r="J1130" s="235"/>
      <c r="K1130" s="235"/>
      <c r="L1130" s="241"/>
      <c r="M1130" s="242"/>
      <c r="N1130" s="243"/>
      <c r="O1130" s="243"/>
      <c r="P1130" s="243"/>
      <c r="Q1130" s="243"/>
      <c r="R1130" s="243"/>
      <c r="S1130" s="243"/>
      <c r="T1130" s="24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5" t="s">
        <v>225</v>
      </c>
      <c r="AU1130" s="245" t="s">
        <v>93</v>
      </c>
      <c r="AV1130" s="13" t="s">
        <v>93</v>
      </c>
      <c r="AW1130" s="13" t="s">
        <v>38</v>
      </c>
      <c r="AX1130" s="13" t="s">
        <v>83</v>
      </c>
      <c r="AY1130" s="245" t="s">
        <v>216</v>
      </c>
    </row>
    <row r="1131" s="13" customFormat="1">
      <c r="A1131" s="13"/>
      <c r="B1131" s="234"/>
      <c r="C1131" s="235"/>
      <c r="D1131" s="236" t="s">
        <v>225</v>
      </c>
      <c r="E1131" s="237" t="s">
        <v>1</v>
      </c>
      <c r="F1131" s="238" t="s">
        <v>1406</v>
      </c>
      <c r="G1131" s="235"/>
      <c r="H1131" s="239">
        <v>1</v>
      </c>
      <c r="I1131" s="240"/>
      <c r="J1131" s="235"/>
      <c r="K1131" s="235"/>
      <c r="L1131" s="241"/>
      <c r="M1131" s="242"/>
      <c r="N1131" s="243"/>
      <c r="O1131" s="243"/>
      <c r="P1131" s="243"/>
      <c r="Q1131" s="243"/>
      <c r="R1131" s="243"/>
      <c r="S1131" s="243"/>
      <c r="T1131" s="244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45" t="s">
        <v>225</v>
      </c>
      <c r="AU1131" s="245" t="s">
        <v>93</v>
      </c>
      <c r="AV1131" s="13" t="s">
        <v>93</v>
      </c>
      <c r="AW1131" s="13" t="s">
        <v>38</v>
      </c>
      <c r="AX1131" s="13" t="s">
        <v>83</v>
      </c>
      <c r="AY1131" s="245" t="s">
        <v>216</v>
      </c>
    </row>
    <row r="1132" s="13" customFormat="1">
      <c r="A1132" s="13"/>
      <c r="B1132" s="234"/>
      <c r="C1132" s="235"/>
      <c r="D1132" s="236" t="s">
        <v>225</v>
      </c>
      <c r="E1132" s="237" t="s">
        <v>1</v>
      </c>
      <c r="F1132" s="238" t="s">
        <v>1368</v>
      </c>
      <c r="G1132" s="235"/>
      <c r="H1132" s="239">
        <v>4</v>
      </c>
      <c r="I1132" s="240"/>
      <c r="J1132" s="235"/>
      <c r="K1132" s="235"/>
      <c r="L1132" s="241"/>
      <c r="M1132" s="242"/>
      <c r="N1132" s="243"/>
      <c r="O1132" s="243"/>
      <c r="P1132" s="243"/>
      <c r="Q1132" s="243"/>
      <c r="R1132" s="243"/>
      <c r="S1132" s="243"/>
      <c r="T1132" s="24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5" t="s">
        <v>225</v>
      </c>
      <c r="AU1132" s="245" t="s">
        <v>93</v>
      </c>
      <c r="AV1132" s="13" t="s">
        <v>93</v>
      </c>
      <c r="AW1132" s="13" t="s">
        <v>38</v>
      </c>
      <c r="AX1132" s="13" t="s">
        <v>83</v>
      </c>
      <c r="AY1132" s="245" t="s">
        <v>216</v>
      </c>
    </row>
    <row r="1133" s="14" customFormat="1">
      <c r="A1133" s="14"/>
      <c r="B1133" s="246"/>
      <c r="C1133" s="247"/>
      <c r="D1133" s="236" t="s">
        <v>225</v>
      </c>
      <c r="E1133" s="248" t="s">
        <v>1</v>
      </c>
      <c r="F1133" s="249" t="s">
        <v>229</v>
      </c>
      <c r="G1133" s="247"/>
      <c r="H1133" s="250">
        <v>16</v>
      </c>
      <c r="I1133" s="251"/>
      <c r="J1133" s="247"/>
      <c r="K1133" s="247"/>
      <c r="L1133" s="252"/>
      <c r="M1133" s="253"/>
      <c r="N1133" s="254"/>
      <c r="O1133" s="254"/>
      <c r="P1133" s="254"/>
      <c r="Q1133" s="254"/>
      <c r="R1133" s="254"/>
      <c r="S1133" s="254"/>
      <c r="T1133" s="255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6" t="s">
        <v>225</v>
      </c>
      <c r="AU1133" s="256" t="s">
        <v>93</v>
      </c>
      <c r="AV1133" s="14" t="s">
        <v>223</v>
      </c>
      <c r="AW1133" s="14" t="s">
        <v>38</v>
      </c>
      <c r="AX1133" s="14" t="s">
        <v>91</v>
      </c>
      <c r="AY1133" s="256" t="s">
        <v>216</v>
      </c>
    </row>
    <row r="1134" s="2" customFormat="1" ht="37.8" customHeight="1">
      <c r="A1134" s="40"/>
      <c r="B1134" s="41"/>
      <c r="C1134" s="221" t="s">
        <v>1407</v>
      </c>
      <c r="D1134" s="221" t="s">
        <v>218</v>
      </c>
      <c r="E1134" s="222" t="s">
        <v>1408</v>
      </c>
      <c r="F1134" s="223" t="s">
        <v>1409</v>
      </c>
      <c r="G1134" s="224" t="s">
        <v>323</v>
      </c>
      <c r="H1134" s="225">
        <v>7</v>
      </c>
      <c r="I1134" s="226"/>
      <c r="J1134" s="227">
        <f>ROUND(I1134*H1134,2)</f>
        <v>0</v>
      </c>
      <c r="K1134" s="223" t="s">
        <v>1</v>
      </c>
      <c r="L1134" s="46"/>
      <c r="M1134" s="228" t="s">
        <v>1</v>
      </c>
      <c r="N1134" s="229" t="s">
        <v>48</v>
      </c>
      <c r="O1134" s="93"/>
      <c r="P1134" s="230">
        <f>O1134*H1134</f>
        <v>0</v>
      </c>
      <c r="Q1134" s="230">
        <v>0</v>
      </c>
      <c r="R1134" s="230">
        <f>Q1134*H1134</f>
        <v>0</v>
      </c>
      <c r="S1134" s="230">
        <v>0</v>
      </c>
      <c r="T1134" s="231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32" t="s">
        <v>223</v>
      </c>
      <c r="AT1134" s="232" t="s">
        <v>218</v>
      </c>
      <c r="AU1134" s="232" t="s">
        <v>93</v>
      </c>
      <c r="AY1134" s="18" t="s">
        <v>216</v>
      </c>
      <c r="BE1134" s="233">
        <f>IF(N1134="základní",J1134,0)</f>
        <v>0</v>
      </c>
      <c r="BF1134" s="233">
        <f>IF(N1134="snížená",J1134,0)</f>
        <v>0</v>
      </c>
      <c r="BG1134" s="233">
        <f>IF(N1134="zákl. přenesená",J1134,0)</f>
        <v>0</v>
      </c>
      <c r="BH1134" s="233">
        <f>IF(N1134="sníž. přenesená",J1134,0)</f>
        <v>0</v>
      </c>
      <c r="BI1134" s="233">
        <f>IF(N1134="nulová",J1134,0)</f>
        <v>0</v>
      </c>
      <c r="BJ1134" s="18" t="s">
        <v>91</v>
      </c>
      <c r="BK1134" s="233">
        <f>ROUND(I1134*H1134,2)</f>
        <v>0</v>
      </c>
      <c r="BL1134" s="18" t="s">
        <v>223</v>
      </c>
      <c r="BM1134" s="232" t="s">
        <v>1410</v>
      </c>
    </row>
    <row r="1135" s="13" customFormat="1">
      <c r="A1135" s="13"/>
      <c r="B1135" s="234"/>
      <c r="C1135" s="235"/>
      <c r="D1135" s="236" t="s">
        <v>225</v>
      </c>
      <c r="E1135" s="237" t="s">
        <v>1</v>
      </c>
      <c r="F1135" s="238" t="s">
        <v>1411</v>
      </c>
      <c r="G1135" s="235"/>
      <c r="H1135" s="239">
        <v>1</v>
      </c>
      <c r="I1135" s="240"/>
      <c r="J1135" s="235"/>
      <c r="K1135" s="235"/>
      <c r="L1135" s="241"/>
      <c r="M1135" s="242"/>
      <c r="N1135" s="243"/>
      <c r="O1135" s="243"/>
      <c r="P1135" s="243"/>
      <c r="Q1135" s="243"/>
      <c r="R1135" s="243"/>
      <c r="S1135" s="243"/>
      <c r="T1135" s="244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5" t="s">
        <v>225</v>
      </c>
      <c r="AU1135" s="245" t="s">
        <v>93</v>
      </c>
      <c r="AV1135" s="13" t="s">
        <v>93</v>
      </c>
      <c r="AW1135" s="13" t="s">
        <v>38</v>
      </c>
      <c r="AX1135" s="13" t="s">
        <v>83</v>
      </c>
      <c r="AY1135" s="245" t="s">
        <v>216</v>
      </c>
    </row>
    <row r="1136" s="13" customFormat="1">
      <c r="A1136" s="13"/>
      <c r="B1136" s="234"/>
      <c r="C1136" s="235"/>
      <c r="D1136" s="236" t="s">
        <v>225</v>
      </c>
      <c r="E1136" s="237" t="s">
        <v>1</v>
      </c>
      <c r="F1136" s="238" t="s">
        <v>1412</v>
      </c>
      <c r="G1136" s="235"/>
      <c r="H1136" s="239">
        <v>1</v>
      </c>
      <c r="I1136" s="240"/>
      <c r="J1136" s="235"/>
      <c r="K1136" s="235"/>
      <c r="L1136" s="241"/>
      <c r="M1136" s="242"/>
      <c r="N1136" s="243"/>
      <c r="O1136" s="243"/>
      <c r="P1136" s="243"/>
      <c r="Q1136" s="243"/>
      <c r="R1136" s="243"/>
      <c r="S1136" s="243"/>
      <c r="T1136" s="244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5" t="s">
        <v>225</v>
      </c>
      <c r="AU1136" s="245" t="s">
        <v>93</v>
      </c>
      <c r="AV1136" s="13" t="s">
        <v>93</v>
      </c>
      <c r="AW1136" s="13" t="s">
        <v>38</v>
      </c>
      <c r="AX1136" s="13" t="s">
        <v>83</v>
      </c>
      <c r="AY1136" s="245" t="s">
        <v>216</v>
      </c>
    </row>
    <row r="1137" s="13" customFormat="1">
      <c r="A1137" s="13"/>
      <c r="B1137" s="234"/>
      <c r="C1137" s="235"/>
      <c r="D1137" s="236" t="s">
        <v>225</v>
      </c>
      <c r="E1137" s="237" t="s">
        <v>1</v>
      </c>
      <c r="F1137" s="238" t="s">
        <v>1413</v>
      </c>
      <c r="G1137" s="235"/>
      <c r="H1137" s="239">
        <v>2</v>
      </c>
      <c r="I1137" s="240"/>
      <c r="J1137" s="235"/>
      <c r="K1137" s="235"/>
      <c r="L1137" s="241"/>
      <c r="M1137" s="242"/>
      <c r="N1137" s="243"/>
      <c r="O1137" s="243"/>
      <c r="P1137" s="243"/>
      <c r="Q1137" s="243"/>
      <c r="R1137" s="243"/>
      <c r="S1137" s="243"/>
      <c r="T1137" s="244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45" t="s">
        <v>225</v>
      </c>
      <c r="AU1137" s="245" t="s">
        <v>93</v>
      </c>
      <c r="AV1137" s="13" t="s">
        <v>93</v>
      </c>
      <c r="AW1137" s="13" t="s">
        <v>38</v>
      </c>
      <c r="AX1137" s="13" t="s">
        <v>83</v>
      </c>
      <c r="AY1137" s="245" t="s">
        <v>216</v>
      </c>
    </row>
    <row r="1138" s="13" customFormat="1">
      <c r="A1138" s="13"/>
      <c r="B1138" s="234"/>
      <c r="C1138" s="235"/>
      <c r="D1138" s="236" t="s">
        <v>225</v>
      </c>
      <c r="E1138" s="237" t="s">
        <v>1</v>
      </c>
      <c r="F1138" s="238" t="s">
        <v>1414</v>
      </c>
      <c r="G1138" s="235"/>
      <c r="H1138" s="239">
        <v>1</v>
      </c>
      <c r="I1138" s="240"/>
      <c r="J1138" s="235"/>
      <c r="K1138" s="235"/>
      <c r="L1138" s="241"/>
      <c r="M1138" s="242"/>
      <c r="N1138" s="243"/>
      <c r="O1138" s="243"/>
      <c r="P1138" s="243"/>
      <c r="Q1138" s="243"/>
      <c r="R1138" s="243"/>
      <c r="S1138" s="243"/>
      <c r="T1138" s="244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5" t="s">
        <v>225</v>
      </c>
      <c r="AU1138" s="245" t="s">
        <v>93</v>
      </c>
      <c r="AV1138" s="13" t="s">
        <v>93</v>
      </c>
      <c r="AW1138" s="13" t="s">
        <v>38</v>
      </c>
      <c r="AX1138" s="13" t="s">
        <v>83</v>
      </c>
      <c r="AY1138" s="245" t="s">
        <v>216</v>
      </c>
    </row>
    <row r="1139" s="13" customFormat="1">
      <c r="A1139" s="13"/>
      <c r="B1139" s="234"/>
      <c r="C1139" s="235"/>
      <c r="D1139" s="236" t="s">
        <v>225</v>
      </c>
      <c r="E1139" s="237" t="s">
        <v>1</v>
      </c>
      <c r="F1139" s="238" t="s">
        <v>1415</v>
      </c>
      <c r="G1139" s="235"/>
      <c r="H1139" s="239">
        <v>2</v>
      </c>
      <c r="I1139" s="240"/>
      <c r="J1139" s="235"/>
      <c r="K1139" s="235"/>
      <c r="L1139" s="241"/>
      <c r="M1139" s="242"/>
      <c r="N1139" s="243"/>
      <c r="O1139" s="243"/>
      <c r="P1139" s="243"/>
      <c r="Q1139" s="243"/>
      <c r="R1139" s="243"/>
      <c r="S1139" s="243"/>
      <c r="T1139" s="24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5" t="s">
        <v>225</v>
      </c>
      <c r="AU1139" s="245" t="s">
        <v>93</v>
      </c>
      <c r="AV1139" s="13" t="s">
        <v>93</v>
      </c>
      <c r="AW1139" s="13" t="s">
        <v>38</v>
      </c>
      <c r="AX1139" s="13" t="s">
        <v>83</v>
      </c>
      <c r="AY1139" s="245" t="s">
        <v>216</v>
      </c>
    </row>
    <row r="1140" s="14" customFormat="1">
      <c r="A1140" s="14"/>
      <c r="B1140" s="246"/>
      <c r="C1140" s="247"/>
      <c r="D1140" s="236" t="s">
        <v>225</v>
      </c>
      <c r="E1140" s="248" t="s">
        <v>1</v>
      </c>
      <c r="F1140" s="249" t="s">
        <v>229</v>
      </c>
      <c r="G1140" s="247"/>
      <c r="H1140" s="250">
        <v>7</v>
      </c>
      <c r="I1140" s="251"/>
      <c r="J1140" s="247"/>
      <c r="K1140" s="247"/>
      <c r="L1140" s="252"/>
      <c r="M1140" s="253"/>
      <c r="N1140" s="254"/>
      <c r="O1140" s="254"/>
      <c r="P1140" s="254"/>
      <c r="Q1140" s="254"/>
      <c r="R1140" s="254"/>
      <c r="S1140" s="254"/>
      <c r="T1140" s="255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6" t="s">
        <v>225</v>
      </c>
      <c r="AU1140" s="256" t="s">
        <v>93</v>
      </c>
      <c r="AV1140" s="14" t="s">
        <v>223</v>
      </c>
      <c r="AW1140" s="14" t="s">
        <v>38</v>
      </c>
      <c r="AX1140" s="14" t="s">
        <v>91</v>
      </c>
      <c r="AY1140" s="256" t="s">
        <v>216</v>
      </c>
    </row>
    <row r="1141" s="2" customFormat="1" ht="16.5" customHeight="1">
      <c r="A1141" s="40"/>
      <c r="B1141" s="41"/>
      <c r="C1141" s="221" t="s">
        <v>1416</v>
      </c>
      <c r="D1141" s="221" t="s">
        <v>218</v>
      </c>
      <c r="E1141" s="222" t="s">
        <v>1417</v>
      </c>
      <c r="F1141" s="223" t="s">
        <v>1418</v>
      </c>
      <c r="G1141" s="224" t="s">
        <v>323</v>
      </c>
      <c r="H1141" s="225">
        <v>4</v>
      </c>
      <c r="I1141" s="226"/>
      <c r="J1141" s="227">
        <f>ROUND(I1141*H1141,2)</f>
        <v>0</v>
      </c>
      <c r="K1141" s="223" t="s">
        <v>1</v>
      </c>
      <c r="L1141" s="46"/>
      <c r="M1141" s="228" t="s">
        <v>1</v>
      </c>
      <c r="N1141" s="229" t="s">
        <v>48</v>
      </c>
      <c r="O1141" s="93"/>
      <c r="P1141" s="230">
        <f>O1141*H1141</f>
        <v>0</v>
      </c>
      <c r="Q1141" s="230">
        <v>0</v>
      </c>
      <c r="R1141" s="230">
        <f>Q1141*H1141</f>
        <v>0</v>
      </c>
      <c r="S1141" s="230">
        <v>0</v>
      </c>
      <c r="T1141" s="231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32" t="s">
        <v>223</v>
      </c>
      <c r="AT1141" s="232" t="s">
        <v>218</v>
      </c>
      <c r="AU1141" s="232" t="s">
        <v>93</v>
      </c>
      <c r="AY1141" s="18" t="s">
        <v>216</v>
      </c>
      <c r="BE1141" s="233">
        <f>IF(N1141="základní",J1141,0)</f>
        <v>0</v>
      </c>
      <c r="BF1141" s="233">
        <f>IF(N1141="snížená",J1141,0)</f>
        <v>0</v>
      </c>
      <c r="BG1141" s="233">
        <f>IF(N1141="zákl. přenesená",J1141,0)</f>
        <v>0</v>
      </c>
      <c r="BH1141" s="233">
        <f>IF(N1141="sníž. přenesená",J1141,0)</f>
        <v>0</v>
      </c>
      <c r="BI1141" s="233">
        <f>IF(N1141="nulová",J1141,0)</f>
        <v>0</v>
      </c>
      <c r="BJ1141" s="18" t="s">
        <v>91</v>
      </c>
      <c r="BK1141" s="233">
        <f>ROUND(I1141*H1141,2)</f>
        <v>0</v>
      </c>
      <c r="BL1141" s="18" t="s">
        <v>223</v>
      </c>
      <c r="BM1141" s="232" t="s">
        <v>1419</v>
      </c>
    </row>
    <row r="1142" s="13" customFormat="1">
      <c r="A1142" s="13"/>
      <c r="B1142" s="234"/>
      <c r="C1142" s="235"/>
      <c r="D1142" s="236" t="s">
        <v>225</v>
      </c>
      <c r="E1142" s="237" t="s">
        <v>1</v>
      </c>
      <c r="F1142" s="238" t="s">
        <v>1420</v>
      </c>
      <c r="G1142" s="235"/>
      <c r="H1142" s="239">
        <v>4</v>
      </c>
      <c r="I1142" s="240"/>
      <c r="J1142" s="235"/>
      <c r="K1142" s="235"/>
      <c r="L1142" s="241"/>
      <c r="M1142" s="242"/>
      <c r="N1142" s="243"/>
      <c r="O1142" s="243"/>
      <c r="P1142" s="243"/>
      <c r="Q1142" s="243"/>
      <c r="R1142" s="243"/>
      <c r="S1142" s="243"/>
      <c r="T1142" s="244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5" t="s">
        <v>225</v>
      </c>
      <c r="AU1142" s="245" t="s">
        <v>93</v>
      </c>
      <c r="AV1142" s="13" t="s">
        <v>93</v>
      </c>
      <c r="AW1142" s="13" t="s">
        <v>38</v>
      </c>
      <c r="AX1142" s="13" t="s">
        <v>91</v>
      </c>
      <c r="AY1142" s="245" t="s">
        <v>216</v>
      </c>
    </row>
    <row r="1143" s="2" customFormat="1" ht="16.5" customHeight="1">
      <c r="A1143" s="40"/>
      <c r="B1143" s="41"/>
      <c r="C1143" s="221" t="s">
        <v>1421</v>
      </c>
      <c r="D1143" s="221" t="s">
        <v>218</v>
      </c>
      <c r="E1143" s="222" t="s">
        <v>1422</v>
      </c>
      <c r="F1143" s="223" t="s">
        <v>1423</v>
      </c>
      <c r="G1143" s="224" t="s">
        <v>323</v>
      </c>
      <c r="H1143" s="225">
        <v>1</v>
      </c>
      <c r="I1143" s="226"/>
      <c r="J1143" s="227">
        <f>ROUND(I1143*H1143,2)</f>
        <v>0</v>
      </c>
      <c r="K1143" s="223" t="s">
        <v>1</v>
      </c>
      <c r="L1143" s="46"/>
      <c r="M1143" s="228" t="s">
        <v>1</v>
      </c>
      <c r="N1143" s="229" t="s">
        <v>48</v>
      </c>
      <c r="O1143" s="93"/>
      <c r="P1143" s="230">
        <f>O1143*H1143</f>
        <v>0</v>
      </c>
      <c r="Q1143" s="230">
        <v>0</v>
      </c>
      <c r="R1143" s="230">
        <f>Q1143*H1143</f>
        <v>0</v>
      </c>
      <c r="S1143" s="230">
        <v>0</v>
      </c>
      <c r="T1143" s="231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32" t="s">
        <v>223</v>
      </c>
      <c r="AT1143" s="232" t="s">
        <v>218</v>
      </c>
      <c r="AU1143" s="232" t="s">
        <v>93</v>
      </c>
      <c r="AY1143" s="18" t="s">
        <v>216</v>
      </c>
      <c r="BE1143" s="233">
        <f>IF(N1143="základní",J1143,0)</f>
        <v>0</v>
      </c>
      <c r="BF1143" s="233">
        <f>IF(N1143="snížená",J1143,0)</f>
        <v>0</v>
      </c>
      <c r="BG1143" s="233">
        <f>IF(N1143="zákl. přenesená",J1143,0)</f>
        <v>0</v>
      </c>
      <c r="BH1143" s="233">
        <f>IF(N1143="sníž. přenesená",J1143,0)</f>
        <v>0</v>
      </c>
      <c r="BI1143" s="233">
        <f>IF(N1143="nulová",J1143,0)</f>
        <v>0</v>
      </c>
      <c r="BJ1143" s="18" t="s">
        <v>91</v>
      </c>
      <c r="BK1143" s="233">
        <f>ROUND(I1143*H1143,2)</f>
        <v>0</v>
      </c>
      <c r="BL1143" s="18" t="s">
        <v>223</v>
      </c>
      <c r="BM1143" s="232" t="s">
        <v>1424</v>
      </c>
    </row>
    <row r="1144" s="13" customFormat="1">
      <c r="A1144" s="13"/>
      <c r="B1144" s="234"/>
      <c r="C1144" s="235"/>
      <c r="D1144" s="236" t="s">
        <v>225</v>
      </c>
      <c r="E1144" s="237" t="s">
        <v>1</v>
      </c>
      <c r="F1144" s="238" t="s">
        <v>1425</v>
      </c>
      <c r="G1144" s="235"/>
      <c r="H1144" s="239">
        <v>1</v>
      </c>
      <c r="I1144" s="240"/>
      <c r="J1144" s="235"/>
      <c r="K1144" s="235"/>
      <c r="L1144" s="241"/>
      <c r="M1144" s="242"/>
      <c r="N1144" s="243"/>
      <c r="O1144" s="243"/>
      <c r="P1144" s="243"/>
      <c r="Q1144" s="243"/>
      <c r="R1144" s="243"/>
      <c r="S1144" s="243"/>
      <c r="T1144" s="244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5" t="s">
        <v>225</v>
      </c>
      <c r="AU1144" s="245" t="s">
        <v>93</v>
      </c>
      <c r="AV1144" s="13" t="s">
        <v>93</v>
      </c>
      <c r="AW1144" s="13" t="s">
        <v>38</v>
      </c>
      <c r="AX1144" s="13" t="s">
        <v>91</v>
      </c>
      <c r="AY1144" s="245" t="s">
        <v>216</v>
      </c>
    </row>
    <row r="1145" s="2" customFormat="1" ht="16.5" customHeight="1">
      <c r="A1145" s="40"/>
      <c r="B1145" s="41"/>
      <c r="C1145" s="221" t="s">
        <v>1426</v>
      </c>
      <c r="D1145" s="221" t="s">
        <v>218</v>
      </c>
      <c r="E1145" s="222" t="s">
        <v>1427</v>
      </c>
      <c r="F1145" s="223" t="s">
        <v>1428</v>
      </c>
      <c r="G1145" s="224" t="s">
        <v>323</v>
      </c>
      <c r="H1145" s="225">
        <v>3</v>
      </c>
      <c r="I1145" s="226"/>
      <c r="J1145" s="227">
        <f>ROUND(I1145*H1145,2)</f>
        <v>0</v>
      </c>
      <c r="K1145" s="223" t="s">
        <v>1</v>
      </c>
      <c r="L1145" s="46"/>
      <c r="M1145" s="228" t="s">
        <v>1</v>
      </c>
      <c r="N1145" s="229" t="s">
        <v>48</v>
      </c>
      <c r="O1145" s="93"/>
      <c r="P1145" s="230">
        <f>O1145*H1145</f>
        <v>0</v>
      </c>
      <c r="Q1145" s="230">
        <v>0</v>
      </c>
      <c r="R1145" s="230">
        <f>Q1145*H1145</f>
        <v>0</v>
      </c>
      <c r="S1145" s="230">
        <v>0</v>
      </c>
      <c r="T1145" s="231">
        <f>S1145*H1145</f>
        <v>0</v>
      </c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R1145" s="232" t="s">
        <v>223</v>
      </c>
      <c r="AT1145" s="232" t="s">
        <v>218</v>
      </c>
      <c r="AU1145" s="232" t="s">
        <v>93</v>
      </c>
      <c r="AY1145" s="18" t="s">
        <v>216</v>
      </c>
      <c r="BE1145" s="233">
        <f>IF(N1145="základní",J1145,0)</f>
        <v>0</v>
      </c>
      <c r="BF1145" s="233">
        <f>IF(N1145="snížená",J1145,0)</f>
        <v>0</v>
      </c>
      <c r="BG1145" s="233">
        <f>IF(N1145="zákl. přenesená",J1145,0)</f>
        <v>0</v>
      </c>
      <c r="BH1145" s="233">
        <f>IF(N1145="sníž. přenesená",J1145,0)</f>
        <v>0</v>
      </c>
      <c r="BI1145" s="233">
        <f>IF(N1145="nulová",J1145,0)</f>
        <v>0</v>
      </c>
      <c r="BJ1145" s="18" t="s">
        <v>91</v>
      </c>
      <c r="BK1145" s="233">
        <f>ROUND(I1145*H1145,2)</f>
        <v>0</v>
      </c>
      <c r="BL1145" s="18" t="s">
        <v>223</v>
      </c>
      <c r="BM1145" s="232" t="s">
        <v>1429</v>
      </c>
    </row>
    <row r="1146" s="13" customFormat="1">
      <c r="A1146" s="13"/>
      <c r="B1146" s="234"/>
      <c r="C1146" s="235"/>
      <c r="D1146" s="236" t="s">
        <v>225</v>
      </c>
      <c r="E1146" s="237" t="s">
        <v>1</v>
      </c>
      <c r="F1146" s="238" t="s">
        <v>1430</v>
      </c>
      <c r="G1146" s="235"/>
      <c r="H1146" s="239">
        <v>3</v>
      </c>
      <c r="I1146" s="240"/>
      <c r="J1146" s="235"/>
      <c r="K1146" s="235"/>
      <c r="L1146" s="241"/>
      <c r="M1146" s="242"/>
      <c r="N1146" s="243"/>
      <c r="O1146" s="243"/>
      <c r="P1146" s="243"/>
      <c r="Q1146" s="243"/>
      <c r="R1146" s="243"/>
      <c r="S1146" s="243"/>
      <c r="T1146" s="244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5" t="s">
        <v>225</v>
      </c>
      <c r="AU1146" s="245" t="s">
        <v>93</v>
      </c>
      <c r="AV1146" s="13" t="s">
        <v>93</v>
      </c>
      <c r="AW1146" s="13" t="s">
        <v>38</v>
      </c>
      <c r="AX1146" s="13" t="s">
        <v>91</v>
      </c>
      <c r="AY1146" s="245" t="s">
        <v>216</v>
      </c>
    </row>
    <row r="1147" s="2" customFormat="1" ht="37.8" customHeight="1">
      <c r="A1147" s="40"/>
      <c r="B1147" s="41"/>
      <c r="C1147" s="221" t="s">
        <v>1431</v>
      </c>
      <c r="D1147" s="221" t="s">
        <v>218</v>
      </c>
      <c r="E1147" s="222" t="s">
        <v>1432</v>
      </c>
      <c r="F1147" s="223" t="s">
        <v>1433</v>
      </c>
      <c r="G1147" s="224" t="s">
        <v>221</v>
      </c>
      <c r="H1147" s="225">
        <v>29.34</v>
      </c>
      <c r="I1147" s="226"/>
      <c r="J1147" s="227">
        <f>ROUND(I1147*H1147,2)</f>
        <v>0</v>
      </c>
      <c r="K1147" s="223" t="s">
        <v>1</v>
      </c>
      <c r="L1147" s="46"/>
      <c r="M1147" s="228" t="s">
        <v>1</v>
      </c>
      <c r="N1147" s="229" t="s">
        <v>48</v>
      </c>
      <c r="O1147" s="93"/>
      <c r="P1147" s="230">
        <f>O1147*H1147</f>
        <v>0</v>
      </c>
      <c r="Q1147" s="230">
        <v>0</v>
      </c>
      <c r="R1147" s="230">
        <f>Q1147*H1147</f>
        <v>0</v>
      </c>
      <c r="S1147" s="230">
        <v>0</v>
      </c>
      <c r="T1147" s="231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32" t="s">
        <v>223</v>
      </c>
      <c r="AT1147" s="232" t="s">
        <v>218</v>
      </c>
      <c r="AU1147" s="232" t="s">
        <v>93</v>
      </c>
      <c r="AY1147" s="18" t="s">
        <v>216</v>
      </c>
      <c r="BE1147" s="233">
        <f>IF(N1147="základní",J1147,0)</f>
        <v>0</v>
      </c>
      <c r="BF1147" s="233">
        <f>IF(N1147="snížená",J1147,0)</f>
        <v>0</v>
      </c>
      <c r="BG1147" s="233">
        <f>IF(N1147="zákl. přenesená",J1147,0)</f>
        <v>0</v>
      </c>
      <c r="BH1147" s="233">
        <f>IF(N1147="sníž. přenesená",J1147,0)</f>
        <v>0</v>
      </c>
      <c r="BI1147" s="233">
        <f>IF(N1147="nulová",J1147,0)</f>
        <v>0</v>
      </c>
      <c r="BJ1147" s="18" t="s">
        <v>91</v>
      </c>
      <c r="BK1147" s="233">
        <f>ROUND(I1147*H1147,2)</f>
        <v>0</v>
      </c>
      <c r="BL1147" s="18" t="s">
        <v>223</v>
      </c>
      <c r="BM1147" s="232" t="s">
        <v>1434</v>
      </c>
    </row>
    <row r="1148" s="13" customFormat="1">
      <c r="A1148" s="13"/>
      <c r="B1148" s="234"/>
      <c r="C1148" s="235"/>
      <c r="D1148" s="236" t="s">
        <v>225</v>
      </c>
      <c r="E1148" s="237" t="s">
        <v>1</v>
      </c>
      <c r="F1148" s="238" t="s">
        <v>1435</v>
      </c>
      <c r="G1148" s="235"/>
      <c r="H1148" s="239">
        <v>20.460000000000001</v>
      </c>
      <c r="I1148" s="240"/>
      <c r="J1148" s="235"/>
      <c r="K1148" s="235"/>
      <c r="L1148" s="241"/>
      <c r="M1148" s="242"/>
      <c r="N1148" s="243"/>
      <c r="O1148" s="243"/>
      <c r="P1148" s="243"/>
      <c r="Q1148" s="243"/>
      <c r="R1148" s="243"/>
      <c r="S1148" s="243"/>
      <c r="T1148" s="24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5" t="s">
        <v>225</v>
      </c>
      <c r="AU1148" s="245" t="s">
        <v>93</v>
      </c>
      <c r="AV1148" s="13" t="s">
        <v>93</v>
      </c>
      <c r="AW1148" s="13" t="s">
        <v>38</v>
      </c>
      <c r="AX1148" s="13" t="s">
        <v>83</v>
      </c>
      <c r="AY1148" s="245" t="s">
        <v>216</v>
      </c>
    </row>
    <row r="1149" s="13" customFormat="1">
      <c r="A1149" s="13"/>
      <c r="B1149" s="234"/>
      <c r="C1149" s="235"/>
      <c r="D1149" s="236" t="s">
        <v>225</v>
      </c>
      <c r="E1149" s="237" t="s">
        <v>1</v>
      </c>
      <c r="F1149" s="238" t="s">
        <v>1436</v>
      </c>
      <c r="G1149" s="235"/>
      <c r="H1149" s="239">
        <v>4.0800000000000001</v>
      </c>
      <c r="I1149" s="240"/>
      <c r="J1149" s="235"/>
      <c r="K1149" s="235"/>
      <c r="L1149" s="241"/>
      <c r="M1149" s="242"/>
      <c r="N1149" s="243"/>
      <c r="O1149" s="243"/>
      <c r="P1149" s="243"/>
      <c r="Q1149" s="243"/>
      <c r="R1149" s="243"/>
      <c r="S1149" s="243"/>
      <c r="T1149" s="24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5" t="s">
        <v>225</v>
      </c>
      <c r="AU1149" s="245" t="s">
        <v>93</v>
      </c>
      <c r="AV1149" s="13" t="s">
        <v>93</v>
      </c>
      <c r="AW1149" s="13" t="s">
        <v>38</v>
      </c>
      <c r="AX1149" s="13" t="s">
        <v>83</v>
      </c>
      <c r="AY1149" s="245" t="s">
        <v>216</v>
      </c>
    </row>
    <row r="1150" s="13" customFormat="1">
      <c r="A1150" s="13"/>
      <c r="B1150" s="234"/>
      <c r="C1150" s="235"/>
      <c r="D1150" s="236" t="s">
        <v>225</v>
      </c>
      <c r="E1150" s="237" t="s">
        <v>1</v>
      </c>
      <c r="F1150" s="238" t="s">
        <v>1437</v>
      </c>
      <c r="G1150" s="235"/>
      <c r="H1150" s="239">
        <v>4.7999999999999998</v>
      </c>
      <c r="I1150" s="240"/>
      <c r="J1150" s="235"/>
      <c r="K1150" s="235"/>
      <c r="L1150" s="241"/>
      <c r="M1150" s="242"/>
      <c r="N1150" s="243"/>
      <c r="O1150" s="243"/>
      <c r="P1150" s="243"/>
      <c r="Q1150" s="243"/>
      <c r="R1150" s="243"/>
      <c r="S1150" s="243"/>
      <c r="T1150" s="244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5" t="s">
        <v>225</v>
      </c>
      <c r="AU1150" s="245" t="s">
        <v>93</v>
      </c>
      <c r="AV1150" s="13" t="s">
        <v>93</v>
      </c>
      <c r="AW1150" s="13" t="s">
        <v>38</v>
      </c>
      <c r="AX1150" s="13" t="s">
        <v>83</v>
      </c>
      <c r="AY1150" s="245" t="s">
        <v>216</v>
      </c>
    </row>
    <row r="1151" s="14" customFormat="1">
      <c r="A1151" s="14"/>
      <c r="B1151" s="246"/>
      <c r="C1151" s="247"/>
      <c r="D1151" s="236" t="s">
        <v>225</v>
      </c>
      <c r="E1151" s="248" t="s">
        <v>1</v>
      </c>
      <c r="F1151" s="249" t="s">
        <v>229</v>
      </c>
      <c r="G1151" s="247"/>
      <c r="H1151" s="250">
        <v>29.34</v>
      </c>
      <c r="I1151" s="251"/>
      <c r="J1151" s="247"/>
      <c r="K1151" s="247"/>
      <c r="L1151" s="252"/>
      <c r="M1151" s="253"/>
      <c r="N1151" s="254"/>
      <c r="O1151" s="254"/>
      <c r="P1151" s="254"/>
      <c r="Q1151" s="254"/>
      <c r="R1151" s="254"/>
      <c r="S1151" s="254"/>
      <c r="T1151" s="255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6" t="s">
        <v>225</v>
      </c>
      <c r="AU1151" s="256" t="s">
        <v>93</v>
      </c>
      <c r="AV1151" s="14" t="s">
        <v>223</v>
      </c>
      <c r="AW1151" s="14" t="s">
        <v>38</v>
      </c>
      <c r="AX1151" s="14" t="s">
        <v>91</v>
      </c>
      <c r="AY1151" s="256" t="s">
        <v>216</v>
      </c>
    </row>
    <row r="1152" s="2" customFormat="1" ht="24.15" customHeight="1">
      <c r="A1152" s="40"/>
      <c r="B1152" s="41"/>
      <c r="C1152" s="221" t="s">
        <v>1438</v>
      </c>
      <c r="D1152" s="221" t="s">
        <v>218</v>
      </c>
      <c r="E1152" s="222" t="s">
        <v>1439</v>
      </c>
      <c r="F1152" s="223" t="s">
        <v>1440</v>
      </c>
      <c r="G1152" s="224" t="s">
        <v>221</v>
      </c>
      <c r="H1152" s="225">
        <v>78.239999999999995</v>
      </c>
      <c r="I1152" s="226"/>
      <c r="J1152" s="227">
        <f>ROUND(I1152*H1152,2)</f>
        <v>0</v>
      </c>
      <c r="K1152" s="223" t="s">
        <v>222</v>
      </c>
      <c r="L1152" s="46"/>
      <c r="M1152" s="228" t="s">
        <v>1</v>
      </c>
      <c r="N1152" s="229" t="s">
        <v>48</v>
      </c>
      <c r="O1152" s="93"/>
      <c r="P1152" s="230">
        <f>O1152*H1152</f>
        <v>0</v>
      </c>
      <c r="Q1152" s="230">
        <v>0</v>
      </c>
      <c r="R1152" s="230">
        <f>Q1152*H1152</f>
        <v>0</v>
      </c>
      <c r="S1152" s="230">
        <v>0</v>
      </c>
      <c r="T1152" s="231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32" t="s">
        <v>223</v>
      </c>
      <c r="AT1152" s="232" t="s">
        <v>218</v>
      </c>
      <c r="AU1152" s="232" t="s">
        <v>93</v>
      </c>
      <c r="AY1152" s="18" t="s">
        <v>216</v>
      </c>
      <c r="BE1152" s="233">
        <f>IF(N1152="základní",J1152,0)</f>
        <v>0</v>
      </c>
      <c r="BF1152" s="233">
        <f>IF(N1152="snížená",J1152,0)</f>
        <v>0</v>
      </c>
      <c r="BG1152" s="233">
        <f>IF(N1152="zákl. přenesená",J1152,0)</f>
        <v>0</v>
      </c>
      <c r="BH1152" s="233">
        <f>IF(N1152="sníž. přenesená",J1152,0)</f>
        <v>0</v>
      </c>
      <c r="BI1152" s="233">
        <f>IF(N1152="nulová",J1152,0)</f>
        <v>0</v>
      </c>
      <c r="BJ1152" s="18" t="s">
        <v>91</v>
      </c>
      <c r="BK1152" s="233">
        <f>ROUND(I1152*H1152,2)</f>
        <v>0</v>
      </c>
      <c r="BL1152" s="18" t="s">
        <v>223</v>
      </c>
      <c r="BM1152" s="232" t="s">
        <v>1441</v>
      </c>
    </row>
    <row r="1153" s="13" customFormat="1">
      <c r="A1153" s="13"/>
      <c r="B1153" s="234"/>
      <c r="C1153" s="235"/>
      <c r="D1153" s="236" t="s">
        <v>225</v>
      </c>
      <c r="E1153" s="237" t="s">
        <v>1</v>
      </c>
      <c r="F1153" s="238" t="s">
        <v>1442</v>
      </c>
      <c r="G1153" s="235"/>
      <c r="H1153" s="239">
        <v>78.239999999999995</v>
      </c>
      <c r="I1153" s="240"/>
      <c r="J1153" s="235"/>
      <c r="K1153" s="235"/>
      <c r="L1153" s="241"/>
      <c r="M1153" s="242"/>
      <c r="N1153" s="243"/>
      <c r="O1153" s="243"/>
      <c r="P1153" s="243"/>
      <c r="Q1153" s="243"/>
      <c r="R1153" s="243"/>
      <c r="S1153" s="243"/>
      <c r="T1153" s="244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5" t="s">
        <v>225</v>
      </c>
      <c r="AU1153" s="245" t="s">
        <v>93</v>
      </c>
      <c r="AV1153" s="13" t="s">
        <v>93</v>
      </c>
      <c r="AW1153" s="13" t="s">
        <v>38</v>
      </c>
      <c r="AX1153" s="13" t="s">
        <v>91</v>
      </c>
      <c r="AY1153" s="245" t="s">
        <v>216</v>
      </c>
    </row>
    <row r="1154" s="2" customFormat="1" ht="24.15" customHeight="1">
      <c r="A1154" s="40"/>
      <c r="B1154" s="41"/>
      <c r="C1154" s="221" t="s">
        <v>1443</v>
      </c>
      <c r="D1154" s="221" t="s">
        <v>218</v>
      </c>
      <c r="E1154" s="222" t="s">
        <v>1439</v>
      </c>
      <c r="F1154" s="223" t="s">
        <v>1440</v>
      </c>
      <c r="G1154" s="224" t="s">
        <v>221</v>
      </c>
      <c r="H1154" s="225">
        <v>2144.348</v>
      </c>
      <c r="I1154" s="226"/>
      <c r="J1154" s="227">
        <f>ROUND(I1154*H1154,2)</f>
        <v>0</v>
      </c>
      <c r="K1154" s="223" t="s">
        <v>222</v>
      </c>
      <c r="L1154" s="46"/>
      <c r="M1154" s="228" t="s">
        <v>1</v>
      </c>
      <c r="N1154" s="229" t="s">
        <v>48</v>
      </c>
      <c r="O1154" s="93"/>
      <c r="P1154" s="230">
        <f>O1154*H1154</f>
        <v>0</v>
      </c>
      <c r="Q1154" s="230">
        <v>0</v>
      </c>
      <c r="R1154" s="230">
        <f>Q1154*H1154</f>
        <v>0</v>
      </c>
      <c r="S1154" s="230">
        <v>0</v>
      </c>
      <c r="T1154" s="231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232" t="s">
        <v>223</v>
      </c>
      <c r="AT1154" s="232" t="s">
        <v>218</v>
      </c>
      <c r="AU1154" s="232" t="s">
        <v>93</v>
      </c>
      <c r="AY1154" s="18" t="s">
        <v>216</v>
      </c>
      <c r="BE1154" s="233">
        <f>IF(N1154="základní",J1154,0)</f>
        <v>0</v>
      </c>
      <c r="BF1154" s="233">
        <f>IF(N1154="snížená",J1154,0)</f>
        <v>0</v>
      </c>
      <c r="BG1154" s="233">
        <f>IF(N1154="zákl. přenesená",J1154,0)</f>
        <v>0</v>
      </c>
      <c r="BH1154" s="233">
        <f>IF(N1154="sníž. přenesená",J1154,0)</f>
        <v>0</v>
      </c>
      <c r="BI1154" s="233">
        <f>IF(N1154="nulová",J1154,0)</f>
        <v>0</v>
      </c>
      <c r="BJ1154" s="18" t="s">
        <v>91</v>
      </c>
      <c r="BK1154" s="233">
        <f>ROUND(I1154*H1154,2)</f>
        <v>0</v>
      </c>
      <c r="BL1154" s="18" t="s">
        <v>223</v>
      </c>
      <c r="BM1154" s="232" t="s">
        <v>1444</v>
      </c>
    </row>
    <row r="1155" s="15" customFormat="1">
      <c r="A1155" s="15"/>
      <c r="B1155" s="257"/>
      <c r="C1155" s="258"/>
      <c r="D1155" s="236" t="s">
        <v>225</v>
      </c>
      <c r="E1155" s="259" t="s">
        <v>1</v>
      </c>
      <c r="F1155" s="260" t="s">
        <v>1445</v>
      </c>
      <c r="G1155" s="258"/>
      <c r="H1155" s="259" t="s">
        <v>1</v>
      </c>
      <c r="I1155" s="261"/>
      <c r="J1155" s="258"/>
      <c r="K1155" s="258"/>
      <c r="L1155" s="262"/>
      <c r="M1155" s="263"/>
      <c r="N1155" s="264"/>
      <c r="O1155" s="264"/>
      <c r="P1155" s="264"/>
      <c r="Q1155" s="264"/>
      <c r="R1155" s="264"/>
      <c r="S1155" s="264"/>
      <c r="T1155" s="26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66" t="s">
        <v>225</v>
      </c>
      <c r="AU1155" s="266" t="s">
        <v>93</v>
      </c>
      <c r="AV1155" s="15" t="s">
        <v>91</v>
      </c>
      <c r="AW1155" s="15" t="s">
        <v>38</v>
      </c>
      <c r="AX1155" s="15" t="s">
        <v>83</v>
      </c>
      <c r="AY1155" s="266" t="s">
        <v>216</v>
      </c>
    </row>
    <row r="1156" s="13" customFormat="1">
      <c r="A1156" s="13"/>
      <c r="B1156" s="234"/>
      <c r="C1156" s="235"/>
      <c r="D1156" s="236" t="s">
        <v>225</v>
      </c>
      <c r="E1156" s="237" t="s">
        <v>1</v>
      </c>
      <c r="F1156" s="238" t="s">
        <v>650</v>
      </c>
      <c r="G1156" s="235"/>
      <c r="H1156" s="239">
        <v>2144.348</v>
      </c>
      <c r="I1156" s="240"/>
      <c r="J1156" s="235"/>
      <c r="K1156" s="235"/>
      <c r="L1156" s="241"/>
      <c r="M1156" s="242"/>
      <c r="N1156" s="243"/>
      <c r="O1156" s="243"/>
      <c r="P1156" s="243"/>
      <c r="Q1156" s="243"/>
      <c r="R1156" s="243"/>
      <c r="S1156" s="243"/>
      <c r="T1156" s="24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5" t="s">
        <v>225</v>
      </c>
      <c r="AU1156" s="245" t="s">
        <v>93</v>
      </c>
      <c r="AV1156" s="13" t="s">
        <v>93</v>
      </c>
      <c r="AW1156" s="13" t="s">
        <v>38</v>
      </c>
      <c r="AX1156" s="13" t="s">
        <v>91</v>
      </c>
      <c r="AY1156" s="245" t="s">
        <v>216</v>
      </c>
    </row>
    <row r="1157" s="12" customFormat="1" ht="22.8" customHeight="1">
      <c r="A1157" s="12"/>
      <c r="B1157" s="205"/>
      <c r="C1157" s="206"/>
      <c r="D1157" s="207" t="s">
        <v>82</v>
      </c>
      <c r="E1157" s="219" t="s">
        <v>1446</v>
      </c>
      <c r="F1157" s="219" t="s">
        <v>1447</v>
      </c>
      <c r="G1157" s="206"/>
      <c r="H1157" s="206"/>
      <c r="I1157" s="209"/>
      <c r="J1157" s="220">
        <f>BK1157</f>
        <v>0</v>
      </c>
      <c r="K1157" s="206"/>
      <c r="L1157" s="211"/>
      <c r="M1157" s="212"/>
      <c r="N1157" s="213"/>
      <c r="O1157" s="213"/>
      <c r="P1157" s="214">
        <f>SUM(P1158:P1165)</f>
        <v>0</v>
      </c>
      <c r="Q1157" s="213"/>
      <c r="R1157" s="214">
        <f>SUM(R1158:R1165)</f>
        <v>0</v>
      </c>
      <c r="S1157" s="213"/>
      <c r="T1157" s="215">
        <f>SUM(T1158:T1165)</f>
        <v>0</v>
      </c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R1157" s="216" t="s">
        <v>91</v>
      </c>
      <c r="AT1157" s="217" t="s">
        <v>82</v>
      </c>
      <c r="AU1157" s="217" t="s">
        <v>91</v>
      </c>
      <c r="AY1157" s="216" t="s">
        <v>216</v>
      </c>
      <c r="BK1157" s="218">
        <f>SUM(BK1158:BK1165)</f>
        <v>0</v>
      </c>
    </row>
    <row r="1158" s="2" customFormat="1" ht="16.5" customHeight="1">
      <c r="A1158" s="40"/>
      <c r="B1158" s="41"/>
      <c r="C1158" s="221" t="s">
        <v>1448</v>
      </c>
      <c r="D1158" s="221" t="s">
        <v>218</v>
      </c>
      <c r="E1158" s="222" t="s">
        <v>1449</v>
      </c>
      <c r="F1158" s="223" t="s">
        <v>1450</v>
      </c>
      <c r="G1158" s="224" t="s">
        <v>278</v>
      </c>
      <c r="H1158" s="225">
        <v>745.62800000000004</v>
      </c>
      <c r="I1158" s="226"/>
      <c r="J1158" s="227">
        <f>ROUND(I1158*H1158,2)</f>
        <v>0</v>
      </c>
      <c r="K1158" s="223" t="s">
        <v>222</v>
      </c>
      <c r="L1158" s="46"/>
      <c r="M1158" s="228" t="s">
        <v>1</v>
      </c>
      <c r="N1158" s="229" t="s">
        <v>48</v>
      </c>
      <c r="O1158" s="93"/>
      <c r="P1158" s="230">
        <f>O1158*H1158</f>
        <v>0</v>
      </c>
      <c r="Q1158" s="230">
        <v>0</v>
      </c>
      <c r="R1158" s="230">
        <f>Q1158*H1158</f>
        <v>0</v>
      </c>
      <c r="S1158" s="230">
        <v>0</v>
      </c>
      <c r="T1158" s="231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32" t="s">
        <v>223</v>
      </c>
      <c r="AT1158" s="232" t="s">
        <v>218</v>
      </c>
      <c r="AU1158" s="232" t="s">
        <v>93</v>
      </c>
      <c r="AY1158" s="18" t="s">
        <v>216</v>
      </c>
      <c r="BE1158" s="233">
        <f>IF(N1158="základní",J1158,0)</f>
        <v>0</v>
      </c>
      <c r="BF1158" s="233">
        <f>IF(N1158="snížená",J1158,0)</f>
        <v>0</v>
      </c>
      <c r="BG1158" s="233">
        <f>IF(N1158="zákl. přenesená",J1158,0)</f>
        <v>0</v>
      </c>
      <c r="BH1158" s="233">
        <f>IF(N1158="sníž. přenesená",J1158,0)</f>
        <v>0</v>
      </c>
      <c r="BI1158" s="233">
        <f>IF(N1158="nulová",J1158,0)</f>
        <v>0</v>
      </c>
      <c r="BJ1158" s="18" t="s">
        <v>91</v>
      </c>
      <c r="BK1158" s="233">
        <f>ROUND(I1158*H1158,2)</f>
        <v>0</v>
      </c>
      <c r="BL1158" s="18" t="s">
        <v>223</v>
      </c>
      <c r="BM1158" s="232" t="s">
        <v>1451</v>
      </c>
    </row>
    <row r="1159" s="2" customFormat="1" ht="33" customHeight="1">
      <c r="A1159" s="40"/>
      <c r="B1159" s="41"/>
      <c r="C1159" s="221" t="s">
        <v>1452</v>
      </c>
      <c r="D1159" s="221" t="s">
        <v>218</v>
      </c>
      <c r="E1159" s="222" t="s">
        <v>1453</v>
      </c>
      <c r="F1159" s="223" t="s">
        <v>1454</v>
      </c>
      <c r="G1159" s="224" t="s">
        <v>278</v>
      </c>
      <c r="H1159" s="225">
        <v>745.62800000000004</v>
      </c>
      <c r="I1159" s="226"/>
      <c r="J1159" s="227">
        <f>ROUND(I1159*H1159,2)</f>
        <v>0</v>
      </c>
      <c r="K1159" s="223" t="s">
        <v>222</v>
      </c>
      <c r="L1159" s="46"/>
      <c r="M1159" s="228" t="s">
        <v>1</v>
      </c>
      <c r="N1159" s="229" t="s">
        <v>48</v>
      </c>
      <c r="O1159" s="93"/>
      <c r="P1159" s="230">
        <f>O1159*H1159</f>
        <v>0</v>
      </c>
      <c r="Q1159" s="230">
        <v>0</v>
      </c>
      <c r="R1159" s="230">
        <f>Q1159*H1159</f>
        <v>0</v>
      </c>
      <c r="S1159" s="230">
        <v>0</v>
      </c>
      <c r="T1159" s="231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32" t="s">
        <v>223</v>
      </c>
      <c r="AT1159" s="232" t="s">
        <v>218</v>
      </c>
      <c r="AU1159" s="232" t="s">
        <v>93</v>
      </c>
      <c r="AY1159" s="18" t="s">
        <v>216</v>
      </c>
      <c r="BE1159" s="233">
        <f>IF(N1159="základní",J1159,0)</f>
        <v>0</v>
      </c>
      <c r="BF1159" s="233">
        <f>IF(N1159="snížená",J1159,0)</f>
        <v>0</v>
      </c>
      <c r="BG1159" s="233">
        <f>IF(N1159="zákl. přenesená",J1159,0)</f>
        <v>0</v>
      </c>
      <c r="BH1159" s="233">
        <f>IF(N1159="sníž. přenesená",J1159,0)</f>
        <v>0</v>
      </c>
      <c r="BI1159" s="233">
        <f>IF(N1159="nulová",J1159,0)</f>
        <v>0</v>
      </c>
      <c r="BJ1159" s="18" t="s">
        <v>91</v>
      </c>
      <c r="BK1159" s="233">
        <f>ROUND(I1159*H1159,2)</f>
        <v>0</v>
      </c>
      <c r="BL1159" s="18" t="s">
        <v>223</v>
      </c>
      <c r="BM1159" s="232" t="s">
        <v>1455</v>
      </c>
    </row>
    <row r="1160" s="2" customFormat="1" ht="33" customHeight="1">
      <c r="A1160" s="40"/>
      <c r="B1160" s="41"/>
      <c r="C1160" s="221" t="s">
        <v>1456</v>
      </c>
      <c r="D1160" s="221" t="s">
        <v>218</v>
      </c>
      <c r="E1160" s="222" t="s">
        <v>1457</v>
      </c>
      <c r="F1160" s="223" t="s">
        <v>1458</v>
      </c>
      <c r="G1160" s="224" t="s">
        <v>278</v>
      </c>
      <c r="H1160" s="225">
        <v>745.62800000000004</v>
      </c>
      <c r="I1160" s="226"/>
      <c r="J1160" s="227">
        <f>ROUND(I1160*H1160,2)</f>
        <v>0</v>
      </c>
      <c r="K1160" s="223" t="s">
        <v>222</v>
      </c>
      <c r="L1160" s="46"/>
      <c r="M1160" s="228" t="s">
        <v>1</v>
      </c>
      <c r="N1160" s="229" t="s">
        <v>48</v>
      </c>
      <c r="O1160" s="93"/>
      <c r="P1160" s="230">
        <f>O1160*H1160</f>
        <v>0</v>
      </c>
      <c r="Q1160" s="230">
        <v>0</v>
      </c>
      <c r="R1160" s="230">
        <f>Q1160*H1160</f>
        <v>0</v>
      </c>
      <c r="S1160" s="230">
        <v>0</v>
      </c>
      <c r="T1160" s="231">
        <f>S1160*H1160</f>
        <v>0</v>
      </c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R1160" s="232" t="s">
        <v>223</v>
      </c>
      <c r="AT1160" s="232" t="s">
        <v>218</v>
      </c>
      <c r="AU1160" s="232" t="s">
        <v>93</v>
      </c>
      <c r="AY1160" s="18" t="s">
        <v>216</v>
      </c>
      <c r="BE1160" s="233">
        <f>IF(N1160="základní",J1160,0)</f>
        <v>0</v>
      </c>
      <c r="BF1160" s="233">
        <f>IF(N1160="snížená",J1160,0)</f>
        <v>0</v>
      </c>
      <c r="BG1160" s="233">
        <f>IF(N1160="zákl. přenesená",J1160,0)</f>
        <v>0</v>
      </c>
      <c r="BH1160" s="233">
        <f>IF(N1160="sníž. přenesená",J1160,0)</f>
        <v>0</v>
      </c>
      <c r="BI1160" s="233">
        <f>IF(N1160="nulová",J1160,0)</f>
        <v>0</v>
      </c>
      <c r="BJ1160" s="18" t="s">
        <v>91</v>
      </c>
      <c r="BK1160" s="233">
        <f>ROUND(I1160*H1160,2)</f>
        <v>0</v>
      </c>
      <c r="BL1160" s="18" t="s">
        <v>223</v>
      </c>
      <c r="BM1160" s="232" t="s">
        <v>1459</v>
      </c>
    </row>
    <row r="1161" s="2" customFormat="1" ht="24.15" customHeight="1">
      <c r="A1161" s="40"/>
      <c r="B1161" s="41"/>
      <c r="C1161" s="221" t="s">
        <v>1460</v>
      </c>
      <c r="D1161" s="221" t="s">
        <v>218</v>
      </c>
      <c r="E1161" s="222" t="s">
        <v>1461</v>
      </c>
      <c r="F1161" s="223" t="s">
        <v>1462</v>
      </c>
      <c r="G1161" s="224" t="s">
        <v>278</v>
      </c>
      <c r="H1161" s="225">
        <v>11184.42</v>
      </c>
      <c r="I1161" s="226"/>
      <c r="J1161" s="227">
        <f>ROUND(I1161*H1161,2)</f>
        <v>0</v>
      </c>
      <c r="K1161" s="223" t="s">
        <v>222</v>
      </c>
      <c r="L1161" s="46"/>
      <c r="M1161" s="228" t="s">
        <v>1</v>
      </c>
      <c r="N1161" s="229" t="s">
        <v>48</v>
      </c>
      <c r="O1161" s="93"/>
      <c r="P1161" s="230">
        <f>O1161*H1161</f>
        <v>0</v>
      </c>
      <c r="Q1161" s="230">
        <v>0</v>
      </c>
      <c r="R1161" s="230">
        <f>Q1161*H1161</f>
        <v>0</v>
      </c>
      <c r="S1161" s="230">
        <v>0</v>
      </c>
      <c r="T1161" s="231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32" t="s">
        <v>223</v>
      </c>
      <c r="AT1161" s="232" t="s">
        <v>218</v>
      </c>
      <c r="AU1161" s="232" t="s">
        <v>93</v>
      </c>
      <c r="AY1161" s="18" t="s">
        <v>216</v>
      </c>
      <c r="BE1161" s="233">
        <f>IF(N1161="základní",J1161,0)</f>
        <v>0</v>
      </c>
      <c r="BF1161" s="233">
        <f>IF(N1161="snížená",J1161,0)</f>
        <v>0</v>
      </c>
      <c r="BG1161" s="233">
        <f>IF(N1161="zákl. přenesená",J1161,0)</f>
        <v>0</v>
      </c>
      <c r="BH1161" s="233">
        <f>IF(N1161="sníž. přenesená",J1161,0)</f>
        <v>0</v>
      </c>
      <c r="BI1161" s="233">
        <f>IF(N1161="nulová",J1161,0)</f>
        <v>0</v>
      </c>
      <c r="BJ1161" s="18" t="s">
        <v>91</v>
      </c>
      <c r="BK1161" s="233">
        <f>ROUND(I1161*H1161,2)</f>
        <v>0</v>
      </c>
      <c r="BL1161" s="18" t="s">
        <v>223</v>
      </c>
      <c r="BM1161" s="232" t="s">
        <v>1463</v>
      </c>
    </row>
    <row r="1162" s="13" customFormat="1">
      <c r="A1162" s="13"/>
      <c r="B1162" s="234"/>
      <c r="C1162" s="235"/>
      <c r="D1162" s="236" t="s">
        <v>225</v>
      </c>
      <c r="E1162" s="237" t="s">
        <v>1</v>
      </c>
      <c r="F1162" s="238" t="s">
        <v>1464</v>
      </c>
      <c r="G1162" s="235"/>
      <c r="H1162" s="239">
        <v>11184.42</v>
      </c>
      <c r="I1162" s="240"/>
      <c r="J1162" s="235"/>
      <c r="K1162" s="235"/>
      <c r="L1162" s="241"/>
      <c r="M1162" s="242"/>
      <c r="N1162" s="243"/>
      <c r="O1162" s="243"/>
      <c r="P1162" s="243"/>
      <c r="Q1162" s="243"/>
      <c r="R1162" s="243"/>
      <c r="S1162" s="243"/>
      <c r="T1162" s="244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5" t="s">
        <v>225</v>
      </c>
      <c r="AU1162" s="245" t="s">
        <v>93</v>
      </c>
      <c r="AV1162" s="13" t="s">
        <v>93</v>
      </c>
      <c r="AW1162" s="13" t="s">
        <v>38</v>
      </c>
      <c r="AX1162" s="13" t="s">
        <v>91</v>
      </c>
      <c r="AY1162" s="245" t="s">
        <v>216</v>
      </c>
    </row>
    <row r="1163" s="2" customFormat="1" ht="33" customHeight="1">
      <c r="A1163" s="40"/>
      <c r="B1163" s="41"/>
      <c r="C1163" s="221" t="s">
        <v>1465</v>
      </c>
      <c r="D1163" s="221" t="s">
        <v>218</v>
      </c>
      <c r="E1163" s="222" t="s">
        <v>1466</v>
      </c>
      <c r="F1163" s="223" t="s">
        <v>1467</v>
      </c>
      <c r="G1163" s="224" t="s">
        <v>278</v>
      </c>
      <c r="H1163" s="225">
        <v>745.62800000000004</v>
      </c>
      <c r="I1163" s="226"/>
      <c r="J1163" s="227">
        <f>ROUND(I1163*H1163,2)</f>
        <v>0</v>
      </c>
      <c r="K1163" s="223" t="s">
        <v>222</v>
      </c>
      <c r="L1163" s="46"/>
      <c r="M1163" s="228" t="s">
        <v>1</v>
      </c>
      <c r="N1163" s="229" t="s">
        <v>48</v>
      </c>
      <c r="O1163" s="93"/>
      <c r="P1163" s="230">
        <f>O1163*H1163</f>
        <v>0</v>
      </c>
      <c r="Q1163" s="230">
        <v>0</v>
      </c>
      <c r="R1163" s="230">
        <f>Q1163*H1163</f>
        <v>0</v>
      </c>
      <c r="S1163" s="230">
        <v>0</v>
      </c>
      <c r="T1163" s="231">
        <f>S1163*H1163</f>
        <v>0</v>
      </c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R1163" s="232" t="s">
        <v>223</v>
      </c>
      <c r="AT1163" s="232" t="s">
        <v>218</v>
      </c>
      <c r="AU1163" s="232" t="s">
        <v>93</v>
      </c>
      <c r="AY1163" s="18" t="s">
        <v>216</v>
      </c>
      <c r="BE1163" s="233">
        <f>IF(N1163="základní",J1163,0)</f>
        <v>0</v>
      </c>
      <c r="BF1163" s="233">
        <f>IF(N1163="snížená",J1163,0)</f>
        <v>0</v>
      </c>
      <c r="BG1163" s="233">
        <f>IF(N1163="zákl. přenesená",J1163,0)</f>
        <v>0</v>
      </c>
      <c r="BH1163" s="233">
        <f>IF(N1163="sníž. přenesená",J1163,0)</f>
        <v>0</v>
      </c>
      <c r="BI1163" s="233">
        <f>IF(N1163="nulová",J1163,0)</f>
        <v>0</v>
      </c>
      <c r="BJ1163" s="18" t="s">
        <v>91</v>
      </c>
      <c r="BK1163" s="233">
        <f>ROUND(I1163*H1163,2)</f>
        <v>0</v>
      </c>
      <c r="BL1163" s="18" t="s">
        <v>223</v>
      </c>
      <c r="BM1163" s="232" t="s">
        <v>1468</v>
      </c>
    </row>
    <row r="1164" s="2" customFormat="1" ht="33" customHeight="1">
      <c r="A1164" s="40"/>
      <c r="B1164" s="41"/>
      <c r="C1164" s="221" t="s">
        <v>1469</v>
      </c>
      <c r="D1164" s="221" t="s">
        <v>218</v>
      </c>
      <c r="E1164" s="222" t="s">
        <v>1470</v>
      </c>
      <c r="F1164" s="223" t="s">
        <v>1471</v>
      </c>
      <c r="G1164" s="224" t="s">
        <v>278</v>
      </c>
      <c r="H1164" s="225">
        <v>745.62800000000004</v>
      </c>
      <c r="I1164" s="226"/>
      <c r="J1164" s="227">
        <f>ROUND(I1164*H1164,2)</f>
        <v>0</v>
      </c>
      <c r="K1164" s="223" t="s">
        <v>222</v>
      </c>
      <c r="L1164" s="46"/>
      <c r="M1164" s="228" t="s">
        <v>1</v>
      </c>
      <c r="N1164" s="229" t="s">
        <v>48</v>
      </c>
      <c r="O1164" s="93"/>
      <c r="P1164" s="230">
        <f>O1164*H1164</f>
        <v>0</v>
      </c>
      <c r="Q1164" s="230">
        <v>0</v>
      </c>
      <c r="R1164" s="230">
        <f>Q1164*H1164</f>
        <v>0</v>
      </c>
      <c r="S1164" s="230">
        <v>0</v>
      </c>
      <c r="T1164" s="231">
        <f>S1164*H1164</f>
        <v>0</v>
      </c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R1164" s="232" t="s">
        <v>223</v>
      </c>
      <c r="AT1164" s="232" t="s">
        <v>218</v>
      </c>
      <c r="AU1164" s="232" t="s">
        <v>93</v>
      </c>
      <c r="AY1164" s="18" t="s">
        <v>216</v>
      </c>
      <c r="BE1164" s="233">
        <f>IF(N1164="základní",J1164,0)</f>
        <v>0</v>
      </c>
      <c r="BF1164" s="233">
        <f>IF(N1164="snížená",J1164,0)</f>
        <v>0</v>
      </c>
      <c r="BG1164" s="233">
        <f>IF(N1164="zákl. přenesená",J1164,0)</f>
        <v>0</v>
      </c>
      <c r="BH1164" s="233">
        <f>IF(N1164="sníž. přenesená",J1164,0)</f>
        <v>0</v>
      </c>
      <c r="BI1164" s="233">
        <f>IF(N1164="nulová",J1164,0)</f>
        <v>0</v>
      </c>
      <c r="BJ1164" s="18" t="s">
        <v>91</v>
      </c>
      <c r="BK1164" s="233">
        <f>ROUND(I1164*H1164,2)</f>
        <v>0</v>
      </c>
      <c r="BL1164" s="18" t="s">
        <v>223</v>
      </c>
      <c r="BM1164" s="232" t="s">
        <v>1472</v>
      </c>
    </row>
    <row r="1165" s="2" customFormat="1" ht="24.15" customHeight="1">
      <c r="A1165" s="40"/>
      <c r="B1165" s="41"/>
      <c r="C1165" s="221" t="s">
        <v>1473</v>
      </c>
      <c r="D1165" s="221" t="s">
        <v>218</v>
      </c>
      <c r="E1165" s="222" t="s">
        <v>1474</v>
      </c>
      <c r="F1165" s="223" t="s">
        <v>1475</v>
      </c>
      <c r="G1165" s="224" t="s">
        <v>278</v>
      </c>
      <c r="H1165" s="225">
        <v>745.62800000000004</v>
      </c>
      <c r="I1165" s="226"/>
      <c r="J1165" s="227">
        <f>ROUND(I1165*H1165,2)</f>
        <v>0</v>
      </c>
      <c r="K1165" s="223" t="s">
        <v>222</v>
      </c>
      <c r="L1165" s="46"/>
      <c r="M1165" s="228" t="s">
        <v>1</v>
      </c>
      <c r="N1165" s="229" t="s">
        <v>48</v>
      </c>
      <c r="O1165" s="93"/>
      <c r="P1165" s="230">
        <f>O1165*H1165</f>
        <v>0</v>
      </c>
      <c r="Q1165" s="230">
        <v>0</v>
      </c>
      <c r="R1165" s="230">
        <f>Q1165*H1165</f>
        <v>0</v>
      </c>
      <c r="S1165" s="230">
        <v>0</v>
      </c>
      <c r="T1165" s="231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32" t="s">
        <v>223</v>
      </c>
      <c r="AT1165" s="232" t="s">
        <v>218</v>
      </c>
      <c r="AU1165" s="232" t="s">
        <v>93</v>
      </c>
      <c r="AY1165" s="18" t="s">
        <v>216</v>
      </c>
      <c r="BE1165" s="233">
        <f>IF(N1165="základní",J1165,0)</f>
        <v>0</v>
      </c>
      <c r="BF1165" s="233">
        <f>IF(N1165="snížená",J1165,0)</f>
        <v>0</v>
      </c>
      <c r="BG1165" s="233">
        <f>IF(N1165="zákl. přenesená",J1165,0)</f>
        <v>0</v>
      </c>
      <c r="BH1165" s="233">
        <f>IF(N1165="sníž. přenesená",J1165,0)</f>
        <v>0</v>
      </c>
      <c r="BI1165" s="233">
        <f>IF(N1165="nulová",J1165,0)</f>
        <v>0</v>
      </c>
      <c r="BJ1165" s="18" t="s">
        <v>91</v>
      </c>
      <c r="BK1165" s="233">
        <f>ROUND(I1165*H1165,2)</f>
        <v>0</v>
      </c>
      <c r="BL1165" s="18" t="s">
        <v>223</v>
      </c>
      <c r="BM1165" s="232" t="s">
        <v>1476</v>
      </c>
    </row>
    <row r="1166" s="12" customFormat="1" ht="22.8" customHeight="1">
      <c r="A1166" s="12"/>
      <c r="B1166" s="205"/>
      <c r="C1166" s="206"/>
      <c r="D1166" s="207" t="s">
        <v>82</v>
      </c>
      <c r="E1166" s="219" t="s">
        <v>1477</v>
      </c>
      <c r="F1166" s="219" t="s">
        <v>1478</v>
      </c>
      <c r="G1166" s="206"/>
      <c r="H1166" s="206"/>
      <c r="I1166" s="209"/>
      <c r="J1166" s="220">
        <f>BK1166</f>
        <v>0</v>
      </c>
      <c r="K1166" s="206"/>
      <c r="L1166" s="211"/>
      <c r="M1166" s="212"/>
      <c r="N1166" s="213"/>
      <c r="O1166" s="213"/>
      <c r="P1166" s="214">
        <f>P1167</f>
        <v>0</v>
      </c>
      <c r="Q1166" s="213"/>
      <c r="R1166" s="214">
        <f>R1167</f>
        <v>0</v>
      </c>
      <c r="S1166" s="213"/>
      <c r="T1166" s="215">
        <f>T1167</f>
        <v>0</v>
      </c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R1166" s="216" t="s">
        <v>91</v>
      </c>
      <c r="AT1166" s="217" t="s">
        <v>82</v>
      </c>
      <c r="AU1166" s="217" t="s">
        <v>91</v>
      </c>
      <c r="AY1166" s="216" t="s">
        <v>216</v>
      </c>
      <c r="BK1166" s="218">
        <f>BK1167</f>
        <v>0</v>
      </c>
    </row>
    <row r="1167" s="2" customFormat="1" ht="16.5" customHeight="1">
      <c r="A1167" s="40"/>
      <c r="B1167" s="41"/>
      <c r="C1167" s="221" t="s">
        <v>1479</v>
      </c>
      <c r="D1167" s="221" t="s">
        <v>218</v>
      </c>
      <c r="E1167" s="222" t="s">
        <v>1480</v>
      </c>
      <c r="F1167" s="223" t="s">
        <v>1481</v>
      </c>
      <c r="G1167" s="224" t="s">
        <v>278</v>
      </c>
      <c r="H1167" s="225">
        <v>598.56600000000003</v>
      </c>
      <c r="I1167" s="226"/>
      <c r="J1167" s="227">
        <f>ROUND(I1167*H1167,2)</f>
        <v>0</v>
      </c>
      <c r="K1167" s="223" t="s">
        <v>222</v>
      </c>
      <c r="L1167" s="46"/>
      <c r="M1167" s="228" t="s">
        <v>1</v>
      </c>
      <c r="N1167" s="229" t="s">
        <v>48</v>
      </c>
      <c r="O1167" s="93"/>
      <c r="P1167" s="230">
        <f>O1167*H1167</f>
        <v>0</v>
      </c>
      <c r="Q1167" s="230">
        <v>0</v>
      </c>
      <c r="R1167" s="230">
        <f>Q1167*H1167</f>
        <v>0</v>
      </c>
      <c r="S1167" s="230">
        <v>0</v>
      </c>
      <c r="T1167" s="231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32" t="s">
        <v>223</v>
      </c>
      <c r="AT1167" s="232" t="s">
        <v>218</v>
      </c>
      <c r="AU1167" s="232" t="s">
        <v>93</v>
      </c>
      <c r="AY1167" s="18" t="s">
        <v>216</v>
      </c>
      <c r="BE1167" s="233">
        <f>IF(N1167="základní",J1167,0)</f>
        <v>0</v>
      </c>
      <c r="BF1167" s="233">
        <f>IF(N1167="snížená",J1167,0)</f>
        <v>0</v>
      </c>
      <c r="BG1167" s="233">
        <f>IF(N1167="zákl. přenesená",J1167,0)</f>
        <v>0</v>
      </c>
      <c r="BH1167" s="233">
        <f>IF(N1167="sníž. přenesená",J1167,0)</f>
        <v>0</v>
      </c>
      <c r="BI1167" s="233">
        <f>IF(N1167="nulová",J1167,0)</f>
        <v>0</v>
      </c>
      <c r="BJ1167" s="18" t="s">
        <v>91</v>
      </c>
      <c r="BK1167" s="233">
        <f>ROUND(I1167*H1167,2)</f>
        <v>0</v>
      </c>
      <c r="BL1167" s="18" t="s">
        <v>223</v>
      </c>
      <c r="BM1167" s="232" t="s">
        <v>1482</v>
      </c>
    </row>
    <row r="1168" s="12" customFormat="1" ht="25.92" customHeight="1">
      <c r="A1168" s="12"/>
      <c r="B1168" s="205"/>
      <c r="C1168" s="206"/>
      <c r="D1168" s="207" t="s">
        <v>82</v>
      </c>
      <c r="E1168" s="208" t="s">
        <v>1483</v>
      </c>
      <c r="F1168" s="208" t="s">
        <v>1484</v>
      </c>
      <c r="G1168" s="206"/>
      <c r="H1168" s="206"/>
      <c r="I1168" s="209"/>
      <c r="J1168" s="210">
        <f>BK1168</f>
        <v>0</v>
      </c>
      <c r="K1168" s="206"/>
      <c r="L1168" s="211"/>
      <c r="M1168" s="212"/>
      <c r="N1168" s="213"/>
      <c r="O1168" s="213"/>
      <c r="P1168" s="214">
        <f>P1169+P1199+P1234+P1567+P1763+P1815+P1946+P1955+P2143+P2184</f>
        <v>0</v>
      </c>
      <c r="Q1168" s="213"/>
      <c r="R1168" s="214">
        <f>R1169+R1199+R1234+R1567+R1763+R1815+R1946+R1955+R2143+R2184</f>
        <v>91.514692158149018</v>
      </c>
      <c r="S1168" s="213"/>
      <c r="T1168" s="215">
        <f>T1169+T1199+T1234+T1567+T1763+T1815+T1946+T1955+T2143+T2184</f>
        <v>170.75117084999999</v>
      </c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R1168" s="216" t="s">
        <v>93</v>
      </c>
      <c r="AT1168" s="217" t="s">
        <v>82</v>
      </c>
      <c r="AU1168" s="217" t="s">
        <v>83</v>
      </c>
      <c r="AY1168" s="216" t="s">
        <v>216</v>
      </c>
      <c r="BK1168" s="218">
        <f>BK1169+BK1199+BK1234+BK1567+BK1763+BK1815+BK1946+BK1955+BK2143+BK2184</f>
        <v>0</v>
      </c>
    </row>
    <row r="1169" s="12" customFormat="1" ht="22.8" customHeight="1">
      <c r="A1169" s="12"/>
      <c r="B1169" s="205"/>
      <c r="C1169" s="206"/>
      <c r="D1169" s="207" t="s">
        <v>82</v>
      </c>
      <c r="E1169" s="219" t="s">
        <v>1485</v>
      </c>
      <c r="F1169" s="219" t="s">
        <v>1486</v>
      </c>
      <c r="G1169" s="206"/>
      <c r="H1169" s="206"/>
      <c r="I1169" s="209"/>
      <c r="J1169" s="220">
        <f>BK1169</f>
        <v>0</v>
      </c>
      <c r="K1169" s="206"/>
      <c r="L1169" s="211"/>
      <c r="M1169" s="212"/>
      <c r="N1169" s="213"/>
      <c r="O1169" s="213"/>
      <c r="P1169" s="214">
        <f>SUM(P1170:P1198)</f>
        <v>0</v>
      </c>
      <c r="Q1169" s="213"/>
      <c r="R1169" s="214">
        <f>SUM(R1170:R1198)</f>
        <v>1.703360585</v>
      </c>
      <c r="S1169" s="213"/>
      <c r="T1169" s="215">
        <f>SUM(T1170:T1198)</f>
        <v>0</v>
      </c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R1169" s="216" t="s">
        <v>93</v>
      </c>
      <c r="AT1169" s="217" t="s">
        <v>82</v>
      </c>
      <c r="AU1169" s="217" t="s">
        <v>91</v>
      </c>
      <c r="AY1169" s="216" t="s">
        <v>216</v>
      </c>
      <c r="BK1169" s="218">
        <f>SUM(BK1170:BK1198)</f>
        <v>0</v>
      </c>
    </row>
    <row r="1170" s="2" customFormat="1" ht="24.15" customHeight="1">
      <c r="A1170" s="40"/>
      <c r="B1170" s="41"/>
      <c r="C1170" s="221" t="s">
        <v>1487</v>
      </c>
      <c r="D1170" s="221" t="s">
        <v>218</v>
      </c>
      <c r="E1170" s="222" t="s">
        <v>1488</v>
      </c>
      <c r="F1170" s="223" t="s">
        <v>1489</v>
      </c>
      <c r="G1170" s="224" t="s">
        <v>221</v>
      </c>
      <c r="H1170" s="225">
        <v>164.88</v>
      </c>
      <c r="I1170" s="226"/>
      <c r="J1170" s="227">
        <f>ROUND(I1170*H1170,2)</f>
        <v>0</v>
      </c>
      <c r="K1170" s="223" t="s">
        <v>222</v>
      </c>
      <c r="L1170" s="46"/>
      <c r="M1170" s="228" t="s">
        <v>1</v>
      </c>
      <c r="N1170" s="229" t="s">
        <v>48</v>
      </c>
      <c r="O1170" s="93"/>
      <c r="P1170" s="230">
        <f>O1170*H1170</f>
        <v>0</v>
      </c>
      <c r="Q1170" s="230">
        <v>0</v>
      </c>
      <c r="R1170" s="230">
        <f>Q1170*H1170</f>
        <v>0</v>
      </c>
      <c r="S1170" s="230">
        <v>0</v>
      </c>
      <c r="T1170" s="231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32" t="s">
        <v>312</v>
      </c>
      <c r="AT1170" s="232" t="s">
        <v>218</v>
      </c>
      <c r="AU1170" s="232" t="s">
        <v>93</v>
      </c>
      <c r="AY1170" s="18" t="s">
        <v>216</v>
      </c>
      <c r="BE1170" s="233">
        <f>IF(N1170="základní",J1170,0)</f>
        <v>0</v>
      </c>
      <c r="BF1170" s="233">
        <f>IF(N1170="snížená",J1170,0)</f>
        <v>0</v>
      </c>
      <c r="BG1170" s="233">
        <f>IF(N1170="zákl. přenesená",J1170,0)</f>
        <v>0</v>
      </c>
      <c r="BH1170" s="233">
        <f>IF(N1170="sníž. přenesená",J1170,0)</f>
        <v>0</v>
      </c>
      <c r="BI1170" s="233">
        <f>IF(N1170="nulová",J1170,0)</f>
        <v>0</v>
      </c>
      <c r="BJ1170" s="18" t="s">
        <v>91</v>
      </c>
      <c r="BK1170" s="233">
        <f>ROUND(I1170*H1170,2)</f>
        <v>0</v>
      </c>
      <c r="BL1170" s="18" t="s">
        <v>312</v>
      </c>
      <c r="BM1170" s="232" t="s">
        <v>1490</v>
      </c>
    </row>
    <row r="1171" s="13" customFormat="1">
      <c r="A1171" s="13"/>
      <c r="B1171" s="234"/>
      <c r="C1171" s="235"/>
      <c r="D1171" s="236" t="s">
        <v>225</v>
      </c>
      <c r="E1171" s="237" t="s">
        <v>1</v>
      </c>
      <c r="F1171" s="238" t="s">
        <v>1491</v>
      </c>
      <c r="G1171" s="235"/>
      <c r="H1171" s="239">
        <v>134.75999999999999</v>
      </c>
      <c r="I1171" s="240"/>
      <c r="J1171" s="235"/>
      <c r="K1171" s="235"/>
      <c r="L1171" s="241"/>
      <c r="M1171" s="242"/>
      <c r="N1171" s="243"/>
      <c r="O1171" s="243"/>
      <c r="P1171" s="243"/>
      <c r="Q1171" s="243"/>
      <c r="R1171" s="243"/>
      <c r="S1171" s="243"/>
      <c r="T1171" s="244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45" t="s">
        <v>225</v>
      </c>
      <c r="AU1171" s="245" t="s">
        <v>93</v>
      </c>
      <c r="AV1171" s="13" t="s">
        <v>93</v>
      </c>
      <c r="AW1171" s="13" t="s">
        <v>38</v>
      </c>
      <c r="AX1171" s="13" t="s">
        <v>83</v>
      </c>
      <c r="AY1171" s="245" t="s">
        <v>216</v>
      </c>
    </row>
    <row r="1172" s="13" customFormat="1">
      <c r="A1172" s="13"/>
      <c r="B1172" s="234"/>
      <c r="C1172" s="235"/>
      <c r="D1172" s="236" t="s">
        <v>225</v>
      </c>
      <c r="E1172" s="237" t="s">
        <v>1</v>
      </c>
      <c r="F1172" s="238" t="s">
        <v>1492</v>
      </c>
      <c r="G1172" s="235"/>
      <c r="H1172" s="239">
        <v>6.5899999999999999</v>
      </c>
      <c r="I1172" s="240"/>
      <c r="J1172" s="235"/>
      <c r="K1172" s="235"/>
      <c r="L1172" s="241"/>
      <c r="M1172" s="242"/>
      <c r="N1172" s="243"/>
      <c r="O1172" s="243"/>
      <c r="P1172" s="243"/>
      <c r="Q1172" s="243"/>
      <c r="R1172" s="243"/>
      <c r="S1172" s="243"/>
      <c r="T1172" s="244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5" t="s">
        <v>225</v>
      </c>
      <c r="AU1172" s="245" t="s">
        <v>93</v>
      </c>
      <c r="AV1172" s="13" t="s">
        <v>93</v>
      </c>
      <c r="AW1172" s="13" t="s">
        <v>38</v>
      </c>
      <c r="AX1172" s="13" t="s">
        <v>83</v>
      </c>
      <c r="AY1172" s="245" t="s">
        <v>216</v>
      </c>
    </row>
    <row r="1173" s="13" customFormat="1">
      <c r="A1173" s="13"/>
      <c r="B1173" s="234"/>
      <c r="C1173" s="235"/>
      <c r="D1173" s="236" t="s">
        <v>225</v>
      </c>
      <c r="E1173" s="237" t="s">
        <v>1</v>
      </c>
      <c r="F1173" s="238" t="s">
        <v>1493</v>
      </c>
      <c r="G1173" s="235"/>
      <c r="H1173" s="239">
        <v>23.530000000000001</v>
      </c>
      <c r="I1173" s="240"/>
      <c r="J1173" s="235"/>
      <c r="K1173" s="235"/>
      <c r="L1173" s="241"/>
      <c r="M1173" s="242"/>
      <c r="N1173" s="243"/>
      <c r="O1173" s="243"/>
      <c r="P1173" s="243"/>
      <c r="Q1173" s="243"/>
      <c r="R1173" s="243"/>
      <c r="S1173" s="243"/>
      <c r="T1173" s="244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5" t="s">
        <v>225</v>
      </c>
      <c r="AU1173" s="245" t="s">
        <v>93</v>
      </c>
      <c r="AV1173" s="13" t="s">
        <v>93</v>
      </c>
      <c r="AW1173" s="13" t="s">
        <v>38</v>
      </c>
      <c r="AX1173" s="13" t="s">
        <v>83</v>
      </c>
      <c r="AY1173" s="245" t="s">
        <v>216</v>
      </c>
    </row>
    <row r="1174" s="14" customFormat="1">
      <c r="A1174" s="14"/>
      <c r="B1174" s="246"/>
      <c r="C1174" s="247"/>
      <c r="D1174" s="236" t="s">
        <v>225</v>
      </c>
      <c r="E1174" s="248" t="s">
        <v>1</v>
      </c>
      <c r="F1174" s="249" t="s">
        <v>229</v>
      </c>
      <c r="G1174" s="247"/>
      <c r="H1174" s="250">
        <v>164.88</v>
      </c>
      <c r="I1174" s="251"/>
      <c r="J1174" s="247"/>
      <c r="K1174" s="247"/>
      <c r="L1174" s="252"/>
      <c r="M1174" s="253"/>
      <c r="N1174" s="254"/>
      <c r="O1174" s="254"/>
      <c r="P1174" s="254"/>
      <c r="Q1174" s="254"/>
      <c r="R1174" s="254"/>
      <c r="S1174" s="254"/>
      <c r="T1174" s="255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6" t="s">
        <v>225</v>
      </c>
      <c r="AU1174" s="256" t="s">
        <v>93</v>
      </c>
      <c r="AV1174" s="14" t="s">
        <v>223</v>
      </c>
      <c r="AW1174" s="14" t="s">
        <v>38</v>
      </c>
      <c r="AX1174" s="14" t="s">
        <v>91</v>
      </c>
      <c r="AY1174" s="256" t="s">
        <v>216</v>
      </c>
    </row>
    <row r="1175" s="2" customFormat="1" ht="16.5" customHeight="1">
      <c r="A1175" s="40"/>
      <c r="B1175" s="41"/>
      <c r="C1175" s="267" t="s">
        <v>1494</v>
      </c>
      <c r="D1175" s="267" t="s">
        <v>295</v>
      </c>
      <c r="E1175" s="268" t="s">
        <v>1495</v>
      </c>
      <c r="F1175" s="269" t="s">
        <v>1496</v>
      </c>
      <c r="G1175" s="270" t="s">
        <v>1497</v>
      </c>
      <c r="H1175" s="271">
        <v>165</v>
      </c>
      <c r="I1175" s="272"/>
      <c r="J1175" s="273">
        <f>ROUND(I1175*H1175,2)</f>
        <v>0</v>
      </c>
      <c r="K1175" s="269" t="s">
        <v>222</v>
      </c>
      <c r="L1175" s="274"/>
      <c r="M1175" s="275" t="s">
        <v>1</v>
      </c>
      <c r="N1175" s="276" t="s">
        <v>48</v>
      </c>
      <c r="O1175" s="93"/>
      <c r="P1175" s="230">
        <f>O1175*H1175</f>
        <v>0</v>
      </c>
      <c r="Q1175" s="230">
        <v>0.001</v>
      </c>
      <c r="R1175" s="230">
        <f>Q1175*H1175</f>
        <v>0.16500000000000001</v>
      </c>
      <c r="S1175" s="230">
        <v>0</v>
      </c>
      <c r="T1175" s="231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32" t="s">
        <v>440</v>
      </c>
      <c r="AT1175" s="232" t="s">
        <v>295</v>
      </c>
      <c r="AU1175" s="232" t="s">
        <v>93</v>
      </c>
      <c r="AY1175" s="18" t="s">
        <v>216</v>
      </c>
      <c r="BE1175" s="233">
        <f>IF(N1175="základní",J1175,0)</f>
        <v>0</v>
      </c>
      <c r="BF1175" s="233">
        <f>IF(N1175="snížená",J1175,0)</f>
        <v>0</v>
      </c>
      <c r="BG1175" s="233">
        <f>IF(N1175="zákl. přenesená",J1175,0)</f>
        <v>0</v>
      </c>
      <c r="BH1175" s="233">
        <f>IF(N1175="sníž. přenesená",J1175,0)</f>
        <v>0</v>
      </c>
      <c r="BI1175" s="233">
        <f>IF(N1175="nulová",J1175,0)</f>
        <v>0</v>
      </c>
      <c r="BJ1175" s="18" t="s">
        <v>91</v>
      </c>
      <c r="BK1175" s="233">
        <f>ROUND(I1175*H1175,2)</f>
        <v>0</v>
      </c>
      <c r="BL1175" s="18" t="s">
        <v>312</v>
      </c>
      <c r="BM1175" s="232" t="s">
        <v>1498</v>
      </c>
    </row>
    <row r="1176" s="2" customFormat="1" ht="24.15" customHeight="1">
      <c r="A1176" s="40"/>
      <c r="B1176" s="41"/>
      <c r="C1176" s="221" t="s">
        <v>1499</v>
      </c>
      <c r="D1176" s="221" t="s">
        <v>218</v>
      </c>
      <c r="E1176" s="222" t="s">
        <v>1500</v>
      </c>
      <c r="F1176" s="223" t="s">
        <v>1501</v>
      </c>
      <c r="G1176" s="224" t="s">
        <v>221</v>
      </c>
      <c r="H1176" s="225">
        <v>164.88</v>
      </c>
      <c r="I1176" s="226"/>
      <c r="J1176" s="227">
        <f>ROUND(I1176*H1176,2)</f>
        <v>0</v>
      </c>
      <c r="K1176" s="223" t="s">
        <v>222</v>
      </c>
      <c r="L1176" s="46"/>
      <c r="M1176" s="228" t="s">
        <v>1</v>
      </c>
      <c r="N1176" s="229" t="s">
        <v>48</v>
      </c>
      <c r="O1176" s="93"/>
      <c r="P1176" s="230">
        <f>O1176*H1176</f>
        <v>0</v>
      </c>
      <c r="Q1176" s="230">
        <v>0.00039825</v>
      </c>
      <c r="R1176" s="230">
        <f>Q1176*H1176</f>
        <v>0.065663459999999993</v>
      </c>
      <c r="S1176" s="230">
        <v>0</v>
      </c>
      <c r="T1176" s="231">
        <f>S1176*H1176</f>
        <v>0</v>
      </c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R1176" s="232" t="s">
        <v>312</v>
      </c>
      <c r="AT1176" s="232" t="s">
        <v>218</v>
      </c>
      <c r="AU1176" s="232" t="s">
        <v>93</v>
      </c>
      <c r="AY1176" s="18" t="s">
        <v>216</v>
      </c>
      <c r="BE1176" s="233">
        <f>IF(N1176="základní",J1176,0)</f>
        <v>0</v>
      </c>
      <c r="BF1176" s="233">
        <f>IF(N1176="snížená",J1176,0)</f>
        <v>0</v>
      </c>
      <c r="BG1176" s="233">
        <f>IF(N1176="zákl. přenesená",J1176,0)</f>
        <v>0</v>
      </c>
      <c r="BH1176" s="233">
        <f>IF(N1176="sníž. přenesená",J1176,0)</f>
        <v>0</v>
      </c>
      <c r="BI1176" s="233">
        <f>IF(N1176="nulová",J1176,0)</f>
        <v>0</v>
      </c>
      <c r="BJ1176" s="18" t="s">
        <v>91</v>
      </c>
      <c r="BK1176" s="233">
        <f>ROUND(I1176*H1176,2)</f>
        <v>0</v>
      </c>
      <c r="BL1176" s="18" t="s">
        <v>312</v>
      </c>
      <c r="BM1176" s="232" t="s">
        <v>1502</v>
      </c>
    </row>
    <row r="1177" s="13" customFormat="1">
      <c r="A1177" s="13"/>
      <c r="B1177" s="234"/>
      <c r="C1177" s="235"/>
      <c r="D1177" s="236" t="s">
        <v>225</v>
      </c>
      <c r="E1177" s="237" t="s">
        <v>1</v>
      </c>
      <c r="F1177" s="238" t="s">
        <v>1491</v>
      </c>
      <c r="G1177" s="235"/>
      <c r="H1177" s="239">
        <v>134.75999999999999</v>
      </c>
      <c r="I1177" s="240"/>
      <c r="J1177" s="235"/>
      <c r="K1177" s="235"/>
      <c r="L1177" s="241"/>
      <c r="M1177" s="242"/>
      <c r="N1177" s="243"/>
      <c r="O1177" s="243"/>
      <c r="P1177" s="243"/>
      <c r="Q1177" s="243"/>
      <c r="R1177" s="243"/>
      <c r="S1177" s="243"/>
      <c r="T1177" s="244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5" t="s">
        <v>225</v>
      </c>
      <c r="AU1177" s="245" t="s">
        <v>93</v>
      </c>
      <c r="AV1177" s="13" t="s">
        <v>93</v>
      </c>
      <c r="AW1177" s="13" t="s">
        <v>38</v>
      </c>
      <c r="AX1177" s="13" t="s">
        <v>83</v>
      </c>
      <c r="AY1177" s="245" t="s">
        <v>216</v>
      </c>
    </row>
    <row r="1178" s="13" customFormat="1">
      <c r="A1178" s="13"/>
      <c r="B1178" s="234"/>
      <c r="C1178" s="235"/>
      <c r="D1178" s="236" t="s">
        <v>225</v>
      </c>
      <c r="E1178" s="237" t="s">
        <v>1</v>
      </c>
      <c r="F1178" s="238" t="s">
        <v>1492</v>
      </c>
      <c r="G1178" s="235"/>
      <c r="H1178" s="239">
        <v>6.5899999999999999</v>
      </c>
      <c r="I1178" s="240"/>
      <c r="J1178" s="235"/>
      <c r="K1178" s="235"/>
      <c r="L1178" s="241"/>
      <c r="M1178" s="242"/>
      <c r="N1178" s="243"/>
      <c r="O1178" s="243"/>
      <c r="P1178" s="243"/>
      <c r="Q1178" s="243"/>
      <c r="R1178" s="243"/>
      <c r="S1178" s="243"/>
      <c r="T1178" s="24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5" t="s">
        <v>225</v>
      </c>
      <c r="AU1178" s="245" t="s">
        <v>93</v>
      </c>
      <c r="AV1178" s="13" t="s">
        <v>93</v>
      </c>
      <c r="AW1178" s="13" t="s">
        <v>38</v>
      </c>
      <c r="AX1178" s="13" t="s">
        <v>83</v>
      </c>
      <c r="AY1178" s="245" t="s">
        <v>216</v>
      </c>
    </row>
    <row r="1179" s="13" customFormat="1">
      <c r="A1179" s="13"/>
      <c r="B1179" s="234"/>
      <c r="C1179" s="235"/>
      <c r="D1179" s="236" t="s">
        <v>225</v>
      </c>
      <c r="E1179" s="237" t="s">
        <v>1</v>
      </c>
      <c r="F1179" s="238" t="s">
        <v>1493</v>
      </c>
      <c r="G1179" s="235"/>
      <c r="H1179" s="239">
        <v>23.530000000000001</v>
      </c>
      <c r="I1179" s="240"/>
      <c r="J1179" s="235"/>
      <c r="K1179" s="235"/>
      <c r="L1179" s="241"/>
      <c r="M1179" s="242"/>
      <c r="N1179" s="243"/>
      <c r="O1179" s="243"/>
      <c r="P1179" s="243"/>
      <c r="Q1179" s="243"/>
      <c r="R1179" s="243"/>
      <c r="S1179" s="243"/>
      <c r="T1179" s="244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5" t="s">
        <v>225</v>
      </c>
      <c r="AU1179" s="245" t="s">
        <v>93</v>
      </c>
      <c r="AV1179" s="13" t="s">
        <v>93</v>
      </c>
      <c r="AW1179" s="13" t="s">
        <v>38</v>
      </c>
      <c r="AX1179" s="13" t="s">
        <v>83</v>
      </c>
      <c r="AY1179" s="245" t="s">
        <v>216</v>
      </c>
    </row>
    <row r="1180" s="14" customFormat="1">
      <c r="A1180" s="14"/>
      <c r="B1180" s="246"/>
      <c r="C1180" s="247"/>
      <c r="D1180" s="236" t="s">
        <v>225</v>
      </c>
      <c r="E1180" s="248" t="s">
        <v>1</v>
      </c>
      <c r="F1180" s="249" t="s">
        <v>229</v>
      </c>
      <c r="G1180" s="247"/>
      <c r="H1180" s="250">
        <v>164.88</v>
      </c>
      <c r="I1180" s="251"/>
      <c r="J1180" s="247"/>
      <c r="K1180" s="247"/>
      <c r="L1180" s="252"/>
      <c r="M1180" s="253"/>
      <c r="N1180" s="254"/>
      <c r="O1180" s="254"/>
      <c r="P1180" s="254"/>
      <c r="Q1180" s="254"/>
      <c r="R1180" s="254"/>
      <c r="S1180" s="254"/>
      <c r="T1180" s="255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6" t="s">
        <v>225</v>
      </c>
      <c r="AU1180" s="256" t="s">
        <v>93</v>
      </c>
      <c r="AV1180" s="14" t="s">
        <v>223</v>
      </c>
      <c r="AW1180" s="14" t="s">
        <v>38</v>
      </c>
      <c r="AX1180" s="14" t="s">
        <v>91</v>
      </c>
      <c r="AY1180" s="256" t="s">
        <v>216</v>
      </c>
    </row>
    <row r="1181" s="2" customFormat="1" ht="37.8" customHeight="1">
      <c r="A1181" s="40"/>
      <c r="B1181" s="41"/>
      <c r="C1181" s="267" t="s">
        <v>1503</v>
      </c>
      <c r="D1181" s="267" t="s">
        <v>295</v>
      </c>
      <c r="E1181" s="268" t="s">
        <v>1504</v>
      </c>
      <c r="F1181" s="269" t="s">
        <v>1505</v>
      </c>
      <c r="G1181" s="270" t="s">
        <v>221</v>
      </c>
      <c r="H1181" s="271">
        <v>189.612</v>
      </c>
      <c r="I1181" s="272"/>
      <c r="J1181" s="273">
        <f>ROUND(I1181*H1181,2)</f>
        <v>0</v>
      </c>
      <c r="K1181" s="269" t="s">
        <v>222</v>
      </c>
      <c r="L1181" s="274"/>
      <c r="M1181" s="275" t="s">
        <v>1</v>
      </c>
      <c r="N1181" s="276" t="s">
        <v>48</v>
      </c>
      <c r="O1181" s="93"/>
      <c r="P1181" s="230">
        <f>O1181*H1181</f>
        <v>0</v>
      </c>
      <c r="Q1181" s="230">
        <v>0.0054000000000000003</v>
      </c>
      <c r="R1181" s="230">
        <f>Q1181*H1181</f>
        <v>1.0239048</v>
      </c>
      <c r="S1181" s="230">
        <v>0</v>
      </c>
      <c r="T1181" s="231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32" t="s">
        <v>440</v>
      </c>
      <c r="AT1181" s="232" t="s">
        <v>295</v>
      </c>
      <c r="AU1181" s="232" t="s">
        <v>93</v>
      </c>
      <c r="AY1181" s="18" t="s">
        <v>216</v>
      </c>
      <c r="BE1181" s="233">
        <f>IF(N1181="základní",J1181,0)</f>
        <v>0</v>
      </c>
      <c r="BF1181" s="233">
        <f>IF(N1181="snížená",J1181,0)</f>
        <v>0</v>
      </c>
      <c r="BG1181" s="233">
        <f>IF(N1181="zákl. přenesená",J1181,0)</f>
        <v>0</v>
      </c>
      <c r="BH1181" s="233">
        <f>IF(N1181="sníž. přenesená",J1181,0)</f>
        <v>0</v>
      </c>
      <c r="BI1181" s="233">
        <f>IF(N1181="nulová",J1181,0)</f>
        <v>0</v>
      </c>
      <c r="BJ1181" s="18" t="s">
        <v>91</v>
      </c>
      <c r="BK1181" s="233">
        <f>ROUND(I1181*H1181,2)</f>
        <v>0</v>
      </c>
      <c r="BL1181" s="18" t="s">
        <v>312</v>
      </c>
      <c r="BM1181" s="232" t="s">
        <v>1506</v>
      </c>
    </row>
    <row r="1182" s="13" customFormat="1">
      <c r="A1182" s="13"/>
      <c r="B1182" s="234"/>
      <c r="C1182" s="235"/>
      <c r="D1182" s="236" t="s">
        <v>225</v>
      </c>
      <c r="E1182" s="235"/>
      <c r="F1182" s="238" t="s">
        <v>1507</v>
      </c>
      <c r="G1182" s="235"/>
      <c r="H1182" s="239">
        <v>189.612</v>
      </c>
      <c r="I1182" s="240"/>
      <c r="J1182" s="235"/>
      <c r="K1182" s="235"/>
      <c r="L1182" s="241"/>
      <c r="M1182" s="242"/>
      <c r="N1182" s="243"/>
      <c r="O1182" s="243"/>
      <c r="P1182" s="243"/>
      <c r="Q1182" s="243"/>
      <c r="R1182" s="243"/>
      <c r="S1182" s="243"/>
      <c r="T1182" s="244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5" t="s">
        <v>225</v>
      </c>
      <c r="AU1182" s="245" t="s">
        <v>93</v>
      </c>
      <c r="AV1182" s="13" t="s">
        <v>93</v>
      </c>
      <c r="AW1182" s="13" t="s">
        <v>4</v>
      </c>
      <c r="AX1182" s="13" t="s">
        <v>91</v>
      </c>
      <c r="AY1182" s="245" t="s">
        <v>216</v>
      </c>
    </row>
    <row r="1183" s="2" customFormat="1" ht="24.15" customHeight="1">
      <c r="A1183" s="40"/>
      <c r="B1183" s="41"/>
      <c r="C1183" s="221" t="s">
        <v>1508</v>
      </c>
      <c r="D1183" s="221" t="s">
        <v>218</v>
      </c>
      <c r="E1183" s="222" t="s">
        <v>1509</v>
      </c>
      <c r="F1183" s="223" t="s">
        <v>1510</v>
      </c>
      <c r="G1183" s="224" t="s">
        <v>221</v>
      </c>
      <c r="H1183" s="225">
        <v>73.349999999999994</v>
      </c>
      <c r="I1183" s="226"/>
      <c r="J1183" s="227">
        <f>ROUND(I1183*H1183,2)</f>
        <v>0</v>
      </c>
      <c r="K1183" s="223" t="s">
        <v>222</v>
      </c>
      <c r="L1183" s="46"/>
      <c r="M1183" s="228" t="s">
        <v>1</v>
      </c>
      <c r="N1183" s="229" t="s">
        <v>48</v>
      </c>
      <c r="O1183" s="93"/>
      <c r="P1183" s="230">
        <f>O1183*H1183</f>
        <v>0</v>
      </c>
      <c r="Q1183" s="230">
        <v>0.00079750000000000003</v>
      </c>
      <c r="R1183" s="230">
        <f>Q1183*H1183</f>
        <v>0.058496624999999997</v>
      </c>
      <c r="S1183" s="230">
        <v>0</v>
      </c>
      <c r="T1183" s="231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32" t="s">
        <v>312</v>
      </c>
      <c r="AT1183" s="232" t="s">
        <v>218</v>
      </c>
      <c r="AU1183" s="232" t="s">
        <v>93</v>
      </c>
      <c r="AY1183" s="18" t="s">
        <v>216</v>
      </c>
      <c r="BE1183" s="233">
        <f>IF(N1183="základní",J1183,0)</f>
        <v>0</v>
      </c>
      <c r="BF1183" s="233">
        <f>IF(N1183="snížená",J1183,0)</f>
        <v>0</v>
      </c>
      <c r="BG1183" s="233">
        <f>IF(N1183="zákl. přenesená",J1183,0)</f>
        <v>0</v>
      </c>
      <c r="BH1183" s="233">
        <f>IF(N1183="sníž. přenesená",J1183,0)</f>
        <v>0</v>
      </c>
      <c r="BI1183" s="233">
        <f>IF(N1183="nulová",J1183,0)</f>
        <v>0</v>
      </c>
      <c r="BJ1183" s="18" t="s">
        <v>91</v>
      </c>
      <c r="BK1183" s="233">
        <f>ROUND(I1183*H1183,2)</f>
        <v>0</v>
      </c>
      <c r="BL1183" s="18" t="s">
        <v>312</v>
      </c>
      <c r="BM1183" s="232" t="s">
        <v>1511</v>
      </c>
    </row>
    <row r="1184" s="13" customFormat="1">
      <c r="A1184" s="13"/>
      <c r="B1184" s="234"/>
      <c r="C1184" s="235"/>
      <c r="D1184" s="236" t="s">
        <v>225</v>
      </c>
      <c r="E1184" s="237" t="s">
        <v>1</v>
      </c>
      <c r="F1184" s="238" t="s">
        <v>1512</v>
      </c>
      <c r="G1184" s="235"/>
      <c r="H1184" s="239">
        <v>51.149999999999999</v>
      </c>
      <c r="I1184" s="240"/>
      <c r="J1184" s="235"/>
      <c r="K1184" s="235"/>
      <c r="L1184" s="241"/>
      <c r="M1184" s="242"/>
      <c r="N1184" s="243"/>
      <c r="O1184" s="243"/>
      <c r="P1184" s="243"/>
      <c r="Q1184" s="243"/>
      <c r="R1184" s="243"/>
      <c r="S1184" s="243"/>
      <c r="T1184" s="24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5" t="s">
        <v>225</v>
      </c>
      <c r="AU1184" s="245" t="s">
        <v>93</v>
      </c>
      <c r="AV1184" s="13" t="s">
        <v>93</v>
      </c>
      <c r="AW1184" s="13" t="s">
        <v>38</v>
      </c>
      <c r="AX1184" s="13" t="s">
        <v>83</v>
      </c>
      <c r="AY1184" s="245" t="s">
        <v>216</v>
      </c>
    </row>
    <row r="1185" s="13" customFormat="1">
      <c r="A1185" s="13"/>
      <c r="B1185" s="234"/>
      <c r="C1185" s="235"/>
      <c r="D1185" s="236" t="s">
        <v>225</v>
      </c>
      <c r="E1185" s="237" t="s">
        <v>1</v>
      </c>
      <c r="F1185" s="238" t="s">
        <v>1513</v>
      </c>
      <c r="G1185" s="235"/>
      <c r="H1185" s="239">
        <v>10.199999999999999</v>
      </c>
      <c r="I1185" s="240"/>
      <c r="J1185" s="235"/>
      <c r="K1185" s="235"/>
      <c r="L1185" s="241"/>
      <c r="M1185" s="242"/>
      <c r="N1185" s="243"/>
      <c r="O1185" s="243"/>
      <c r="P1185" s="243"/>
      <c r="Q1185" s="243"/>
      <c r="R1185" s="243"/>
      <c r="S1185" s="243"/>
      <c r="T1185" s="244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5" t="s">
        <v>225</v>
      </c>
      <c r="AU1185" s="245" t="s">
        <v>93</v>
      </c>
      <c r="AV1185" s="13" t="s">
        <v>93</v>
      </c>
      <c r="AW1185" s="13" t="s">
        <v>38</v>
      </c>
      <c r="AX1185" s="13" t="s">
        <v>83</v>
      </c>
      <c r="AY1185" s="245" t="s">
        <v>216</v>
      </c>
    </row>
    <row r="1186" s="13" customFormat="1">
      <c r="A1186" s="13"/>
      <c r="B1186" s="234"/>
      <c r="C1186" s="235"/>
      <c r="D1186" s="236" t="s">
        <v>225</v>
      </c>
      <c r="E1186" s="237" t="s">
        <v>1</v>
      </c>
      <c r="F1186" s="238" t="s">
        <v>1514</v>
      </c>
      <c r="G1186" s="235"/>
      <c r="H1186" s="239">
        <v>12</v>
      </c>
      <c r="I1186" s="240"/>
      <c r="J1186" s="235"/>
      <c r="K1186" s="235"/>
      <c r="L1186" s="241"/>
      <c r="M1186" s="242"/>
      <c r="N1186" s="243"/>
      <c r="O1186" s="243"/>
      <c r="P1186" s="243"/>
      <c r="Q1186" s="243"/>
      <c r="R1186" s="243"/>
      <c r="S1186" s="243"/>
      <c r="T1186" s="244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5" t="s">
        <v>225</v>
      </c>
      <c r="AU1186" s="245" t="s">
        <v>93</v>
      </c>
      <c r="AV1186" s="13" t="s">
        <v>93</v>
      </c>
      <c r="AW1186" s="13" t="s">
        <v>38</v>
      </c>
      <c r="AX1186" s="13" t="s">
        <v>83</v>
      </c>
      <c r="AY1186" s="245" t="s">
        <v>216</v>
      </c>
    </row>
    <row r="1187" s="14" customFormat="1">
      <c r="A1187" s="14"/>
      <c r="B1187" s="246"/>
      <c r="C1187" s="247"/>
      <c r="D1187" s="236" t="s">
        <v>225</v>
      </c>
      <c r="E1187" s="248" t="s">
        <v>1</v>
      </c>
      <c r="F1187" s="249" t="s">
        <v>229</v>
      </c>
      <c r="G1187" s="247"/>
      <c r="H1187" s="250">
        <v>73.349999999999994</v>
      </c>
      <c r="I1187" s="251"/>
      <c r="J1187" s="247"/>
      <c r="K1187" s="247"/>
      <c r="L1187" s="252"/>
      <c r="M1187" s="253"/>
      <c r="N1187" s="254"/>
      <c r="O1187" s="254"/>
      <c r="P1187" s="254"/>
      <c r="Q1187" s="254"/>
      <c r="R1187" s="254"/>
      <c r="S1187" s="254"/>
      <c r="T1187" s="255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6" t="s">
        <v>225</v>
      </c>
      <c r="AU1187" s="256" t="s">
        <v>93</v>
      </c>
      <c r="AV1187" s="14" t="s">
        <v>223</v>
      </c>
      <c r="AW1187" s="14" t="s">
        <v>38</v>
      </c>
      <c r="AX1187" s="14" t="s">
        <v>91</v>
      </c>
      <c r="AY1187" s="256" t="s">
        <v>216</v>
      </c>
    </row>
    <row r="1188" s="2" customFormat="1" ht="24.15" customHeight="1">
      <c r="A1188" s="40"/>
      <c r="B1188" s="41"/>
      <c r="C1188" s="221" t="s">
        <v>1515</v>
      </c>
      <c r="D1188" s="221" t="s">
        <v>218</v>
      </c>
      <c r="E1188" s="222" t="s">
        <v>1516</v>
      </c>
      <c r="F1188" s="223" t="s">
        <v>1517</v>
      </c>
      <c r="G1188" s="224" t="s">
        <v>237</v>
      </c>
      <c r="H1188" s="225">
        <v>51.5</v>
      </c>
      <c r="I1188" s="226"/>
      <c r="J1188" s="227">
        <f>ROUND(I1188*H1188,2)</f>
        <v>0</v>
      </c>
      <c r="K1188" s="223" t="s">
        <v>222</v>
      </c>
      <c r="L1188" s="46"/>
      <c r="M1188" s="228" t="s">
        <v>1</v>
      </c>
      <c r="N1188" s="229" t="s">
        <v>48</v>
      </c>
      <c r="O1188" s="93"/>
      <c r="P1188" s="230">
        <f>O1188*H1188</f>
        <v>0</v>
      </c>
      <c r="Q1188" s="230">
        <v>0.00016000000000000001</v>
      </c>
      <c r="R1188" s="230">
        <f>Q1188*H1188</f>
        <v>0.0082400000000000008</v>
      </c>
      <c r="S1188" s="230">
        <v>0</v>
      </c>
      <c r="T1188" s="231">
        <f>S1188*H1188</f>
        <v>0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32" t="s">
        <v>312</v>
      </c>
      <c r="AT1188" s="232" t="s">
        <v>218</v>
      </c>
      <c r="AU1188" s="232" t="s">
        <v>93</v>
      </c>
      <c r="AY1188" s="18" t="s">
        <v>216</v>
      </c>
      <c r="BE1188" s="233">
        <f>IF(N1188="základní",J1188,0)</f>
        <v>0</v>
      </c>
      <c r="BF1188" s="233">
        <f>IF(N1188="snížená",J1188,0)</f>
        <v>0</v>
      </c>
      <c r="BG1188" s="233">
        <f>IF(N1188="zákl. přenesená",J1188,0)</f>
        <v>0</v>
      </c>
      <c r="BH1188" s="233">
        <f>IF(N1188="sníž. přenesená",J1188,0)</f>
        <v>0</v>
      </c>
      <c r="BI1188" s="233">
        <f>IF(N1188="nulová",J1188,0)</f>
        <v>0</v>
      </c>
      <c r="BJ1188" s="18" t="s">
        <v>91</v>
      </c>
      <c r="BK1188" s="233">
        <f>ROUND(I1188*H1188,2)</f>
        <v>0</v>
      </c>
      <c r="BL1188" s="18" t="s">
        <v>312</v>
      </c>
      <c r="BM1188" s="232" t="s">
        <v>1518</v>
      </c>
    </row>
    <row r="1189" s="13" customFormat="1">
      <c r="A1189" s="13"/>
      <c r="B1189" s="234"/>
      <c r="C1189" s="235"/>
      <c r="D1189" s="236" t="s">
        <v>225</v>
      </c>
      <c r="E1189" s="237" t="s">
        <v>1</v>
      </c>
      <c r="F1189" s="238" t="s">
        <v>1519</v>
      </c>
      <c r="G1189" s="235"/>
      <c r="H1189" s="239">
        <v>35</v>
      </c>
      <c r="I1189" s="240"/>
      <c r="J1189" s="235"/>
      <c r="K1189" s="235"/>
      <c r="L1189" s="241"/>
      <c r="M1189" s="242"/>
      <c r="N1189" s="243"/>
      <c r="O1189" s="243"/>
      <c r="P1189" s="243"/>
      <c r="Q1189" s="243"/>
      <c r="R1189" s="243"/>
      <c r="S1189" s="243"/>
      <c r="T1189" s="244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5" t="s">
        <v>225</v>
      </c>
      <c r="AU1189" s="245" t="s">
        <v>93</v>
      </c>
      <c r="AV1189" s="13" t="s">
        <v>93</v>
      </c>
      <c r="AW1189" s="13" t="s">
        <v>38</v>
      </c>
      <c r="AX1189" s="13" t="s">
        <v>83</v>
      </c>
      <c r="AY1189" s="245" t="s">
        <v>216</v>
      </c>
    </row>
    <row r="1190" s="13" customFormat="1">
      <c r="A1190" s="13"/>
      <c r="B1190" s="234"/>
      <c r="C1190" s="235"/>
      <c r="D1190" s="236" t="s">
        <v>225</v>
      </c>
      <c r="E1190" s="237" t="s">
        <v>1</v>
      </c>
      <c r="F1190" s="238" t="s">
        <v>1520</v>
      </c>
      <c r="G1190" s="235"/>
      <c r="H1190" s="239">
        <v>7.5</v>
      </c>
      <c r="I1190" s="240"/>
      <c r="J1190" s="235"/>
      <c r="K1190" s="235"/>
      <c r="L1190" s="241"/>
      <c r="M1190" s="242"/>
      <c r="N1190" s="243"/>
      <c r="O1190" s="243"/>
      <c r="P1190" s="243"/>
      <c r="Q1190" s="243"/>
      <c r="R1190" s="243"/>
      <c r="S1190" s="243"/>
      <c r="T1190" s="244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5" t="s">
        <v>225</v>
      </c>
      <c r="AU1190" s="245" t="s">
        <v>93</v>
      </c>
      <c r="AV1190" s="13" t="s">
        <v>93</v>
      </c>
      <c r="AW1190" s="13" t="s">
        <v>38</v>
      </c>
      <c r="AX1190" s="13" t="s">
        <v>83</v>
      </c>
      <c r="AY1190" s="245" t="s">
        <v>216</v>
      </c>
    </row>
    <row r="1191" s="13" customFormat="1">
      <c r="A1191" s="13"/>
      <c r="B1191" s="234"/>
      <c r="C1191" s="235"/>
      <c r="D1191" s="236" t="s">
        <v>225</v>
      </c>
      <c r="E1191" s="237" t="s">
        <v>1</v>
      </c>
      <c r="F1191" s="238" t="s">
        <v>1521</v>
      </c>
      <c r="G1191" s="235"/>
      <c r="H1191" s="239">
        <v>9</v>
      </c>
      <c r="I1191" s="240"/>
      <c r="J1191" s="235"/>
      <c r="K1191" s="235"/>
      <c r="L1191" s="241"/>
      <c r="M1191" s="242"/>
      <c r="N1191" s="243"/>
      <c r="O1191" s="243"/>
      <c r="P1191" s="243"/>
      <c r="Q1191" s="243"/>
      <c r="R1191" s="243"/>
      <c r="S1191" s="243"/>
      <c r="T1191" s="244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5" t="s">
        <v>225</v>
      </c>
      <c r="AU1191" s="245" t="s">
        <v>93</v>
      </c>
      <c r="AV1191" s="13" t="s">
        <v>93</v>
      </c>
      <c r="AW1191" s="13" t="s">
        <v>38</v>
      </c>
      <c r="AX1191" s="13" t="s">
        <v>83</v>
      </c>
      <c r="AY1191" s="245" t="s">
        <v>216</v>
      </c>
    </row>
    <row r="1192" s="14" customFormat="1">
      <c r="A1192" s="14"/>
      <c r="B1192" s="246"/>
      <c r="C1192" s="247"/>
      <c r="D1192" s="236" t="s">
        <v>225</v>
      </c>
      <c r="E1192" s="248" t="s">
        <v>1</v>
      </c>
      <c r="F1192" s="249" t="s">
        <v>229</v>
      </c>
      <c r="G1192" s="247"/>
      <c r="H1192" s="250">
        <v>51.5</v>
      </c>
      <c r="I1192" s="251"/>
      <c r="J1192" s="247"/>
      <c r="K1192" s="247"/>
      <c r="L1192" s="252"/>
      <c r="M1192" s="253"/>
      <c r="N1192" s="254"/>
      <c r="O1192" s="254"/>
      <c r="P1192" s="254"/>
      <c r="Q1192" s="254"/>
      <c r="R1192" s="254"/>
      <c r="S1192" s="254"/>
      <c r="T1192" s="255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6" t="s">
        <v>225</v>
      </c>
      <c r="AU1192" s="256" t="s">
        <v>93</v>
      </c>
      <c r="AV1192" s="14" t="s">
        <v>223</v>
      </c>
      <c r="AW1192" s="14" t="s">
        <v>38</v>
      </c>
      <c r="AX1192" s="14" t="s">
        <v>91</v>
      </c>
      <c r="AY1192" s="256" t="s">
        <v>216</v>
      </c>
    </row>
    <row r="1193" s="2" customFormat="1" ht="33" customHeight="1">
      <c r="A1193" s="40"/>
      <c r="B1193" s="41"/>
      <c r="C1193" s="221" t="s">
        <v>1522</v>
      </c>
      <c r="D1193" s="221" t="s">
        <v>218</v>
      </c>
      <c r="E1193" s="222" t="s">
        <v>1523</v>
      </c>
      <c r="F1193" s="223" t="s">
        <v>1524</v>
      </c>
      <c r="G1193" s="224" t="s">
        <v>221</v>
      </c>
      <c r="H1193" s="225">
        <v>63.57</v>
      </c>
      <c r="I1193" s="226"/>
      <c r="J1193" s="227">
        <f>ROUND(I1193*H1193,2)</f>
        <v>0</v>
      </c>
      <c r="K1193" s="223" t="s">
        <v>1</v>
      </c>
      <c r="L1193" s="46"/>
      <c r="M1193" s="228" t="s">
        <v>1</v>
      </c>
      <c r="N1193" s="229" t="s">
        <v>48</v>
      </c>
      <c r="O1193" s="93"/>
      <c r="P1193" s="230">
        <f>O1193*H1193</f>
        <v>0</v>
      </c>
      <c r="Q1193" s="230">
        <v>0.0060099999999999997</v>
      </c>
      <c r="R1193" s="230">
        <f>Q1193*H1193</f>
        <v>0.3820557</v>
      </c>
      <c r="S1193" s="230">
        <v>0</v>
      </c>
      <c r="T1193" s="231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32" t="s">
        <v>312</v>
      </c>
      <c r="AT1193" s="232" t="s">
        <v>218</v>
      </c>
      <c r="AU1193" s="232" t="s">
        <v>93</v>
      </c>
      <c r="AY1193" s="18" t="s">
        <v>216</v>
      </c>
      <c r="BE1193" s="233">
        <f>IF(N1193="základní",J1193,0)</f>
        <v>0</v>
      </c>
      <c r="BF1193" s="233">
        <f>IF(N1193="snížená",J1193,0)</f>
        <v>0</v>
      </c>
      <c r="BG1193" s="233">
        <f>IF(N1193="zákl. přenesená",J1193,0)</f>
        <v>0</v>
      </c>
      <c r="BH1193" s="233">
        <f>IF(N1193="sníž. přenesená",J1193,0)</f>
        <v>0</v>
      </c>
      <c r="BI1193" s="233">
        <f>IF(N1193="nulová",J1193,0)</f>
        <v>0</v>
      </c>
      <c r="BJ1193" s="18" t="s">
        <v>91</v>
      </c>
      <c r="BK1193" s="233">
        <f>ROUND(I1193*H1193,2)</f>
        <v>0</v>
      </c>
      <c r="BL1193" s="18" t="s">
        <v>312</v>
      </c>
      <c r="BM1193" s="232" t="s">
        <v>1525</v>
      </c>
    </row>
    <row r="1194" s="13" customFormat="1">
      <c r="A1194" s="13"/>
      <c r="B1194" s="234"/>
      <c r="C1194" s="235"/>
      <c r="D1194" s="236" t="s">
        <v>225</v>
      </c>
      <c r="E1194" s="237" t="s">
        <v>1</v>
      </c>
      <c r="F1194" s="238" t="s">
        <v>799</v>
      </c>
      <c r="G1194" s="235"/>
      <c r="H1194" s="239">
        <v>44.329999999999998</v>
      </c>
      <c r="I1194" s="240"/>
      <c r="J1194" s="235"/>
      <c r="K1194" s="235"/>
      <c r="L1194" s="241"/>
      <c r="M1194" s="242"/>
      <c r="N1194" s="243"/>
      <c r="O1194" s="243"/>
      <c r="P1194" s="243"/>
      <c r="Q1194" s="243"/>
      <c r="R1194" s="243"/>
      <c r="S1194" s="243"/>
      <c r="T1194" s="244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5" t="s">
        <v>225</v>
      </c>
      <c r="AU1194" s="245" t="s">
        <v>93</v>
      </c>
      <c r="AV1194" s="13" t="s">
        <v>93</v>
      </c>
      <c r="AW1194" s="13" t="s">
        <v>38</v>
      </c>
      <c r="AX1194" s="13" t="s">
        <v>83</v>
      </c>
      <c r="AY1194" s="245" t="s">
        <v>216</v>
      </c>
    </row>
    <row r="1195" s="13" customFormat="1">
      <c r="A1195" s="13"/>
      <c r="B1195" s="234"/>
      <c r="C1195" s="235"/>
      <c r="D1195" s="236" t="s">
        <v>225</v>
      </c>
      <c r="E1195" s="237" t="s">
        <v>1</v>
      </c>
      <c r="F1195" s="238" t="s">
        <v>800</v>
      </c>
      <c r="G1195" s="235"/>
      <c r="H1195" s="239">
        <v>8.8399999999999999</v>
      </c>
      <c r="I1195" s="240"/>
      <c r="J1195" s="235"/>
      <c r="K1195" s="235"/>
      <c r="L1195" s="241"/>
      <c r="M1195" s="242"/>
      <c r="N1195" s="243"/>
      <c r="O1195" s="243"/>
      <c r="P1195" s="243"/>
      <c r="Q1195" s="243"/>
      <c r="R1195" s="243"/>
      <c r="S1195" s="243"/>
      <c r="T1195" s="244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5" t="s">
        <v>225</v>
      </c>
      <c r="AU1195" s="245" t="s">
        <v>93</v>
      </c>
      <c r="AV1195" s="13" t="s">
        <v>93</v>
      </c>
      <c r="AW1195" s="13" t="s">
        <v>38</v>
      </c>
      <c r="AX1195" s="13" t="s">
        <v>83</v>
      </c>
      <c r="AY1195" s="245" t="s">
        <v>216</v>
      </c>
    </row>
    <row r="1196" s="13" customFormat="1">
      <c r="A1196" s="13"/>
      <c r="B1196" s="234"/>
      <c r="C1196" s="235"/>
      <c r="D1196" s="236" t="s">
        <v>225</v>
      </c>
      <c r="E1196" s="237" t="s">
        <v>1</v>
      </c>
      <c r="F1196" s="238" t="s">
        <v>801</v>
      </c>
      <c r="G1196" s="235"/>
      <c r="H1196" s="239">
        <v>10.4</v>
      </c>
      <c r="I1196" s="240"/>
      <c r="J1196" s="235"/>
      <c r="K1196" s="235"/>
      <c r="L1196" s="241"/>
      <c r="M1196" s="242"/>
      <c r="N1196" s="243"/>
      <c r="O1196" s="243"/>
      <c r="P1196" s="243"/>
      <c r="Q1196" s="243"/>
      <c r="R1196" s="243"/>
      <c r="S1196" s="243"/>
      <c r="T1196" s="244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5" t="s">
        <v>225</v>
      </c>
      <c r="AU1196" s="245" t="s">
        <v>93</v>
      </c>
      <c r="AV1196" s="13" t="s">
        <v>93</v>
      </c>
      <c r="AW1196" s="13" t="s">
        <v>38</v>
      </c>
      <c r="AX1196" s="13" t="s">
        <v>83</v>
      </c>
      <c r="AY1196" s="245" t="s">
        <v>216</v>
      </c>
    </row>
    <row r="1197" s="14" customFormat="1">
      <c r="A1197" s="14"/>
      <c r="B1197" s="246"/>
      <c r="C1197" s="247"/>
      <c r="D1197" s="236" t="s">
        <v>225</v>
      </c>
      <c r="E1197" s="248" t="s">
        <v>1</v>
      </c>
      <c r="F1197" s="249" t="s">
        <v>229</v>
      </c>
      <c r="G1197" s="247"/>
      <c r="H1197" s="250">
        <v>63.57</v>
      </c>
      <c r="I1197" s="251"/>
      <c r="J1197" s="247"/>
      <c r="K1197" s="247"/>
      <c r="L1197" s="252"/>
      <c r="M1197" s="253"/>
      <c r="N1197" s="254"/>
      <c r="O1197" s="254"/>
      <c r="P1197" s="254"/>
      <c r="Q1197" s="254"/>
      <c r="R1197" s="254"/>
      <c r="S1197" s="254"/>
      <c r="T1197" s="255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6" t="s">
        <v>225</v>
      </c>
      <c r="AU1197" s="256" t="s">
        <v>93</v>
      </c>
      <c r="AV1197" s="14" t="s">
        <v>223</v>
      </c>
      <c r="AW1197" s="14" t="s">
        <v>38</v>
      </c>
      <c r="AX1197" s="14" t="s">
        <v>91</v>
      </c>
      <c r="AY1197" s="256" t="s">
        <v>216</v>
      </c>
    </row>
    <row r="1198" s="2" customFormat="1" ht="24.15" customHeight="1">
      <c r="A1198" s="40"/>
      <c r="B1198" s="41"/>
      <c r="C1198" s="221" t="s">
        <v>1526</v>
      </c>
      <c r="D1198" s="221" t="s">
        <v>218</v>
      </c>
      <c r="E1198" s="222" t="s">
        <v>1527</v>
      </c>
      <c r="F1198" s="223" t="s">
        <v>1528</v>
      </c>
      <c r="G1198" s="224" t="s">
        <v>278</v>
      </c>
      <c r="H1198" s="225">
        <v>1.7030000000000001</v>
      </c>
      <c r="I1198" s="226"/>
      <c r="J1198" s="227">
        <f>ROUND(I1198*H1198,2)</f>
        <v>0</v>
      </c>
      <c r="K1198" s="223" t="s">
        <v>222</v>
      </c>
      <c r="L1198" s="46"/>
      <c r="M1198" s="228" t="s">
        <v>1</v>
      </c>
      <c r="N1198" s="229" t="s">
        <v>48</v>
      </c>
      <c r="O1198" s="93"/>
      <c r="P1198" s="230">
        <f>O1198*H1198</f>
        <v>0</v>
      </c>
      <c r="Q1198" s="230">
        <v>0</v>
      </c>
      <c r="R1198" s="230">
        <f>Q1198*H1198</f>
        <v>0</v>
      </c>
      <c r="S1198" s="230">
        <v>0</v>
      </c>
      <c r="T1198" s="231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32" t="s">
        <v>312</v>
      </c>
      <c r="AT1198" s="232" t="s">
        <v>218</v>
      </c>
      <c r="AU1198" s="232" t="s">
        <v>93</v>
      </c>
      <c r="AY1198" s="18" t="s">
        <v>216</v>
      </c>
      <c r="BE1198" s="233">
        <f>IF(N1198="základní",J1198,0)</f>
        <v>0</v>
      </c>
      <c r="BF1198" s="233">
        <f>IF(N1198="snížená",J1198,0)</f>
        <v>0</v>
      </c>
      <c r="BG1198" s="233">
        <f>IF(N1198="zákl. přenesená",J1198,0)</f>
        <v>0</v>
      </c>
      <c r="BH1198" s="233">
        <f>IF(N1198="sníž. přenesená",J1198,0)</f>
        <v>0</v>
      </c>
      <c r="BI1198" s="233">
        <f>IF(N1198="nulová",J1198,0)</f>
        <v>0</v>
      </c>
      <c r="BJ1198" s="18" t="s">
        <v>91</v>
      </c>
      <c r="BK1198" s="233">
        <f>ROUND(I1198*H1198,2)</f>
        <v>0</v>
      </c>
      <c r="BL1198" s="18" t="s">
        <v>312</v>
      </c>
      <c r="BM1198" s="232" t="s">
        <v>1529</v>
      </c>
    </row>
    <row r="1199" s="12" customFormat="1" ht="22.8" customHeight="1">
      <c r="A1199" s="12"/>
      <c r="B1199" s="205"/>
      <c r="C1199" s="206"/>
      <c r="D1199" s="207" t="s">
        <v>82</v>
      </c>
      <c r="E1199" s="219" t="s">
        <v>1530</v>
      </c>
      <c r="F1199" s="219" t="s">
        <v>1531</v>
      </c>
      <c r="G1199" s="206"/>
      <c r="H1199" s="206"/>
      <c r="I1199" s="209"/>
      <c r="J1199" s="220">
        <f>BK1199</f>
        <v>0</v>
      </c>
      <c r="K1199" s="206"/>
      <c r="L1199" s="211"/>
      <c r="M1199" s="212"/>
      <c r="N1199" s="213"/>
      <c r="O1199" s="213"/>
      <c r="P1199" s="214">
        <f>SUM(P1200:P1233)</f>
        <v>0</v>
      </c>
      <c r="Q1199" s="213"/>
      <c r="R1199" s="214">
        <f>SUM(R1200:R1233)</f>
        <v>15.480191700000001</v>
      </c>
      <c r="S1199" s="213"/>
      <c r="T1199" s="215">
        <f>SUM(T1200:T1233)</f>
        <v>0</v>
      </c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R1199" s="216" t="s">
        <v>93</v>
      </c>
      <c r="AT1199" s="217" t="s">
        <v>82</v>
      </c>
      <c r="AU1199" s="217" t="s">
        <v>91</v>
      </c>
      <c r="AY1199" s="216" t="s">
        <v>216</v>
      </c>
      <c r="BK1199" s="218">
        <f>SUM(BK1200:BK1233)</f>
        <v>0</v>
      </c>
    </row>
    <row r="1200" s="2" customFormat="1" ht="24.15" customHeight="1">
      <c r="A1200" s="40"/>
      <c r="B1200" s="41"/>
      <c r="C1200" s="221" t="s">
        <v>1532</v>
      </c>
      <c r="D1200" s="221" t="s">
        <v>218</v>
      </c>
      <c r="E1200" s="222" t="s">
        <v>1533</v>
      </c>
      <c r="F1200" s="223" t="s">
        <v>1534</v>
      </c>
      <c r="G1200" s="224" t="s">
        <v>221</v>
      </c>
      <c r="H1200" s="225">
        <v>988.25999999999999</v>
      </c>
      <c r="I1200" s="226"/>
      <c r="J1200" s="227">
        <f>ROUND(I1200*H1200,2)</f>
        <v>0</v>
      </c>
      <c r="K1200" s="223" t="s">
        <v>222</v>
      </c>
      <c r="L1200" s="46"/>
      <c r="M1200" s="228" t="s">
        <v>1</v>
      </c>
      <c r="N1200" s="229" t="s">
        <v>48</v>
      </c>
      <c r="O1200" s="93"/>
      <c r="P1200" s="230">
        <f>O1200*H1200</f>
        <v>0</v>
      </c>
      <c r="Q1200" s="230">
        <v>0</v>
      </c>
      <c r="R1200" s="230">
        <f>Q1200*H1200</f>
        <v>0</v>
      </c>
      <c r="S1200" s="230">
        <v>0</v>
      </c>
      <c r="T1200" s="231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32" t="s">
        <v>312</v>
      </c>
      <c r="AT1200" s="232" t="s">
        <v>218</v>
      </c>
      <c r="AU1200" s="232" t="s">
        <v>93</v>
      </c>
      <c r="AY1200" s="18" t="s">
        <v>216</v>
      </c>
      <c r="BE1200" s="233">
        <f>IF(N1200="základní",J1200,0)</f>
        <v>0</v>
      </c>
      <c r="BF1200" s="233">
        <f>IF(N1200="snížená",J1200,0)</f>
        <v>0</v>
      </c>
      <c r="BG1200" s="233">
        <f>IF(N1200="zákl. přenesená",J1200,0)</f>
        <v>0</v>
      </c>
      <c r="BH1200" s="233">
        <f>IF(N1200="sníž. přenesená",J1200,0)</f>
        <v>0</v>
      </c>
      <c r="BI1200" s="233">
        <f>IF(N1200="nulová",J1200,0)</f>
        <v>0</v>
      </c>
      <c r="BJ1200" s="18" t="s">
        <v>91</v>
      </c>
      <c r="BK1200" s="233">
        <f>ROUND(I1200*H1200,2)</f>
        <v>0</v>
      </c>
      <c r="BL1200" s="18" t="s">
        <v>312</v>
      </c>
      <c r="BM1200" s="232" t="s">
        <v>1535</v>
      </c>
    </row>
    <row r="1201" s="13" customFormat="1">
      <c r="A1201" s="13"/>
      <c r="B1201" s="234"/>
      <c r="C1201" s="235"/>
      <c r="D1201" s="236" t="s">
        <v>225</v>
      </c>
      <c r="E1201" s="237" t="s">
        <v>1</v>
      </c>
      <c r="F1201" s="238" t="s">
        <v>151</v>
      </c>
      <c r="G1201" s="235"/>
      <c r="H1201" s="239">
        <v>988.25999999999999</v>
      </c>
      <c r="I1201" s="240"/>
      <c r="J1201" s="235"/>
      <c r="K1201" s="235"/>
      <c r="L1201" s="241"/>
      <c r="M1201" s="242"/>
      <c r="N1201" s="243"/>
      <c r="O1201" s="243"/>
      <c r="P1201" s="243"/>
      <c r="Q1201" s="243"/>
      <c r="R1201" s="243"/>
      <c r="S1201" s="243"/>
      <c r="T1201" s="244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5" t="s">
        <v>225</v>
      </c>
      <c r="AU1201" s="245" t="s">
        <v>93</v>
      </c>
      <c r="AV1201" s="13" t="s">
        <v>93</v>
      </c>
      <c r="AW1201" s="13" t="s">
        <v>38</v>
      </c>
      <c r="AX1201" s="13" t="s">
        <v>91</v>
      </c>
      <c r="AY1201" s="245" t="s">
        <v>216</v>
      </c>
    </row>
    <row r="1202" s="2" customFormat="1" ht="24.15" customHeight="1">
      <c r="A1202" s="40"/>
      <c r="B1202" s="41"/>
      <c r="C1202" s="267" t="s">
        <v>1536</v>
      </c>
      <c r="D1202" s="267" t="s">
        <v>295</v>
      </c>
      <c r="E1202" s="268" t="s">
        <v>1537</v>
      </c>
      <c r="F1202" s="269" t="s">
        <v>1538</v>
      </c>
      <c r="G1202" s="270" t="s">
        <v>221</v>
      </c>
      <c r="H1202" s="271">
        <v>1087.086</v>
      </c>
      <c r="I1202" s="272"/>
      <c r="J1202" s="273">
        <f>ROUND(I1202*H1202,2)</f>
        <v>0</v>
      </c>
      <c r="K1202" s="269" t="s">
        <v>222</v>
      </c>
      <c r="L1202" s="274"/>
      <c r="M1202" s="275" t="s">
        <v>1</v>
      </c>
      <c r="N1202" s="276" t="s">
        <v>48</v>
      </c>
      <c r="O1202" s="93"/>
      <c r="P1202" s="230">
        <f>O1202*H1202</f>
        <v>0</v>
      </c>
      <c r="Q1202" s="230">
        <v>0.014</v>
      </c>
      <c r="R1202" s="230">
        <f>Q1202*H1202</f>
        <v>15.219204000000001</v>
      </c>
      <c r="S1202" s="230">
        <v>0</v>
      </c>
      <c r="T1202" s="231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32" t="s">
        <v>440</v>
      </c>
      <c r="AT1202" s="232" t="s">
        <v>295</v>
      </c>
      <c r="AU1202" s="232" t="s">
        <v>93</v>
      </c>
      <c r="AY1202" s="18" t="s">
        <v>216</v>
      </c>
      <c r="BE1202" s="233">
        <f>IF(N1202="základní",J1202,0)</f>
        <v>0</v>
      </c>
      <c r="BF1202" s="233">
        <f>IF(N1202="snížená",J1202,0)</f>
        <v>0</v>
      </c>
      <c r="BG1202" s="233">
        <f>IF(N1202="zákl. přenesená",J1202,0)</f>
        <v>0</v>
      </c>
      <c r="BH1202" s="233">
        <f>IF(N1202="sníž. přenesená",J1202,0)</f>
        <v>0</v>
      </c>
      <c r="BI1202" s="233">
        <f>IF(N1202="nulová",J1202,0)</f>
        <v>0</v>
      </c>
      <c r="BJ1202" s="18" t="s">
        <v>91</v>
      </c>
      <c r="BK1202" s="233">
        <f>ROUND(I1202*H1202,2)</f>
        <v>0</v>
      </c>
      <c r="BL1202" s="18" t="s">
        <v>312</v>
      </c>
      <c r="BM1202" s="232" t="s">
        <v>1539</v>
      </c>
    </row>
    <row r="1203" s="13" customFormat="1">
      <c r="A1203" s="13"/>
      <c r="B1203" s="234"/>
      <c r="C1203" s="235"/>
      <c r="D1203" s="236" t="s">
        <v>225</v>
      </c>
      <c r="E1203" s="235"/>
      <c r="F1203" s="238" t="s">
        <v>1540</v>
      </c>
      <c r="G1203" s="235"/>
      <c r="H1203" s="239">
        <v>1087.086</v>
      </c>
      <c r="I1203" s="240"/>
      <c r="J1203" s="235"/>
      <c r="K1203" s="235"/>
      <c r="L1203" s="241"/>
      <c r="M1203" s="242"/>
      <c r="N1203" s="243"/>
      <c r="O1203" s="243"/>
      <c r="P1203" s="243"/>
      <c r="Q1203" s="243"/>
      <c r="R1203" s="243"/>
      <c r="S1203" s="243"/>
      <c r="T1203" s="244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5" t="s">
        <v>225</v>
      </c>
      <c r="AU1203" s="245" t="s">
        <v>93</v>
      </c>
      <c r="AV1203" s="13" t="s">
        <v>93</v>
      </c>
      <c r="AW1203" s="13" t="s">
        <v>4</v>
      </c>
      <c r="AX1203" s="13" t="s">
        <v>91</v>
      </c>
      <c r="AY1203" s="245" t="s">
        <v>216</v>
      </c>
    </row>
    <row r="1204" s="2" customFormat="1" ht="24.15" customHeight="1">
      <c r="A1204" s="40"/>
      <c r="B1204" s="41"/>
      <c r="C1204" s="221" t="s">
        <v>1541</v>
      </c>
      <c r="D1204" s="221" t="s">
        <v>218</v>
      </c>
      <c r="E1204" s="222" t="s">
        <v>1542</v>
      </c>
      <c r="F1204" s="223" t="s">
        <v>1543</v>
      </c>
      <c r="G1204" s="224" t="s">
        <v>237</v>
      </c>
      <c r="H1204" s="225">
        <v>790.87199999999996</v>
      </c>
      <c r="I1204" s="226"/>
      <c r="J1204" s="227">
        <f>ROUND(I1204*H1204,2)</f>
        <v>0</v>
      </c>
      <c r="K1204" s="223" t="s">
        <v>222</v>
      </c>
      <c r="L1204" s="46"/>
      <c r="M1204" s="228" t="s">
        <v>1</v>
      </c>
      <c r="N1204" s="229" t="s">
        <v>48</v>
      </c>
      <c r="O1204" s="93"/>
      <c r="P1204" s="230">
        <f>O1204*H1204</f>
        <v>0</v>
      </c>
      <c r="Q1204" s="230">
        <v>0</v>
      </c>
      <c r="R1204" s="230">
        <f>Q1204*H1204</f>
        <v>0</v>
      </c>
      <c r="S1204" s="230">
        <v>0</v>
      </c>
      <c r="T1204" s="231">
        <f>S1204*H1204</f>
        <v>0</v>
      </c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R1204" s="232" t="s">
        <v>312</v>
      </c>
      <c r="AT1204" s="232" t="s">
        <v>218</v>
      </c>
      <c r="AU1204" s="232" t="s">
        <v>93</v>
      </c>
      <c r="AY1204" s="18" t="s">
        <v>216</v>
      </c>
      <c r="BE1204" s="233">
        <f>IF(N1204="základní",J1204,0)</f>
        <v>0</v>
      </c>
      <c r="BF1204" s="233">
        <f>IF(N1204="snížená",J1204,0)</f>
        <v>0</v>
      </c>
      <c r="BG1204" s="233">
        <f>IF(N1204="zákl. přenesená",J1204,0)</f>
        <v>0</v>
      </c>
      <c r="BH1204" s="233">
        <f>IF(N1204="sníž. přenesená",J1204,0)</f>
        <v>0</v>
      </c>
      <c r="BI1204" s="233">
        <f>IF(N1204="nulová",J1204,0)</f>
        <v>0</v>
      </c>
      <c r="BJ1204" s="18" t="s">
        <v>91</v>
      </c>
      <c r="BK1204" s="233">
        <f>ROUND(I1204*H1204,2)</f>
        <v>0</v>
      </c>
      <c r="BL1204" s="18" t="s">
        <v>312</v>
      </c>
      <c r="BM1204" s="232" t="s">
        <v>1544</v>
      </c>
    </row>
    <row r="1205" s="13" customFormat="1">
      <c r="A1205" s="13"/>
      <c r="B1205" s="234"/>
      <c r="C1205" s="235"/>
      <c r="D1205" s="236" t="s">
        <v>225</v>
      </c>
      <c r="E1205" s="237" t="s">
        <v>1</v>
      </c>
      <c r="F1205" s="238" t="s">
        <v>1545</v>
      </c>
      <c r="G1205" s="235"/>
      <c r="H1205" s="239">
        <v>9.2200000000000006</v>
      </c>
      <c r="I1205" s="240"/>
      <c r="J1205" s="235"/>
      <c r="K1205" s="235"/>
      <c r="L1205" s="241"/>
      <c r="M1205" s="242"/>
      <c r="N1205" s="243"/>
      <c r="O1205" s="243"/>
      <c r="P1205" s="243"/>
      <c r="Q1205" s="243"/>
      <c r="R1205" s="243"/>
      <c r="S1205" s="243"/>
      <c r="T1205" s="244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5" t="s">
        <v>225</v>
      </c>
      <c r="AU1205" s="245" t="s">
        <v>93</v>
      </c>
      <c r="AV1205" s="13" t="s">
        <v>93</v>
      </c>
      <c r="AW1205" s="13" t="s">
        <v>38</v>
      </c>
      <c r="AX1205" s="13" t="s">
        <v>83</v>
      </c>
      <c r="AY1205" s="245" t="s">
        <v>216</v>
      </c>
    </row>
    <row r="1206" s="13" customFormat="1">
      <c r="A1206" s="13"/>
      <c r="B1206" s="234"/>
      <c r="C1206" s="235"/>
      <c r="D1206" s="236" t="s">
        <v>225</v>
      </c>
      <c r="E1206" s="237" t="s">
        <v>1</v>
      </c>
      <c r="F1206" s="238" t="s">
        <v>1546</v>
      </c>
      <c r="G1206" s="235"/>
      <c r="H1206" s="239">
        <v>11.734</v>
      </c>
      <c r="I1206" s="240"/>
      <c r="J1206" s="235"/>
      <c r="K1206" s="235"/>
      <c r="L1206" s="241"/>
      <c r="M1206" s="242"/>
      <c r="N1206" s="243"/>
      <c r="O1206" s="243"/>
      <c r="P1206" s="243"/>
      <c r="Q1206" s="243"/>
      <c r="R1206" s="243"/>
      <c r="S1206" s="243"/>
      <c r="T1206" s="244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5" t="s">
        <v>225</v>
      </c>
      <c r="AU1206" s="245" t="s">
        <v>93</v>
      </c>
      <c r="AV1206" s="13" t="s">
        <v>93</v>
      </c>
      <c r="AW1206" s="13" t="s">
        <v>38</v>
      </c>
      <c r="AX1206" s="13" t="s">
        <v>83</v>
      </c>
      <c r="AY1206" s="245" t="s">
        <v>216</v>
      </c>
    </row>
    <row r="1207" s="13" customFormat="1">
      <c r="A1207" s="13"/>
      <c r="B1207" s="234"/>
      <c r="C1207" s="235"/>
      <c r="D1207" s="236" t="s">
        <v>225</v>
      </c>
      <c r="E1207" s="237" t="s">
        <v>1</v>
      </c>
      <c r="F1207" s="238" t="s">
        <v>1547</v>
      </c>
      <c r="G1207" s="235"/>
      <c r="H1207" s="239">
        <v>11.789999999999999</v>
      </c>
      <c r="I1207" s="240"/>
      <c r="J1207" s="235"/>
      <c r="K1207" s="235"/>
      <c r="L1207" s="241"/>
      <c r="M1207" s="242"/>
      <c r="N1207" s="243"/>
      <c r="O1207" s="243"/>
      <c r="P1207" s="243"/>
      <c r="Q1207" s="243"/>
      <c r="R1207" s="243"/>
      <c r="S1207" s="243"/>
      <c r="T1207" s="244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5" t="s">
        <v>225</v>
      </c>
      <c r="AU1207" s="245" t="s">
        <v>93</v>
      </c>
      <c r="AV1207" s="13" t="s">
        <v>93</v>
      </c>
      <c r="AW1207" s="13" t="s">
        <v>38</v>
      </c>
      <c r="AX1207" s="13" t="s">
        <v>83</v>
      </c>
      <c r="AY1207" s="245" t="s">
        <v>216</v>
      </c>
    </row>
    <row r="1208" s="13" customFormat="1">
      <c r="A1208" s="13"/>
      <c r="B1208" s="234"/>
      <c r="C1208" s="235"/>
      <c r="D1208" s="236" t="s">
        <v>225</v>
      </c>
      <c r="E1208" s="237" t="s">
        <v>1</v>
      </c>
      <c r="F1208" s="238" t="s">
        <v>1548</v>
      </c>
      <c r="G1208" s="235"/>
      <c r="H1208" s="239">
        <v>9.0399999999999991</v>
      </c>
      <c r="I1208" s="240"/>
      <c r="J1208" s="235"/>
      <c r="K1208" s="235"/>
      <c r="L1208" s="241"/>
      <c r="M1208" s="242"/>
      <c r="N1208" s="243"/>
      <c r="O1208" s="243"/>
      <c r="P1208" s="243"/>
      <c r="Q1208" s="243"/>
      <c r="R1208" s="243"/>
      <c r="S1208" s="243"/>
      <c r="T1208" s="244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5" t="s">
        <v>225</v>
      </c>
      <c r="AU1208" s="245" t="s">
        <v>93</v>
      </c>
      <c r="AV1208" s="13" t="s">
        <v>93</v>
      </c>
      <c r="AW1208" s="13" t="s">
        <v>38</v>
      </c>
      <c r="AX1208" s="13" t="s">
        <v>83</v>
      </c>
      <c r="AY1208" s="245" t="s">
        <v>216</v>
      </c>
    </row>
    <row r="1209" s="13" customFormat="1">
      <c r="A1209" s="13"/>
      <c r="B1209" s="234"/>
      <c r="C1209" s="235"/>
      <c r="D1209" s="236" t="s">
        <v>225</v>
      </c>
      <c r="E1209" s="237" t="s">
        <v>1</v>
      </c>
      <c r="F1209" s="238" t="s">
        <v>1549</v>
      </c>
      <c r="G1209" s="235"/>
      <c r="H1209" s="239">
        <v>9.2200000000000006</v>
      </c>
      <c r="I1209" s="240"/>
      <c r="J1209" s="235"/>
      <c r="K1209" s="235"/>
      <c r="L1209" s="241"/>
      <c r="M1209" s="242"/>
      <c r="N1209" s="243"/>
      <c r="O1209" s="243"/>
      <c r="P1209" s="243"/>
      <c r="Q1209" s="243"/>
      <c r="R1209" s="243"/>
      <c r="S1209" s="243"/>
      <c r="T1209" s="244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5" t="s">
        <v>225</v>
      </c>
      <c r="AU1209" s="245" t="s">
        <v>93</v>
      </c>
      <c r="AV1209" s="13" t="s">
        <v>93</v>
      </c>
      <c r="AW1209" s="13" t="s">
        <v>38</v>
      </c>
      <c r="AX1209" s="13" t="s">
        <v>83</v>
      </c>
      <c r="AY1209" s="245" t="s">
        <v>216</v>
      </c>
    </row>
    <row r="1210" s="13" customFormat="1">
      <c r="A1210" s="13"/>
      <c r="B1210" s="234"/>
      <c r="C1210" s="235"/>
      <c r="D1210" s="236" t="s">
        <v>225</v>
      </c>
      <c r="E1210" s="237" t="s">
        <v>1</v>
      </c>
      <c r="F1210" s="238" t="s">
        <v>1550</v>
      </c>
      <c r="G1210" s="235"/>
      <c r="H1210" s="239">
        <v>11.734</v>
      </c>
      <c r="I1210" s="240"/>
      <c r="J1210" s="235"/>
      <c r="K1210" s="235"/>
      <c r="L1210" s="241"/>
      <c r="M1210" s="242"/>
      <c r="N1210" s="243"/>
      <c r="O1210" s="243"/>
      <c r="P1210" s="243"/>
      <c r="Q1210" s="243"/>
      <c r="R1210" s="243"/>
      <c r="S1210" s="243"/>
      <c r="T1210" s="244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5" t="s">
        <v>225</v>
      </c>
      <c r="AU1210" s="245" t="s">
        <v>93</v>
      </c>
      <c r="AV1210" s="13" t="s">
        <v>93</v>
      </c>
      <c r="AW1210" s="13" t="s">
        <v>38</v>
      </c>
      <c r="AX1210" s="13" t="s">
        <v>83</v>
      </c>
      <c r="AY1210" s="245" t="s">
        <v>216</v>
      </c>
    </row>
    <row r="1211" s="13" customFormat="1">
      <c r="A1211" s="13"/>
      <c r="B1211" s="234"/>
      <c r="C1211" s="235"/>
      <c r="D1211" s="236" t="s">
        <v>225</v>
      </c>
      <c r="E1211" s="237" t="s">
        <v>1</v>
      </c>
      <c r="F1211" s="238" t="s">
        <v>1551</v>
      </c>
      <c r="G1211" s="235"/>
      <c r="H1211" s="239">
        <v>11.789999999999999</v>
      </c>
      <c r="I1211" s="240"/>
      <c r="J1211" s="235"/>
      <c r="K1211" s="235"/>
      <c r="L1211" s="241"/>
      <c r="M1211" s="242"/>
      <c r="N1211" s="243"/>
      <c r="O1211" s="243"/>
      <c r="P1211" s="243"/>
      <c r="Q1211" s="243"/>
      <c r="R1211" s="243"/>
      <c r="S1211" s="243"/>
      <c r="T1211" s="244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5" t="s">
        <v>225</v>
      </c>
      <c r="AU1211" s="245" t="s">
        <v>93</v>
      </c>
      <c r="AV1211" s="13" t="s">
        <v>93</v>
      </c>
      <c r="AW1211" s="13" t="s">
        <v>38</v>
      </c>
      <c r="AX1211" s="13" t="s">
        <v>83</v>
      </c>
      <c r="AY1211" s="245" t="s">
        <v>216</v>
      </c>
    </row>
    <row r="1212" s="13" customFormat="1">
      <c r="A1212" s="13"/>
      <c r="B1212" s="234"/>
      <c r="C1212" s="235"/>
      <c r="D1212" s="236" t="s">
        <v>225</v>
      </c>
      <c r="E1212" s="237" t="s">
        <v>1</v>
      </c>
      <c r="F1212" s="238" t="s">
        <v>1552</v>
      </c>
      <c r="G1212" s="235"/>
      <c r="H1212" s="239">
        <v>9.0399999999999991</v>
      </c>
      <c r="I1212" s="240"/>
      <c r="J1212" s="235"/>
      <c r="K1212" s="235"/>
      <c r="L1212" s="241"/>
      <c r="M1212" s="242"/>
      <c r="N1212" s="243"/>
      <c r="O1212" s="243"/>
      <c r="P1212" s="243"/>
      <c r="Q1212" s="243"/>
      <c r="R1212" s="243"/>
      <c r="S1212" s="243"/>
      <c r="T1212" s="244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5" t="s">
        <v>225</v>
      </c>
      <c r="AU1212" s="245" t="s">
        <v>93</v>
      </c>
      <c r="AV1212" s="13" t="s">
        <v>93</v>
      </c>
      <c r="AW1212" s="13" t="s">
        <v>38</v>
      </c>
      <c r="AX1212" s="13" t="s">
        <v>83</v>
      </c>
      <c r="AY1212" s="245" t="s">
        <v>216</v>
      </c>
    </row>
    <row r="1213" s="13" customFormat="1">
      <c r="A1213" s="13"/>
      <c r="B1213" s="234"/>
      <c r="C1213" s="235"/>
      <c r="D1213" s="236" t="s">
        <v>225</v>
      </c>
      <c r="E1213" s="237" t="s">
        <v>1</v>
      </c>
      <c r="F1213" s="238" t="s">
        <v>1553</v>
      </c>
      <c r="G1213" s="235"/>
      <c r="H1213" s="239">
        <v>9.2200000000000006</v>
      </c>
      <c r="I1213" s="240"/>
      <c r="J1213" s="235"/>
      <c r="K1213" s="235"/>
      <c r="L1213" s="241"/>
      <c r="M1213" s="242"/>
      <c r="N1213" s="243"/>
      <c r="O1213" s="243"/>
      <c r="P1213" s="243"/>
      <c r="Q1213" s="243"/>
      <c r="R1213" s="243"/>
      <c r="S1213" s="243"/>
      <c r="T1213" s="244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5" t="s">
        <v>225</v>
      </c>
      <c r="AU1213" s="245" t="s">
        <v>93</v>
      </c>
      <c r="AV1213" s="13" t="s">
        <v>93</v>
      </c>
      <c r="AW1213" s="13" t="s">
        <v>38</v>
      </c>
      <c r="AX1213" s="13" t="s">
        <v>83</v>
      </c>
      <c r="AY1213" s="245" t="s">
        <v>216</v>
      </c>
    </row>
    <row r="1214" s="13" customFormat="1">
      <c r="A1214" s="13"/>
      <c r="B1214" s="234"/>
      <c r="C1214" s="235"/>
      <c r="D1214" s="236" t="s">
        <v>225</v>
      </c>
      <c r="E1214" s="237" t="s">
        <v>1</v>
      </c>
      <c r="F1214" s="238" t="s">
        <v>1554</v>
      </c>
      <c r="G1214" s="235"/>
      <c r="H1214" s="239">
        <v>8.8399999999999999</v>
      </c>
      <c r="I1214" s="240"/>
      <c r="J1214" s="235"/>
      <c r="K1214" s="235"/>
      <c r="L1214" s="241"/>
      <c r="M1214" s="242"/>
      <c r="N1214" s="243"/>
      <c r="O1214" s="243"/>
      <c r="P1214" s="243"/>
      <c r="Q1214" s="243"/>
      <c r="R1214" s="243"/>
      <c r="S1214" s="243"/>
      <c r="T1214" s="244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5" t="s">
        <v>225</v>
      </c>
      <c r="AU1214" s="245" t="s">
        <v>93</v>
      </c>
      <c r="AV1214" s="13" t="s">
        <v>93</v>
      </c>
      <c r="AW1214" s="13" t="s">
        <v>38</v>
      </c>
      <c r="AX1214" s="13" t="s">
        <v>83</v>
      </c>
      <c r="AY1214" s="245" t="s">
        <v>216</v>
      </c>
    </row>
    <row r="1215" s="13" customFormat="1">
      <c r="A1215" s="13"/>
      <c r="B1215" s="234"/>
      <c r="C1215" s="235"/>
      <c r="D1215" s="236" t="s">
        <v>225</v>
      </c>
      <c r="E1215" s="237" t="s">
        <v>1</v>
      </c>
      <c r="F1215" s="238" t="s">
        <v>1555</v>
      </c>
      <c r="G1215" s="235"/>
      <c r="H1215" s="239">
        <v>9.2200000000000006</v>
      </c>
      <c r="I1215" s="240"/>
      <c r="J1215" s="235"/>
      <c r="K1215" s="235"/>
      <c r="L1215" s="241"/>
      <c r="M1215" s="242"/>
      <c r="N1215" s="243"/>
      <c r="O1215" s="243"/>
      <c r="P1215" s="243"/>
      <c r="Q1215" s="243"/>
      <c r="R1215" s="243"/>
      <c r="S1215" s="243"/>
      <c r="T1215" s="244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5" t="s">
        <v>225</v>
      </c>
      <c r="AU1215" s="245" t="s">
        <v>93</v>
      </c>
      <c r="AV1215" s="13" t="s">
        <v>93</v>
      </c>
      <c r="AW1215" s="13" t="s">
        <v>38</v>
      </c>
      <c r="AX1215" s="13" t="s">
        <v>83</v>
      </c>
      <c r="AY1215" s="245" t="s">
        <v>216</v>
      </c>
    </row>
    <row r="1216" s="13" customFormat="1">
      <c r="A1216" s="13"/>
      <c r="B1216" s="234"/>
      <c r="C1216" s="235"/>
      <c r="D1216" s="236" t="s">
        <v>225</v>
      </c>
      <c r="E1216" s="237" t="s">
        <v>1</v>
      </c>
      <c r="F1216" s="238" t="s">
        <v>1556</v>
      </c>
      <c r="G1216" s="235"/>
      <c r="H1216" s="239">
        <v>11.794000000000001</v>
      </c>
      <c r="I1216" s="240"/>
      <c r="J1216" s="235"/>
      <c r="K1216" s="235"/>
      <c r="L1216" s="241"/>
      <c r="M1216" s="242"/>
      <c r="N1216" s="243"/>
      <c r="O1216" s="243"/>
      <c r="P1216" s="243"/>
      <c r="Q1216" s="243"/>
      <c r="R1216" s="243"/>
      <c r="S1216" s="243"/>
      <c r="T1216" s="244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5" t="s">
        <v>225</v>
      </c>
      <c r="AU1216" s="245" t="s">
        <v>93</v>
      </c>
      <c r="AV1216" s="13" t="s">
        <v>93</v>
      </c>
      <c r="AW1216" s="13" t="s">
        <v>38</v>
      </c>
      <c r="AX1216" s="13" t="s">
        <v>83</v>
      </c>
      <c r="AY1216" s="245" t="s">
        <v>216</v>
      </c>
    </row>
    <row r="1217" s="13" customFormat="1">
      <c r="A1217" s="13"/>
      <c r="B1217" s="234"/>
      <c r="C1217" s="235"/>
      <c r="D1217" s="236" t="s">
        <v>225</v>
      </c>
      <c r="E1217" s="237" t="s">
        <v>1</v>
      </c>
      <c r="F1217" s="238" t="s">
        <v>1557</v>
      </c>
      <c r="G1217" s="235"/>
      <c r="H1217" s="239">
        <v>8.1500000000000004</v>
      </c>
      <c r="I1217" s="240"/>
      <c r="J1217" s="235"/>
      <c r="K1217" s="235"/>
      <c r="L1217" s="241"/>
      <c r="M1217" s="242"/>
      <c r="N1217" s="243"/>
      <c r="O1217" s="243"/>
      <c r="P1217" s="243"/>
      <c r="Q1217" s="243"/>
      <c r="R1217" s="243"/>
      <c r="S1217" s="243"/>
      <c r="T1217" s="244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5" t="s">
        <v>225</v>
      </c>
      <c r="AU1217" s="245" t="s">
        <v>93</v>
      </c>
      <c r="AV1217" s="13" t="s">
        <v>93</v>
      </c>
      <c r="AW1217" s="13" t="s">
        <v>38</v>
      </c>
      <c r="AX1217" s="13" t="s">
        <v>83</v>
      </c>
      <c r="AY1217" s="245" t="s">
        <v>216</v>
      </c>
    </row>
    <row r="1218" s="13" customFormat="1">
      <c r="A1218" s="13"/>
      <c r="B1218" s="234"/>
      <c r="C1218" s="235"/>
      <c r="D1218" s="236" t="s">
        <v>225</v>
      </c>
      <c r="E1218" s="237" t="s">
        <v>1</v>
      </c>
      <c r="F1218" s="238" t="s">
        <v>1558</v>
      </c>
      <c r="G1218" s="235"/>
      <c r="H1218" s="239">
        <v>8.8399999999999999</v>
      </c>
      <c r="I1218" s="240"/>
      <c r="J1218" s="235"/>
      <c r="K1218" s="235"/>
      <c r="L1218" s="241"/>
      <c r="M1218" s="242"/>
      <c r="N1218" s="243"/>
      <c r="O1218" s="243"/>
      <c r="P1218" s="243"/>
      <c r="Q1218" s="243"/>
      <c r="R1218" s="243"/>
      <c r="S1218" s="243"/>
      <c r="T1218" s="244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5" t="s">
        <v>225</v>
      </c>
      <c r="AU1218" s="245" t="s">
        <v>93</v>
      </c>
      <c r="AV1218" s="13" t="s">
        <v>93</v>
      </c>
      <c r="AW1218" s="13" t="s">
        <v>38</v>
      </c>
      <c r="AX1218" s="13" t="s">
        <v>83</v>
      </c>
      <c r="AY1218" s="245" t="s">
        <v>216</v>
      </c>
    </row>
    <row r="1219" s="13" customFormat="1">
      <c r="A1219" s="13"/>
      <c r="B1219" s="234"/>
      <c r="C1219" s="235"/>
      <c r="D1219" s="236" t="s">
        <v>225</v>
      </c>
      <c r="E1219" s="237" t="s">
        <v>1</v>
      </c>
      <c r="F1219" s="238" t="s">
        <v>1559</v>
      </c>
      <c r="G1219" s="235"/>
      <c r="H1219" s="239">
        <v>9.2200000000000006</v>
      </c>
      <c r="I1219" s="240"/>
      <c r="J1219" s="235"/>
      <c r="K1219" s="235"/>
      <c r="L1219" s="241"/>
      <c r="M1219" s="242"/>
      <c r="N1219" s="243"/>
      <c r="O1219" s="243"/>
      <c r="P1219" s="243"/>
      <c r="Q1219" s="243"/>
      <c r="R1219" s="243"/>
      <c r="S1219" s="243"/>
      <c r="T1219" s="244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5" t="s">
        <v>225</v>
      </c>
      <c r="AU1219" s="245" t="s">
        <v>93</v>
      </c>
      <c r="AV1219" s="13" t="s">
        <v>93</v>
      </c>
      <c r="AW1219" s="13" t="s">
        <v>38</v>
      </c>
      <c r="AX1219" s="13" t="s">
        <v>83</v>
      </c>
      <c r="AY1219" s="245" t="s">
        <v>216</v>
      </c>
    </row>
    <row r="1220" s="13" customFormat="1">
      <c r="A1220" s="13"/>
      <c r="B1220" s="234"/>
      <c r="C1220" s="235"/>
      <c r="D1220" s="236" t="s">
        <v>225</v>
      </c>
      <c r="E1220" s="237" t="s">
        <v>1</v>
      </c>
      <c r="F1220" s="238" t="s">
        <v>1560</v>
      </c>
      <c r="G1220" s="235"/>
      <c r="H1220" s="239">
        <v>44.237000000000002</v>
      </c>
      <c r="I1220" s="240"/>
      <c r="J1220" s="235"/>
      <c r="K1220" s="235"/>
      <c r="L1220" s="241"/>
      <c r="M1220" s="242"/>
      <c r="N1220" s="243"/>
      <c r="O1220" s="243"/>
      <c r="P1220" s="243"/>
      <c r="Q1220" s="243"/>
      <c r="R1220" s="243"/>
      <c r="S1220" s="243"/>
      <c r="T1220" s="244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5" t="s">
        <v>225</v>
      </c>
      <c r="AU1220" s="245" t="s">
        <v>93</v>
      </c>
      <c r="AV1220" s="13" t="s">
        <v>93</v>
      </c>
      <c r="AW1220" s="13" t="s">
        <v>38</v>
      </c>
      <c r="AX1220" s="13" t="s">
        <v>83</v>
      </c>
      <c r="AY1220" s="245" t="s">
        <v>216</v>
      </c>
    </row>
    <row r="1221" s="13" customFormat="1">
      <c r="A1221" s="13"/>
      <c r="B1221" s="234"/>
      <c r="C1221" s="235"/>
      <c r="D1221" s="236" t="s">
        <v>225</v>
      </c>
      <c r="E1221" s="237" t="s">
        <v>1</v>
      </c>
      <c r="F1221" s="238" t="s">
        <v>1561</v>
      </c>
      <c r="G1221" s="235"/>
      <c r="H1221" s="239">
        <v>8.8399999999999999</v>
      </c>
      <c r="I1221" s="240"/>
      <c r="J1221" s="235"/>
      <c r="K1221" s="235"/>
      <c r="L1221" s="241"/>
      <c r="M1221" s="242"/>
      <c r="N1221" s="243"/>
      <c r="O1221" s="243"/>
      <c r="P1221" s="243"/>
      <c r="Q1221" s="243"/>
      <c r="R1221" s="243"/>
      <c r="S1221" s="243"/>
      <c r="T1221" s="244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5" t="s">
        <v>225</v>
      </c>
      <c r="AU1221" s="245" t="s">
        <v>93</v>
      </c>
      <c r="AV1221" s="13" t="s">
        <v>93</v>
      </c>
      <c r="AW1221" s="13" t="s">
        <v>38</v>
      </c>
      <c r="AX1221" s="13" t="s">
        <v>83</v>
      </c>
      <c r="AY1221" s="245" t="s">
        <v>216</v>
      </c>
    </row>
    <row r="1222" s="13" customFormat="1">
      <c r="A1222" s="13"/>
      <c r="B1222" s="234"/>
      <c r="C1222" s="235"/>
      <c r="D1222" s="236" t="s">
        <v>225</v>
      </c>
      <c r="E1222" s="237" t="s">
        <v>1</v>
      </c>
      <c r="F1222" s="238" t="s">
        <v>1562</v>
      </c>
      <c r="G1222" s="235"/>
      <c r="H1222" s="239">
        <v>61.006999999999998</v>
      </c>
      <c r="I1222" s="240"/>
      <c r="J1222" s="235"/>
      <c r="K1222" s="235"/>
      <c r="L1222" s="241"/>
      <c r="M1222" s="242"/>
      <c r="N1222" s="243"/>
      <c r="O1222" s="243"/>
      <c r="P1222" s="243"/>
      <c r="Q1222" s="243"/>
      <c r="R1222" s="243"/>
      <c r="S1222" s="243"/>
      <c r="T1222" s="244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5" t="s">
        <v>225</v>
      </c>
      <c r="AU1222" s="245" t="s">
        <v>93</v>
      </c>
      <c r="AV1222" s="13" t="s">
        <v>93</v>
      </c>
      <c r="AW1222" s="13" t="s">
        <v>38</v>
      </c>
      <c r="AX1222" s="13" t="s">
        <v>83</v>
      </c>
      <c r="AY1222" s="245" t="s">
        <v>216</v>
      </c>
    </row>
    <row r="1223" s="13" customFormat="1">
      <c r="A1223" s="13"/>
      <c r="B1223" s="234"/>
      <c r="C1223" s="235"/>
      <c r="D1223" s="236" t="s">
        <v>225</v>
      </c>
      <c r="E1223" s="237" t="s">
        <v>1</v>
      </c>
      <c r="F1223" s="238" t="s">
        <v>1563</v>
      </c>
      <c r="G1223" s="235"/>
      <c r="H1223" s="239">
        <v>98.439999999999998</v>
      </c>
      <c r="I1223" s="240"/>
      <c r="J1223" s="235"/>
      <c r="K1223" s="235"/>
      <c r="L1223" s="241"/>
      <c r="M1223" s="242"/>
      <c r="N1223" s="243"/>
      <c r="O1223" s="243"/>
      <c r="P1223" s="243"/>
      <c r="Q1223" s="243"/>
      <c r="R1223" s="243"/>
      <c r="S1223" s="243"/>
      <c r="T1223" s="244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5" t="s">
        <v>225</v>
      </c>
      <c r="AU1223" s="245" t="s">
        <v>93</v>
      </c>
      <c r="AV1223" s="13" t="s">
        <v>93</v>
      </c>
      <c r="AW1223" s="13" t="s">
        <v>38</v>
      </c>
      <c r="AX1223" s="13" t="s">
        <v>83</v>
      </c>
      <c r="AY1223" s="245" t="s">
        <v>216</v>
      </c>
    </row>
    <row r="1224" s="13" customFormat="1">
      <c r="A1224" s="13"/>
      <c r="B1224" s="234"/>
      <c r="C1224" s="235"/>
      <c r="D1224" s="236" t="s">
        <v>225</v>
      </c>
      <c r="E1224" s="237" t="s">
        <v>1</v>
      </c>
      <c r="F1224" s="238" t="s">
        <v>1564</v>
      </c>
      <c r="G1224" s="235"/>
      <c r="H1224" s="239">
        <v>100.44</v>
      </c>
      <c r="I1224" s="240"/>
      <c r="J1224" s="235"/>
      <c r="K1224" s="235"/>
      <c r="L1224" s="241"/>
      <c r="M1224" s="242"/>
      <c r="N1224" s="243"/>
      <c r="O1224" s="243"/>
      <c r="P1224" s="243"/>
      <c r="Q1224" s="243"/>
      <c r="R1224" s="243"/>
      <c r="S1224" s="243"/>
      <c r="T1224" s="244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5" t="s">
        <v>225</v>
      </c>
      <c r="AU1224" s="245" t="s">
        <v>93</v>
      </c>
      <c r="AV1224" s="13" t="s">
        <v>93</v>
      </c>
      <c r="AW1224" s="13" t="s">
        <v>38</v>
      </c>
      <c r="AX1224" s="13" t="s">
        <v>83</v>
      </c>
      <c r="AY1224" s="245" t="s">
        <v>216</v>
      </c>
    </row>
    <row r="1225" s="13" customFormat="1">
      <c r="A1225" s="13"/>
      <c r="B1225" s="234"/>
      <c r="C1225" s="235"/>
      <c r="D1225" s="236" t="s">
        <v>225</v>
      </c>
      <c r="E1225" s="237" t="s">
        <v>1</v>
      </c>
      <c r="F1225" s="238" t="s">
        <v>1565</v>
      </c>
      <c r="G1225" s="235"/>
      <c r="H1225" s="239">
        <v>103.654</v>
      </c>
      <c r="I1225" s="240"/>
      <c r="J1225" s="235"/>
      <c r="K1225" s="235"/>
      <c r="L1225" s="241"/>
      <c r="M1225" s="242"/>
      <c r="N1225" s="243"/>
      <c r="O1225" s="243"/>
      <c r="P1225" s="243"/>
      <c r="Q1225" s="243"/>
      <c r="R1225" s="243"/>
      <c r="S1225" s="243"/>
      <c r="T1225" s="244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5" t="s">
        <v>225</v>
      </c>
      <c r="AU1225" s="245" t="s">
        <v>93</v>
      </c>
      <c r="AV1225" s="13" t="s">
        <v>93</v>
      </c>
      <c r="AW1225" s="13" t="s">
        <v>38</v>
      </c>
      <c r="AX1225" s="13" t="s">
        <v>83</v>
      </c>
      <c r="AY1225" s="245" t="s">
        <v>216</v>
      </c>
    </row>
    <row r="1226" s="13" customFormat="1">
      <c r="A1226" s="13"/>
      <c r="B1226" s="234"/>
      <c r="C1226" s="235"/>
      <c r="D1226" s="236" t="s">
        <v>225</v>
      </c>
      <c r="E1226" s="237" t="s">
        <v>1</v>
      </c>
      <c r="F1226" s="238" t="s">
        <v>1566</v>
      </c>
      <c r="G1226" s="235"/>
      <c r="H1226" s="239">
        <v>81.150000000000006</v>
      </c>
      <c r="I1226" s="240"/>
      <c r="J1226" s="235"/>
      <c r="K1226" s="235"/>
      <c r="L1226" s="241"/>
      <c r="M1226" s="242"/>
      <c r="N1226" s="243"/>
      <c r="O1226" s="243"/>
      <c r="P1226" s="243"/>
      <c r="Q1226" s="243"/>
      <c r="R1226" s="243"/>
      <c r="S1226" s="243"/>
      <c r="T1226" s="244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5" t="s">
        <v>225</v>
      </c>
      <c r="AU1226" s="245" t="s">
        <v>93</v>
      </c>
      <c r="AV1226" s="13" t="s">
        <v>93</v>
      </c>
      <c r="AW1226" s="13" t="s">
        <v>38</v>
      </c>
      <c r="AX1226" s="13" t="s">
        <v>83</v>
      </c>
      <c r="AY1226" s="245" t="s">
        <v>216</v>
      </c>
    </row>
    <row r="1227" s="13" customFormat="1">
      <c r="A1227" s="13"/>
      <c r="B1227" s="234"/>
      <c r="C1227" s="235"/>
      <c r="D1227" s="236" t="s">
        <v>225</v>
      </c>
      <c r="E1227" s="237" t="s">
        <v>1</v>
      </c>
      <c r="F1227" s="238" t="s">
        <v>1567</v>
      </c>
      <c r="G1227" s="235"/>
      <c r="H1227" s="239">
        <v>103.654</v>
      </c>
      <c r="I1227" s="240"/>
      <c r="J1227" s="235"/>
      <c r="K1227" s="235"/>
      <c r="L1227" s="241"/>
      <c r="M1227" s="242"/>
      <c r="N1227" s="243"/>
      <c r="O1227" s="243"/>
      <c r="P1227" s="243"/>
      <c r="Q1227" s="243"/>
      <c r="R1227" s="243"/>
      <c r="S1227" s="243"/>
      <c r="T1227" s="244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5" t="s">
        <v>225</v>
      </c>
      <c r="AU1227" s="245" t="s">
        <v>93</v>
      </c>
      <c r="AV1227" s="13" t="s">
        <v>93</v>
      </c>
      <c r="AW1227" s="13" t="s">
        <v>38</v>
      </c>
      <c r="AX1227" s="13" t="s">
        <v>83</v>
      </c>
      <c r="AY1227" s="245" t="s">
        <v>216</v>
      </c>
    </row>
    <row r="1228" s="13" customFormat="1">
      <c r="A1228" s="13"/>
      <c r="B1228" s="234"/>
      <c r="C1228" s="235"/>
      <c r="D1228" s="236" t="s">
        <v>225</v>
      </c>
      <c r="E1228" s="237" t="s">
        <v>1</v>
      </c>
      <c r="F1228" s="238" t="s">
        <v>1568</v>
      </c>
      <c r="G1228" s="235"/>
      <c r="H1228" s="239">
        <v>11.734</v>
      </c>
      <c r="I1228" s="240"/>
      <c r="J1228" s="235"/>
      <c r="K1228" s="235"/>
      <c r="L1228" s="241"/>
      <c r="M1228" s="242"/>
      <c r="N1228" s="243"/>
      <c r="O1228" s="243"/>
      <c r="P1228" s="243"/>
      <c r="Q1228" s="243"/>
      <c r="R1228" s="243"/>
      <c r="S1228" s="243"/>
      <c r="T1228" s="244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5" t="s">
        <v>225</v>
      </c>
      <c r="AU1228" s="245" t="s">
        <v>93</v>
      </c>
      <c r="AV1228" s="13" t="s">
        <v>93</v>
      </c>
      <c r="AW1228" s="13" t="s">
        <v>38</v>
      </c>
      <c r="AX1228" s="13" t="s">
        <v>83</v>
      </c>
      <c r="AY1228" s="245" t="s">
        <v>216</v>
      </c>
    </row>
    <row r="1229" s="13" customFormat="1">
      <c r="A1229" s="13"/>
      <c r="B1229" s="234"/>
      <c r="C1229" s="235"/>
      <c r="D1229" s="236" t="s">
        <v>225</v>
      </c>
      <c r="E1229" s="237" t="s">
        <v>1</v>
      </c>
      <c r="F1229" s="238" t="s">
        <v>1569</v>
      </c>
      <c r="G1229" s="235"/>
      <c r="H1229" s="239">
        <v>28.864000000000001</v>
      </c>
      <c r="I1229" s="240"/>
      <c r="J1229" s="235"/>
      <c r="K1229" s="235"/>
      <c r="L1229" s="241"/>
      <c r="M1229" s="242"/>
      <c r="N1229" s="243"/>
      <c r="O1229" s="243"/>
      <c r="P1229" s="243"/>
      <c r="Q1229" s="243"/>
      <c r="R1229" s="243"/>
      <c r="S1229" s="243"/>
      <c r="T1229" s="244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5" t="s">
        <v>225</v>
      </c>
      <c r="AU1229" s="245" t="s">
        <v>93</v>
      </c>
      <c r="AV1229" s="13" t="s">
        <v>93</v>
      </c>
      <c r="AW1229" s="13" t="s">
        <v>38</v>
      </c>
      <c r="AX1229" s="13" t="s">
        <v>83</v>
      </c>
      <c r="AY1229" s="245" t="s">
        <v>216</v>
      </c>
    </row>
    <row r="1230" s="14" customFormat="1">
      <c r="A1230" s="14"/>
      <c r="B1230" s="246"/>
      <c r="C1230" s="247"/>
      <c r="D1230" s="236" t="s">
        <v>225</v>
      </c>
      <c r="E1230" s="248" t="s">
        <v>1</v>
      </c>
      <c r="F1230" s="249" t="s">
        <v>229</v>
      </c>
      <c r="G1230" s="247"/>
      <c r="H1230" s="250">
        <v>790.87199999999996</v>
      </c>
      <c r="I1230" s="251"/>
      <c r="J1230" s="247"/>
      <c r="K1230" s="247"/>
      <c r="L1230" s="252"/>
      <c r="M1230" s="253"/>
      <c r="N1230" s="254"/>
      <c r="O1230" s="254"/>
      <c r="P1230" s="254"/>
      <c r="Q1230" s="254"/>
      <c r="R1230" s="254"/>
      <c r="S1230" s="254"/>
      <c r="T1230" s="255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6" t="s">
        <v>225</v>
      </c>
      <c r="AU1230" s="256" t="s">
        <v>93</v>
      </c>
      <c r="AV1230" s="14" t="s">
        <v>223</v>
      </c>
      <c r="AW1230" s="14" t="s">
        <v>38</v>
      </c>
      <c r="AX1230" s="14" t="s">
        <v>91</v>
      </c>
      <c r="AY1230" s="256" t="s">
        <v>216</v>
      </c>
    </row>
    <row r="1231" s="2" customFormat="1" ht="24.15" customHeight="1">
      <c r="A1231" s="40"/>
      <c r="B1231" s="41"/>
      <c r="C1231" s="267" t="s">
        <v>1570</v>
      </c>
      <c r="D1231" s="267" t="s">
        <v>295</v>
      </c>
      <c r="E1231" s="268" t="s">
        <v>1571</v>
      </c>
      <c r="F1231" s="269" t="s">
        <v>1572</v>
      </c>
      <c r="G1231" s="270" t="s">
        <v>237</v>
      </c>
      <c r="H1231" s="271">
        <v>869.95899999999995</v>
      </c>
      <c r="I1231" s="272"/>
      <c r="J1231" s="273">
        <f>ROUND(I1231*H1231,2)</f>
        <v>0</v>
      </c>
      <c r="K1231" s="269" t="s">
        <v>222</v>
      </c>
      <c r="L1231" s="274"/>
      <c r="M1231" s="275" t="s">
        <v>1</v>
      </c>
      <c r="N1231" s="276" t="s">
        <v>48</v>
      </c>
      <c r="O1231" s="93"/>
      <c r="P1231" s="230">
        <f>O1231*H1231</f>
        <v>0</v>
      </c>
      <c r="Q1231" s="230">
        <v>0.00029999999999999997</v>
      </c>
      <c r="R1231" s="230">
        <f>Q1231*H1231</f>
        <v>0.26098769999999993</v>
      </c>
      <c r="S1231" s="230">
        <v>0</v>
      </c>
      <c r="T1231" s="231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32" t="s">
        <v>440</v>
      </c>
      <c r="AT1231" s="232" t="s">
        <v>295</v>
      </c>
      <c r="AU1231" s="232" t="s">
        <v>93</v>
      </c>
      <c r="AY1231" s="18" t="s">
        <v>216</v>
      </c>
      <c r="BE1231" s="233">
        <f>IF(N1231="základní",J1231,0)</f>
        <v>0</v>
      </c>
      <c r="BF1231" s="233">
        <f>IF(N1231="snížená",J1231,0)</f>
        <v>0</v>
      </c>
      <c r="BG1231" s="233">
        <f>IF(N1231="zákl. přenesená",J1231,0)</f>
        <v>0</v>
      </c>
      <c r="BH1231" s="233">
        <f>IF(N1231="sníž. přenesená",J1231,0)</f>
        <v>0</v>
      </c>
      <c r="BI1231" s="233">
        <f>IF(N1231="nulová",J1231,0)</f>
        <v>0</v>
      </c>
      <c r="BJ1231" s="18" t="s">
        <v>91</v>
      </c>
      <c r="BK1231" s="233">
        <f>ROUND(I1231*H1231,2)</f>
        <v>0</v>
      </c>
      <c r="BL1231" s="18" t="s">
        <v>312</v>
      </c>
      <c r="BM1231" s="232" t="s">
        <v>1573</v>
      </c>
    </row>
    <row r="1232" s="13" customFormat="1">
      <c r="A1232" s="13"/>
      <c r="B1232" s="234"/>
      <c r="C1232" s="235"/>
      <c r="D1232" s="236" t="s">
        <v>225</v>
      </c>
      <c r="E1232" s="235"/>
      <c r="F1232" s="238" t="s">
        <v>1574</v>
      </c>
      <c r="G1232" s="235"/>
      <c r="H1232" s="239">
        <v>869.95899999999995</v>
      </c>
      <c r="I1232" s="240"/>
      <c r="J1232" s="235"/>
      <c r="K1232" s="235"/>
      <c r="L1232" s="241"/>
      <c r="M1232" s="242"/>
      <c r="N1232" s="243"/>
      <c r="O1232" s="243"/>
      <c r="P1232" s="243"/>
      <c r="Q1232" s="243"/>
      <c r="R1232" s="243"/>
      <c r="S1232" s="243"/>
      <c r="T1232" s="244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5" t="s">
        <v>225</v>
      </c>
      <c r="AU1232" s="245" t="s">
        <v>93</v>
      </c>
      <c r="AV1232" s="13" t="s">
        <v>93</v>
      </c>
      <c r="AW1232" s="13" t="s">
        <v>4</v>
      </c>
      <c r="AX1232" s="13" t="s">
        <v>91</v>
      </c>
      <c r="AY1232" s="245" t="s">
        <v>216</v>
      </c>
    </row>
    <row r="1233" s="2" customFormat="1" ht="24.15" customHeight="1">
      <c r="A1233" s="40"/>
      <c r="B1233" s="41"/>
      <c r="C1233" s="221" t="s">
        <v>1575</v>
      </c>
      <c r="D1233" s="221" t="s">
        <v>218</v>
      </c>
      <c r="E1233" s="222" t="s">
        <v>1576</v>
      </c>
      <c r="F1233" s="223" t="s">
        <v>1577</v>
      </c>
      <c r="G1233" s="224" t="s">
        <v>278</v>
      </c>
      <c r="H1233" s="225">
        <v>15.48</v>
      </c>
      <c r="I1233" s="226"/>
      <c r="J1233" s="227">
        <f>ROUND(I1233*H1233,2)</f>
        <v>0</v>
      </c>
      <c r="K1233" s="223" t="s">
        <v>222</v>
      </c>
      <c r="L1233" s="46"/>
      <c r="M1233" s="228" t="s">
        <v>1</v>
      </c>
      <c r="N1233" s="229" t="s">
        <v>48</v>
      </c>
      <c r="O1233" s="93"/>
      <c r="P1233" s="230">
        <f>O1233*H1233</f>
        <v>0</v>
      </c>
      <c r="Q1233" s="230">
        <v>0</v>
      </c>
      <c r="R1233" s="230">
        <f>Q1233*H1233</f>
        <v>0</v>
      </c>
      <c r="S1233" s="230">
        <v>0</v>
      </c>
      <c r="T1233" s="231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32" t="s">
        <v>312</v>
      </c>
      <c r="AT1233" s="232" t="s">
        <v>218</v>
      </c>
      <c r="AU1233" s="232" t="s">
        <v>93</v>
      </c>
      <c r="AY1233" s="18" t="s">
        <v>216</v>
      </c>
      <c r="BE1233" s="233">
        <f>IF(N1233="základní",J1233,0)</f>
        <v>0</v>
      </c>
      <c r="BF1233" s="233">
        <f>IF(N1233="snížená",J1233,0)</f>
        <v>0</v>
      </c>
      <c r="BG1233" s="233">
        <f>IF(N1233="zákl. přenesená",J1233,0)</f>
        <v>0</v>
      </c>
      <c r="BH1233" s="233">
        <f>IF(N1233="sníž. přenesená",J1233,0)</f>
        <v>0</v>
      </c>
      <c r="BI1233" s="233">
        <f>IF(N1233="nulová",J1233,0)</f>
        <v>0</v>
      </c>
      <c r="BJ1233" s="18" t="s">
        <v>91</v>
      </c>
      <c r="BK1233" s="233">
        <f>ROUND(I1233*H1233,2)</f>
        <v>0</v>
      </c>
      <c r="BL1233" s="18" t="s">
        <v>312</v>
      </c>
      <c r="BM1233" s="232" t="s">
        <v>1578</v>
      </c>
    </row>
    <row r="1234" s="12" customFormat="1" ht="22.8" customHeight="1">
      <c r="A1234" s="12"/>
      <c r="B1234" s="205"/>
      <c r="C1234" s="206"/>
      <c r="D1234" s="207" t="s">
        <v>82</v>
      </c>
      <c r="E1234" s="219" t="s">
        <v>1579</v>
      </c>
      <c r="F1234" s="219" t="s">
        <v>1580</v>
      </c>
      <c r="G1234" s="206"/>
      <c r="H1234" s="206"/>
      <c r="I1234" s="209"/>
      <c r="J1234" s="220">
        <f>BK1234</f>
        <v>0</v>
      </c>
      <c r="K1234" s="206"/>
      <c r="L1234" s="211"/>
      <c r="M1234" s="212"/>
      <c r="N1234" s="213"/>
      <c r="O1234" s="213"/>
      <c r="P1234" s="214">
        <f>SUM(P1235:P1566)</f>
        <v>0</v>
      </c>
      <c r="Q1234" s="213"/>
      <c r="R1234" s="214">
        <f>SUM(R1235:R1566)</f>
        <v>26.797872375049007</v>
      </c>
      <c r="S1234" s="213"/>
      <c r="T1234" s="215">
        <f>SUM(T1235:T1566)</f>
        <v>14.120094269999999</v>
      </c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R1234" s="216" t="s">
        <v>93</v>
      </c>
      <c r="AT1234" s="217" t="s">
        <v>82</v>
      </c>
      <c r="AU1234" s="217" t="s">
        <v>91</v>
      </c>
      <c r="AY1234" s="216" t="s">
        <v>216</v>
      </c>
      <c r="BK1234" s="218">
        <f>SUM(BK1235:BK1566)</f>
        <v>0</v>
      </c>
    </row>
    <row r="1235" s="2" customFormat="1" ht="24.15" customHeight="1">
      <c r="A1235" s="40"/>
      <c r="B1235" s="41"/>
      <c r="C1235" s="221" t="s">
        <v>1581</v>
      </c>
      <c r="D1235" s="221" t="s">
        <v>218</v>
      </c>
      <c r="E1235" s="222" t="s">
        <v>1582</v>
      </c>
      <c r="F1235" s="223" t="s">
        <v>1583</v>
      </c>
      <c r="G1235" s="224" t="s">
        <v>221</v>
      </c>
      <c r="H1235" s="225">
        <v>173.547</v>
      </c>
      <c r="I1235" s="226"/>
      <c r="J1235" s="227">
        <f>ROUND(I1235*H1235,2)</f>
        <v>0</v>
      </c>
      <c r="K1235" s="223" t="s">
        <v>222</v>
      </c>
      <c r="L1235" s="46"/>
      <c r="M1235" s="228" t="s">
        <v>1</v>
      </c>
      <c r="N1235" s="229" t="s">
        <v>48</v>
      </c>
      <c r="O1235" s="93"/>
      <c r="P1235" s="230">
        <f>O1235*H1235</f>
        <v>0</v>
      </c>
      <c r="Q1235" s="230">
        <v>0</v>
      </c>
      <c r="R1235" s="230">
        <f>Q1235*H1235</f>
        <v>0</v>
      </c>
      <c r="S1235" s="230">
        <v>0.02835</v>
      </c>
      <c r="T1235" s="231">
        <f>S1235*H1235</f>
        <v>4.9200574499999998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32" t="s">
        <v>312</v>
      </c>
      <c r="AT1235" s="232" t="s">
        <v>218</v>
      </c>
      <c r="AU1235" s="232" t="s">
        <v>93</v>
      </c>
      <c r="AY1235" s="18" t="s">
        <v>216</v>
      </c>
      <c r="BE1235" s="233">
        <f>IF(N1235="základní",J1235,0)</f>
        <v>0</v>
      </c>
      <c r="BF1235" s="233">
        <f>IF(N1235="snížená",J1235,0)</f>
        <v>0</v>
      </c>
      <c r="BG1235" s="233">
        <f>IF(N1235="zákl. přenesená",J1235,0)</f>
        <v>0</v>
      </c>
      <c r="BH1235" s="233">
        <f>IF(N1235="sníž. přenesená",J1235,0)</f>
        <v>0</v>
      </c>
      <c r="BI1235" s="233">
        <f>IF(N1235="nulová",J1235,0)</f>
        <v>0</v>
      </c>
      <c r="BJ1235" s="18" t="s">
        <v>91</v>
      </c>
      <c r="BK1235" s="233">
        <f>ROUND(I1235*H1235,2)</f>
        <v>0</v>
      </c>
      <c r="BL1235" s="18" t="s">
        <v>312</v>
      </c>
      <c r="BM1235" s="232" t="s">
        <v>1584</v>
      </c>
    </row>
    <row r="1236" s="15" customFormat="1">
      <c r="A1236" s="15"/>
      <c r="B1236" s="257"/>
      <c r="C1236" s="258"/>
      <c r="D1236" s="236" t="s">
        <v>225</v>
      </c>
      <c r="E1236" s="259" t="s">
        <v>1</v>
      </c>
      <c r="F1236" s="260" t="s">
        <v>1585</v>
      </c>
      <c r="G1236" s="258"/>
      <c r="H1236" s="259" t="s">
        <v>1</v>
      </c>
      <c r="I1236" s="261"/>
      <c r="J1236" s="258"/>
      <c r="K1236" s="258"/>
      <c r="L1236" s="262"/>
      <c r="M1236" s="263"/>
      <c r="N1236" s="264"/>
      <c r="O1236" s="264"/>
      <c r="P1236" s="264"/>
      <c r="Q1236" s="264"/>
      <c r="R1236" s="264"/>
      <c r="S1236" s="264"/>
      <c r="T1236" s="26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T1236" s="266" t="s">
        <v>225</v>
      </c>
      <c r="AU1236" s="266" t="s">
        <v>93</v>
      </c>
      <c r="AV1236" s="15" t="s">
        <v>91</v>
      </c>
      <c r="AW1236" s="15" t="s">
        <v>38</v>
      </c>
      <c r="AX1236" s="15" t="s">
        <v>83</v>
      </c>
      <c r="AY1236" s="266" t="s">
        <v>216</v>
      </c>
    </row>
    <row r="1237" s="13" customFormat="1">
      <c r="A1237" s="13"/>
      <c r="B1237" s="234"/>
      <c r="C1237" s="235"/>
      <c r="D1237" s="236" t="s">
        <v>225</v>
      </c>
      <c r="E1237" s="237" t="s">
        <v>1</v>
      </c>
      <c r="F1237" s="238" t="s">
        <v>1586</v>
      </c>
      <c r="G1237" s="235"/>
      <c r="H1237" s="239">
        <v>5.9249999999999998</v>
      </c>
      <c r="I1237" s="240"/>
      <c r="J1237" s="235"/>
      <c r="K1237" s="235"/>
      <c r="L1237" s="241"/>
      <c r="M1237" s="242"/>
      <c r="N1237" s="243"/>
      <c r="O1237" s="243"/>
      <c r="P1237" s="243"/>
      <c r="Q1237" s="243"/>
      <c r="R1237" s="243"/>
      <c r="S1237" s="243"/>
      <c r="T1237" s="244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5" t="s">
        <v>225</v>
      </c>
      <c r="AU1237" s="245" t="s">
        <v>93</v>
      </c>
      <c r="AV1237" s="13" t="s">
        <v>93</v>
      </c>
      <c r="AW1237" s="13" t="s">
        <v>38</v>
      </c>
      <c r="AX1237" s="13" t="s">
        <v>83</v>
      </c>
      <c r="AY1237" s="245" t="s">
        <v>216</v>
      </c>
    </row>
    <row r="1238" s="13" customFormat="1">
      <c r="A1238" s="13"/>
      <c r="B1238" s="234"/>
      <c r="C1238" s="235"/>
      <c r="D1238" s="236" t="s">
        <v>225</v>
      </c>
      <c r="E1238" s="237" t="s">
        <v>1</v>
      </c>
      <c r="F1238" s="238" t="s">
        <v>1587</v>
      </c>
      <c r="G1238" s="235"/>
      <c r="H1238" s="239">
        <v>3.9500000000000002</v>
      </c>
      <c r="I1238" s="240"/>
      <c r="J1238" s="235"/>
      <c r="K1238" s="235"/>
      <c r="L1238" s="241"/>
      <c r="M1238" s="242"/>
      <c r="N1238" s="243"/>
      <c r="O1238" s="243"/>
      <c r="P1238" s="243"/>
      <c r="Q1238" s="243"/>
      <c r="R1238" s="243"/>
      <c r="S1238" s="243"/>
      <c r="T1238" s="244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5" t="s">
        <v>225</v>
      </c>
      <c r="AU1238" s="245" t="s">
        <v>93</v>
      </c>
      <c r="AV1238" s="13" t="s">
        <v>93</v>
      </c>
      <c r="AW1238" s="13" t="s">
        <v>38</v>
      </c>
      <c r="AX1238" s="13" t="s">
        <v>83</v>
      </c>
      <c r="AY1238" s="245" t="s">
        <v>216</v>
      </c>
    </row>
    <row r="1239" s="13" customFormat="1">
      <c r="A1239" s="13"/>
      <c r="B1239" s="234"/>
      <c r="C1239" s="235"/>
      <c r="D1239" s="236" t="s">
        <v>225</v>
      </c>
      <c r="E1239" s="237" t="s">
        <v>1</v>
      </c>
      <c r="F1239" s="238" t="s">
        <v>1588</v>
      </c>
      <c r="G1239" s="235"/>
      <c r="H1239" s="239">
        <v>3.5550000000000002</v>
      </c>
      <c r="I1239" s="240"/>
      <c r="J1239" s="235"/>
      <c r="K1239" s="235"/>
      <c r="L1239" s="241"/>
      <c r="M1239" s="242"/>
      <c r="N1239" s="243"/>
      <c r="O1239" s="243"/>
      <c r="P1239" s="243"/>
      <c r="Q1239" s="243"/>
      <c r="R1239" s="243"/>
      <c r="S1239" s="243"/>
      <c r="T1239" s="24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5" t="s">
        <v>225</v>
      </c>
      <c r="AU1239" s="245" t="s">
        <v>93</v>
      </c>
      <c r="AV1239" s="13" t="s">
        <v>93</v>
      </c>
      <c r="AW1239" s="13" t="s">
        <v>38</v>
      </c>
      <c r="AX1239" s="13" t="s">
        <v>83</v>
      </c>
      <c r="AY1239" s="245" t="s">
        <v>216</v>
      </c>
    </row>
    <row r="1240" s="13" customFormat="1">
      <c r="A1240" s="13"/>
      <c r="B1240" s="234"/>
      <c r="C1240" s="235"/>
      <c r="D1240" s="236" t="s">
        <v>225</v>
      </c>
      <c r="E1240" s="237" t="s">
        <v>1</v>
      </c>
      <c r="F1240" s="238" t="s">
        <v>1589</v>
      </c>
      <c r="G1240" s="235"/>
      <c r="H1240" s="239">
        <v>3.5550000000000002</v>
      </c>
      <c r="I1240" s="240"/>
      <c r="J1240" s="235"/>
      <c r="K1240" s="235"/>
      <c r="L1240" s="241"/>
      <c r="M1240" s="242"/>
      <c r="N1240" s="243"/>
      <c r="O1240" s="243"/>
      <c r="P1240" s="243"/>
      <c r="Q1240" s="243"/>
      <c r="R1240" s="243"/>
      <c r="S1240" s="243"/>
      <c r="T1240" s="244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5" t="s">
        <v>225</v>
      </c>
      <c r="AU1240" s="245" t="s">
        <v>93</v>
      </c>
      <c r="AV1240" s="13" t="s">
        <v>93</v>
      </c>
      <c r="AW1240" s="13" t="s">
        <v>38</v>
      </c>
      <c r="AX1240" s="13" t="s">
        <v>83</v>
      </c>
      <c r="AY1240" s="245" t="s">
        <v>216</v>
      </c>
    </row>
    <row r="1241" s="13" customFormat="1">
      <c r="A1241" s="13"/>
      <c r="B1241" s="234"/>
      <c r="C1241" s="235"/>
      <c r="D1241" s="236" t="s">
        <v>225</v>
      </c>
      <c r="E1241" s="237" t="s">
        <v>1</v>
      </c>
      <c r="F1241" s="238" t="s">
        <v>1590</v>
      </c>
      <c r="G1241" s="235"/>
      <c r="H1241" s="239">
        <v>5.9249999999999998</v>
      </c>
      <c r="I1241" s="240"/>
      <c r="J1241" s="235"/>
      <c r="K1241" s="235"/>
      <c r="L1241" s="241"/>
      <c r="M1241" s="242"/>
      <c r="N1241" s="243"/>
      <c r="O1241" s="243"/>
      <c r="P1241" s="243"/>
      <c r="Q1241" s="243"/>
      <c r="R1241" s="243"/>
      <c r="S1241" s="243"/>
      <c r="T1241" s="24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5" t="s">
        <v>225</v>
      </c>
      <c r="AU1241" s="245" t="s">
        <v>93</v>
      </c>
      <c r="AV1241" s="13" t="s">
        <v>93</v>
      </c>
      <c r="AW1241" s="13" t="s">
        <v>38</v>
      </c>
      <c r="AX1241" s="13" t="s">
        <v>83</v>
      </c>
      <c r="AY1241" s="245" t="s">
        <v>216</v>
      </c>
    </row>
    <row r="1242" s="13" customFormat="1">
      <c r="A1242" s="13"/>
      <c r="B1242" s="234"/>
      <c r="C1242" s="235"/>
      <c r="D1242" s="236" t="s">
        <v>225</v>
      </c>
      <c r="E1242" s="237" t="s">
        <v>1</v>
      </c>
      <c r="F1242" s="238" t="s">
        <v>1591</v>
      </c>
      <c r="G1242" s="235"/>
      <c r="H1242" s="239">
        <v>3.9500000000000002</v>
      </c>
      <c r="I1242" s="240"/>
      <c r="J1242" s="235"/>
      <c r="K1242" s="235"/>
      <c r="L1242" s="241"/>
      <c r="M1242" s="242"/>
      <c r="N1242" s="243"/>
      <c r="O1242" s="243"/>
      <c r="P1242" s="243"/>
      <c r="Q1242" s="243"/>
      <c r="R1242" s="243"/>
      <c r="S1242" s="243"/>
      <c r="T1242" s="244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5" t="s">
        <v>225</v>
      </c>
      <c r="AU1242" s="245" t="s">
        <v>93</v>
      </c>
      <c r="AV1242" s="13" t="s">
        <v>93</v>
      </c>
      <c r="AW1242" s="13" t="s">
        <v>38</v>
      </c>
      <c r="AX1242" s="13" t="s">
        <v>83</v>
      </c>
      <c r="AY1242" s="245" t="s">
        <v>216</v>
      </c>
    </row>
    <row r="1243" s="13" customFormat="1">
      <c r="A1243" s="13"/>
      <c r="B1243" s="234"/>
      <c r="C1243" s="235"/>
      <c r="D1243" s="236" t="s">
        <v>225</v>
      </c>
      <c r="E1243" s="237" t="s">
        <v>1</v>
      </c>
      <c r="F1243" s="238" t="s">
        <v>1592</v>
      </c>
      <c r="G1243" s="235"/>
      <c r="H1243" s="239">
        <v>3.5550000000000002</v>
      </c>
      <c r="I1243" s="240"/>
      <c r="J1243" s="235"/>
      <c r="K1243" s="235"/>
      <c r="L1243" s="241"/>
      <c r="M1243" s="242"/>
      <c r="N1243" s="243"/>
      <c r="O1243" s="243"/>
      <c r="P1243" s="243"/>
      <c r="Q1243" s="243"/>
      <c r="R1243" s="243"/>
      <c r="S1243" s="243"/>
      <c r="T1243" s="244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5" t="s">
        <v>225</v>
      </c>
      <c r="AU1243" s="245" t="s">
        <v>93</v>
      </c>
      <c r="AV1243" s="13" t="s">
        <v>93</v>
      </c>
      <c r="AW1243" s="13" t="s">
        <v>38</v>
      </c>
      <c r="AX1243" s="13" t="s">
        <v>83</v>
      </c>
      <c r="AY1243" s="245" t="s">
        <v>216</v>
      </c>
    </row>
    <row r="1244" s="13" customFormat="1">
      <c r="A1244" s="13"/>
      <c r="B1244" s="234"/>
      <c r="C1244" s="235"/>
      <c r="D1244" s="236" t="s">
        <v>225</v>
      </c>
      <c r="E1244" s="237" t="s">
        <v>1</v>
      </c>
      <c r="F1244" s="238" t="s">
        <v>1593</v>
      </c>
      <c r="G1244" s="235"/>
      <c r="H1244" s="239">
        <v>3.5550000000000002</v>
      </c>
      <c r="I1244" s="240"/>
      <c r="J1244" s="235"/>
      <c r="K1244" s="235"/>
      <c r="L1244" s="241"/>
      <c r="M1244" s="242"/>
      <c r="N1244" s="243"/>
      <c r="O1244" s="243"/>
      <c r="P1244" s="243"/>
      <c r="Q1244" s="243"/>
      <c r="R1244" s="243"/>
      <c r="S1244" s="243"/>
      <c r="T1244" s="244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5" t="s">
        <v>225</v>
      </c>
      <c r="AU1244" s="245" t="s">
        <v>93</v>
      </c>
      <c r="AV1244" s="13" t="s">
        <v>93</v>
      </c>
      <c r="AW1244" s="13" t="s">
        <v>38</v>
      </c>
      <c r="AX1244" s="13" t="s">
        <v>83</v>
      </c>
      <c r="AY1244" s="245" t="s">
        <v>216</v>
      </c>
    </row>
    <row r="1245" s="13" customFormat="1">
      <c r="A1245" s="13"/>
      <c r="B1245" s="234"/>
      <c r="C1245" s="235"/>
      <c r="D1245" s="236" t="s">
        <v>225</v>
      </c>
      <c r="E1245" s="237" t="s">
        <v>1</v>
      </c>
      <c r="F1245" s="238" t="s">
        <v>1594</v>
      </c>
      <c r="G1245" s="235"/>
      <c r="H1245" s="239">
        <v>5.9249999999999998</v>
      </c>
      <c r="I1245" s="240"/>
      <c r="J1245" s="235"/>
      <c r="K1245" s="235"/>
      <c r="L1245" s="241"/>
      <c r="M1245" s="242"/>
      <c r="N1245" s="243"/>
      <c r="O1245" s="243"/>
      <c r="P1245" s="243"/>
      <c r="Q1245" s="243"/>
      <c r="R1245" s="243"/>
      <c r="S1245" s="243"/>
      <c r="T1245" s="244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5" t="s">
        <v>225</v>
      </c>
      <c r="AU1245" s="245" t="s">
        <v>93</v>
      </c>
      <c r="AV1245" s="13" t="s">
        <v>93</v>
      </c>
      <c r="AW1245" s="13" t="s">
        <v>38</v>
      </c>
      <c r="AX1245" s="13" t="s">
        <v>83</v>
      </c>
      <c r="AY1245" s="245" t="s">
        <v>216</v>
      </c>
    </row>
    <row r="1246" s="13" customFormat="1">
      <c r="A1246" s="13"/>
      <c r="B1246" s="234"/>
      <c r="C1246" s="235"/>
      <c r="D1246" s="236" t="s">
        <v>225</v>
      </c>
      <c r="E1246" s="237" t="s">
        <v>1</v>
      </c>
      <c r="F1246" s="238" t="s">
        <v>1595</v>
      </c>
      <c r="G1246" s="235"/>
      <c r="H1246" s="239">
        <v>3.5550000000000002</v>
      </c>
      <c r="I1246" s="240"/>
      <c r="J1246" s="235"/>
      <c r="K1246" s="235"/>
      <c r="L1246" s="241"/>
      <c r="M1246" s="242"/>
      <c r="N1246" s="243"/>
      <c r="O1246" s="243"/>
      <c r="P1246" s="243"/>
      <c r="Q1246" s="243"/>
      <c r="R1246" s="243"/>
      <c r="S1246" s="243"/>
      <c r="T1246" s="244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5" t="s">
        <v>225</v>
      </c>
      <c r="AU1246" s="245" t="s">
        <v>93</v>
      </c>
      <c r="AV1246" s="13" t="s">
        <v>93</v>
      </c>
      <c r="AW1246" s="13" t="s">
        <v>38</v>
      </c>
      <c r="AX1246" s="13" t="s">
        <v>83</v>
      </c>
      <c r="AY1246" s="245" t="s">
        <v>216</v>
      </c>
    </row>
    <row r="1247" s="13" customFormat="1">
      <c r="A1247" s="13"/>
      <c r="B1247" s="234"/>
      <c r="C1247" s="235"/>
      <c r="D1247" s="236" t="s">
        <v>225</v>
      </c>
      <c r="E1247" s="237" t="s">
        <v>1</v>
      </c>
      <c r="F1247" s="238" t="s">
        <v>1596</v>
      </c>
      <c r="G1247" s="235"/>
      <c r="H1247" s="239">
        <v>5.9249999999999998</v>
      </c>
      <c r="I1247" s="240"/>
      <c r="J1247" s="235"/>
      <c r="K1247" s="235"/>
      <c r="L1247" s="241"/>
      <c r="M1247" s="242"/>
      <c r="N1247" s="243"/>
      <c r="O1247" s="243"/>
      <c r="P1247" s="243"/>
      <c r="Q1247" s="243"/>
      <c r="R1247" s="243"/>
      <c r="S1247" s="243"/>
      <c r="T1247" s="244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5" t="s">
        <v>225</v>
      </c>
      <c r="AU1247" s="245" t="s">
        <v>93</v>
      </c>
      <c r="AV1247" s="13" t="s">
        <v>93</v>
      </c>
      <c r="AW1247" s="13" t="s">
        <v>38</v>
      </c>
      <c r="AX1247" s="13" t="s">
        <v>83</v>
      </c>
      <c r="AY1247" s="245" t="s">
        <v>216</v>
      </c>
    </row>
    <row r="1248" s="13" customFormat="1">
      <c r="A1248" s="13"/>
      <c r="B1248" s="234"/>
      <c r="C1248" s="235"/>
      <c r="D1248" s="236" t="s">
        <v>225</v>
      </c>
      <c r="E1248" s="237" t="s">
        <v>1</v>
      </c>
      <c r="F1248" s="238" t="s">
        <v>1597</v>
      </c>
      <c r="G1248" s="235"/>
      <c r="H1248" s="239">
        <v>3.9500000000000002</v>
      </c>
      <c r="I1248" s="240"/>
      <c r="J1248" s="235"/>
      <c r="K1248" s="235"/>
      <c r="L1248" s="241"/>
      <c r="M1248" s="242"/>
      <c r="N1248" s="243"/>
      <c r="O1248" s="243"/>
      <c r="P1248" s="243"/>
      <c r="Q1248" s="243"/>
      <c r="R1248" s="243"/>
      <c r="S1248" s="243"/>
      <c r="T1248" s="244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5" t="s">
        <v>225</v>
      </c>
      <c r="AU1248" s="245" t="s">
        <v>93</v>
      </c>
      <c r="AV1248" s="13" t="s">
        <v>93</v>
      </c>
      <c r="AW1248" s="13" t="s">
        <v>38</v>
      </c>
      <c r="AX1248" s="13" t="s">
        <v>83</v>
      </c>
      <c r="AY1248" s="245" t="s">
        <v>216</v>
      </c>
    </row>
    <row r="1249" s="13" customFormat="1">
      <c r="A1249" s="13"/>
      <c r="B1249" s="234"/>
      <c r="C1249" s="235"/>
      <c r="D1249" s="236" t="s">
        <v>225</v>
      </c>
      <c r="E1249" s="237" t="s">
        <v>1</v>
      </c>
      <c r="F1249" s="238" t="s">
        <v>1598</v>
      </c>
      <c r="G1249" s="235"/>
      <c r="H1249" s="239">
        <v>3.9500000000000002</v>
      </c>
      <c r="I1249" s="240"/>
      <c r="J1249" s="235"/>
      <c r="K1249" s="235"/>
      <c r="L1249" s="241"/>
      <c r="M1249" s="242"/>
      <c r="N1249" s="243"/>
      <c r="O1249" s="243"/>
      <c r="P1249" s="243"/>
      <c r="Q1249" s="243"/>
      <c r="R1249" s="243"/>
      <c r="S1249" s="243"/>
      <c r="T1249" s="24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5" t="s">
        <v>225</v>
      </c>
      <c r="AU1249" s="245" t="s">
        <v>93</v>
      </c>
      <c r="AV1249" s="13" t="s">
        <v>93</v>
      </c>
      <c r="AW1249" s="13" t="s">
        <v>38</v>
      </c>
      <c r="AX1249" s="13" t="s">
        <v>83</v>
      </c>
      <c r="AY1249" s="245" t="s">
        <v>216</v>
      </c>
    </row>
    <row r="1250" s="13" customFormat="1">
      <c r="A1250" s="13"/>
      <c r="B1250" s="234"/>
      <c r="C1250" s="235"/>
      <c r="D1250" s="236" t="s">
        <v>225</v>
      </c>
      <c r="E1250" s="237" t="s">
        <v>1</v>
      </c>
      <c r="F1250" s="238" t="s">
        <v>1599</v>
      </c>
      <c r="G1250" s="235"/>
      <c r="H1250" s="239">
        <v>3.5550000000000002</v>
      </c>
      <c r="I1250" s="240"/>
      <c r="J1250" s="235"/>
      <c r="K1250" s="235"/>
      <c r="L1250" s="241"/>
      <c r="M1250" s="242"/>
      <c r="N1250" s="243"/>
      <c r="O1250" s="243"/>
      <c r="P1250" s="243"/>
      <c r="Q1250" s="243"/>
      <c r="R1250" s="243"/>
      <c r="S1250" s="243"/>
      <c r="T1250" s="244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5" t="s">
        <v>225</v>
      </c>
      <c r="AU1250" s="245" t="s">
        <v>93</v>
      </c>
      <c r="AV1250" s="13" t="s">
        <v>93</v>
      </c>
      <c r="AW1250" s="13" t="s">
        <v>38</v>
      </c>
      <c r="AX1250" s="13" t="s">
        <v>83</v>
      </c>
      <c r="AY1250" s="245" t="s">
        <v>216</v>
      </c>
    </row>
    <row r="1251" s="13" customFormat="1">
      <c r="A1251" s="13"/>
      <c r="B1251" s="234"/>
      <c r="C1251" s="235"/>
      <c r="D1251" s="236" t="s">
        <v>225</v>
      </c>
      <c r="E1251" s="237" t="s">
        <v>1</v>
      </c>
      <c r="F1251" s="238" t="s">
        <v>1600</v>
      </c>
      <c r="G1251" s="235"/>
      <c r="H1251" s="239">
        <v>5.25</v>
      </c>
      <c r="I1251" s="240"/>
      <c r="J1251" s="235"/>
      <c r="K1251" s="235"/>
      <c r="L1251" s="241"/>
      <c r="M1251" s="242"/>
      <c r="N1251" s="243"/>
      <c r="O1251" s="243"/>
      <c r="P1251" s="243"/>
      <c r="Q1251" s="243"/>
      <c r="R1251" s="243"/>
      <c r="S1251" s="243"/>
      <c r="T1251" s="244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5" t="s">
        <v>225</v>
      </c>
      <c r="AU1251" s="245" t="s">
        <v>93</v>
      </c>
      <c r="AV1251" s="13" t="s">
        <v>93</v>
      </c>
      <c r="AW1251" s="13" t="s">
        <v>38</v>
      </c>
      <c r="AX1251" s="13" t="s">
        <v>83</v>
      </c>
      <c r="AY1251" s="245" t="s">
        <v>216</v>
      </c>
    </row>
    <row r="1252" s="13" customFormat="1">
      <c r="A1252" s="13"/>
      <c r="B1252" s="234"/>
      <c r="C1252" s="235"/>
      <c r="D1252" s="236" t="s">
        <v>225</v>
      </c>
      <c r="E1252" s="237" t="s">
        <v>1</v>
      </c>
      <c r="F1252" s="238" t="s">
        <v>1601</v>
      </c>
      <c r="G1252" s="235"/>
      <c r="H1252" s="239">
        <v>5.25</v>
      </c>
      <c r="I1252" s="240"/>
      <c r="J1252" s="235"/>
      <c r="K1252" s="235"/>
      <c r="L1252" s="241"/>
      <c r="M1252" s="242"/>
      <c r="N1252" s="243"/>
      <c r="O1252" s="243"/>
      <c r="P1252" s="243"/>
      <c r="Q1252" s="243"/>
      <c r="R1252" s="243"/>
      <c r="S1252" s="243"/>
      <c r="T1252" s="244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5" t="s">
        <v>225</v>
      </c>
      <c r="AU1252" s="245" t="s">
        <v>93</v>
      </c>
      <c r="AV1252" s="13" t="s">
        <v>93</v>
      </c>
      <c r="AW1252" s="13" t="s">
        <v>38</v>
      </c>
      <c r="AX1252" s="13" t="s">
        <v>83</v>
      </c>
      <c r="AY1252" s="245" t="s">
        <v>216</v>
      </c>
    </row>
    <row r="1253" s="13" customFormat="1">
      <c r="A1253" s="13"/>
      <c r="B1253" s="234"/>
      <c r="C1253" s="235"/>
      <c r="D1253" s="236" t="s">
        <v>225</v>
      </c>
      <c r="E1253" s="237" t="s">
        <v>1</v>
      </c>
      <c r="F1253" s="238" t="s">
        <v>1602</v>
      </c>
      <c r="G1253" s="235"/>
      <c r="H1253" s="239">
        <v>3.1499999999999999</v>
      </c>
      <c r="I1253" s="240"/>
      <c r="J1253" s="235"/>
      <c r="K1253" s="235"/>
      <c r="L1253" s="241"/>
      <c r="M1253" s="242"/>
      <c r="N1253" s="243"/>
      <c r="O1253" s="243"/>
      <c r="P1253" s="243"/>
      <c r="Q1253" s="243"/>
      <c r="R1253" s="243"/>
      <c r="S1253" s="243"/>
      <c r="T1253" s="244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5" t="s">
        <v>225</v>
      </c>
      <c r="AU1253" s="245" t="s">
        <v>93</v>
      </c>
      <c r="AV1253" s="13" t="s">
        <v>93</v>
      </c>
      <c r="AW1253" s="13" t="s">
        <v>38</v>
      </c>
      <c r="AX1253" s="13" t="s">
        <v>83</v>
      </c>
      <c r="AY1253" s="245" t="s">
        <v>216</v>
      </c>
    </row>
    <row r="1254" s="13" customFormat="1">
      <c r="A1254" s="13"/>
      <c r="B1254" s="234"/>
      <c r="C1254" s="235"/>
      <c r="D1254" s="236" t="s">
        <v>225</v>
      </c>
      <c r="E1254" s="237" t="s">
        <v>1</v>
      </c>
      <c r="F1254" s="238" t="s">
        <v>1603</v>
      </c>
      <c r="G1254" s="235"/>
      <c r="H1254" s="239">
        <v>3.1600000000000001</v>
      </c>
      <c r="I1254" s="240"/>
      <c r="J1254" s="235"/>
      <c r="K1254" s="235"/>
      <c r="L1254" s="241"/>
      <c r="M1254" s="242"/>
      <c r="N1254" s="243"/>
      <c r="O1254" s="243"/>
      <c r="P1254" s="243"/>
      <c r="Q1254" s="243"/>
      <c r="R1254" s="243"/>
      <c r="S1254" s="243"/>
      <c r="T1254" s="244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5" t="s">
        <v>225</v>
      </c>
      <c r="AU1254" s="245" t="s">
        <v>93</v>
      </c>
      <c r="AV1254" s="13" t="s">
        <v>93</v>
      </c>
      <c r="AW1254" s="13" t="s">
        <v>38</v>
      </c>
      <c r="AX1254" s="13" t="s">
        <v>83</v>
      </c>
      <c r="AY1254" s="245" t="s">
        <v>216</v>
      </c>
    </row>
    <row r="1255" s="13" customFormat="1">
      <c r="A1255" s="13"/>
      <c r="B1255" s="234"/>
      <c r="C1255" s="235"/>
      <c r="D1255" s="236" t="s">
        <v>225</v>
      </c>
      <c r="E1255" s="237" t="s">
        <v>1</v>
      </c>
      <c r="F1255" s="238" t="s">
        <v>1604</v>
      </c>
      <c r="G1255" s="235"/>
      <c r="H1255" s="239">
        <v>3.9500000000000002</v>
      </c>
      <c r="I1255" s="240"/>
      <c r="J1255" s="235"/>
      <c r="K1255" s="235"/>
      <c r="L1255" s="241"/>
      <c r="M1255" s="242"/>
      <c r="N1255" s="243"/>
      <c r="O1255" s="243"/>
      <c r="P1255" s="243"/>
      <c r="Q1255" s="243"/>
      <c r="R1255" s="243"/>
      <c r="S1255" s="243"/>
      <c r="T1255" s="244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5" t="s">
        <v>225</v>
      </c>
      <c r="AU1255" s="245" t="s">
        <v>93</v>
      </c>
      <c r="AV1255" s="13" t="s">
        <v>93</v>
      </c>
      <c r="AW1255" s="13" t="s">
        <v>38</v>
      </c>
      <c r="AX1255" s="13" t="s">
        <v>83</v>
      </c>
      <c r="AY1255" s="245" t="s">
        <v>216</v>
      </c>
    </row>
    <row r="1256" s="13" customFormat="1">
      <c r="A1256" s="13"/>
      <c r="B1256" s="234"/>
      <c r="C1256" s="235"/>
      <c r="D1256" s="236" t="s">
        <v>225</v>
      </c>
      <c r="E1256" s="237" t="s">
        <v>1</v>
      </c>
      <c r="F1256" s="238" t="s">
        <v>1605</v>
      </c>
      <c r="G1256" s="235"/>
      <c r="H1256" s="239">
        <v>3.9500000000000002</v>
      </c>
      <c r="I1256" s="240"/>
      <c r="J1256" s="235"/>
      <c r="K1256" s="235"/>
      <c r="L1256" s="241"/>
      <c r="M1256" s="242"/>
      <c r="N1256" s="243"/>
      <c r="O1256" s="243"/>
      <c r="P1256" s="243"/>
      <c r="Q1256" s="243"/>
      <c r="R1256" s="243"/>
      <c r="S1256" s="243"/>
      <c r="T1256" s="244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5" t="s">
        <v>225</v>
      </c>
      <c r="AU1256" s="245" t="s">
        <v>93</v>
      </c>
      <c r="AV1256" s="13" t="s">
        <v>93</v>
      </c>
      <c r="AW1256" s="13" t="s">
        <v>38</v>
      </c>
      <c r="AX1256" s="13" t="s">
        <v>83</v>
      </c>
      <c r="AY1256" s="245" t="s">
        <v>216</v>
      </c>
    </row>
    <row r="1257" s="13" customFormat="1">
      <c r="A1257" s="13"/>
      <c r="B1257" s="234"/>
      <c r="C1257" s="235"/>
      <c r="D1257" s="236" t="s">
        <v>225</v>
      </c>
      <c r="E1257" s="237" t="s">
        <v>1</v>
      </c>
      <c r="F1257" s="238" t="s">
        <v>1606</v>
      </c>
      <c r="G1257" s="235"/>
      <c r="H1257" s="239">
        <v>13.351000000000001</v>
      </c>
      <c r="I1257" s="240"/>
      <c r="J1257" s="235"/>
      <c r="K1257" s="235"/>
      <c r="L1257" s="241"/>
      <c r="M1257" s="242"/>
      <c r="N1257" s="243"/>
      <c r="O1257" s="243"/>
      <c r="P1257" s="243"/>
      <c r="Q1257" s="243"/>
      <c r="R1257" s="243"/>
      <c r="S1257" s="243"/>
      <c r="T1257" s="244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5" t="s">
        <v>225</v>
      </c>
      <c r="AU1257" s="245" t="s">
        <v>93</v>
      </c>
      <c r="AV1257" s="13" t="s">
        <v>93</v>
      </c>
      <c r="AW1257" s="13" t="s">
        <v>38</v>
      </c>
      <c r="AX1257" s="13" t="s">
        <v>83</v>
      </c>
      <c r="AY1257" s="245" t="s">
        <v>216</v>
      </c>
    </row>
    <row r="1258" s="13" customFormat="1">
      <c r="A1258" s="13"/>
      <c r="B1258" s="234"/>
      <c r="C1258" s="235"/>
      <c r="D1258" s="236" t="s">
        <v>225</v>
      </c>
      <c r="E1258" s="237" t="s">
        <v>1</v>
      </c>
      <c r="F1258" s="238" t="s">
        <v>1607</v>
      </c>
      <c r="G1258" s="235"/>
      <c r="H1258" s="239">
        <v>3.1600000000000001</v>
      </c>
      <c r="I1258" s="240"/>
      <c r="J1258" s="235"/>
      <c r="K1258" s="235"/>
      <c r="L1258" s="241"/>
      <c r="M1258" s="242"/>
      <c r="N1258" s="243"/>
      <c r="O1258" s="243"/>
      <c r="P1258" s="243"/>
      <c r="Q1258" s="243"/>
      <c r="R1258" s="243"/>
      <c r="S1258" s="243"/>
      <c r="T1258" s="244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5" t="s">
        <v>225</v>
      </c>
      <c r="AU1258" s="245" t="s">
        <v>93</v>
      </c>
      <c r="AV1258" s="13" t="s">
        <v>93</v>
      </c>
      <c r="AW1258" s="13" t="s">
        <v>38</v>
      </c>
      <c r="AX1258" s="13" t="s">
        <v>83</v>
      </c>
      <c r="AY1258" s="245" t="s">
        <v>216</v>
      </c>
    </row>
    <row r="1259" s="13" customFormat="1">
      <c r="A1259" s="13"/>
      <c r="B1259" s="234"/>
      <c r="C1259" s="235"/>
      <c r="D1259" s="236" t="s">
        <v>225</v>
      </c>
      <c r="E1259" s="237" t="s">
        <v>1</v>
      </c>
      <c r="F1259" s="238" t="s">
        <v>1608</v>
      </c>
      <c r="G1259" s="235"/>
      <c r="H1259" s="239">
        <v>16.077000000000002</v>
      </c>
      <c r="I1259" s="240"/>
      <c r="J1259" s="235"/>
      <c r="K1259" s="235"/>
      <c r="L1259" s="241"/>
      <c r="M1259" s="242"/>
      <c r="N1259" s="243"/>
      <c r="O1259" s="243"/>
      <c r="P1259" s="243"/>
      <c r="Q1259" s="243"/>
      <c r="R1259" s="243"/>
      <c r="S1259" s="243"/>
      <c r="T1259" s="244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5" t="s">
        <v>225</v>
      </c>
      <c r="AU1259" s="245" t="s">
        <v>93</v>
      </c>
      <c r="AV1259" s="13" t="s">
        <v>93</v>
      </c>
      <c r="AW1259" s="13" t="s">
        <v>38</v>
      </c>
      <c r="AX1259" s="13" t="s">
        <v>83</v>
      </c>
      <c r="AY1259" s="245" t="s">
        <v>216</v>
      </c>
    </row>
    <row r="1260" s="13" customFormat="1">
      <c r="A1260" s="13"/>
      <c r="B1260" s="234"/>
      <c r="C1260" s="235"/>
      <c r="D1260" s="236" t="s">
        <v>225</v>
      </c>
      <c r="E1260" s="237" t="s">
        <v>1</v>
      </c>
      <c r="F1260" s="238" t="s">
        <v>1609</v>
      </c>
      <c r="G1260" s="235"/>
      <c r="H1260" s="239">
        <v>23.739999999999998</v>
      </c>
      <c r="I1260" s="240"/>
      <c r="J1260" s="235"/>
      <c r="K1260" s="235"/>
      <c r="L1260" s="241"/>
      <c r="M1260" s="242"/>
      <c r="N1260" s="243"/>
      <c r="O1260" s="243"/>
      <c r="P1260" s="243"/>
      <c r="Q1260" s="243"/>
      <c r="R1260" s="243"/>
      <c r="S1260" s="243"/>
      <c r="T1260" s="244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5" t="s">
        <v>225</v>
      </c>
      <c r="AU1260" s="245" t="s">
        <v>93</v>
      </c>
      <c r="AV1260" s="13" t="s">
        <v>93</v>
      </c>
      <c r="AW1260" s="13" t="s">
        <v>38</v>
      </c>
      <c r="AX1260" s="13" t="s">
        <v>83</v>
      </c>
      <c r="AY1260" s="245" t="s">
        <v>216</v>
      </c>
    </row>
    <row r="1261" s="13" customFormat="1">
      <c r="A1261" s="13"/>
      <c r="B1261" s="234"/>
      <c r="C1261" s="235"/>
      <c r="D1261" s="236" t="s">
        <v>225</v>
      </c>
      <c r="E1261" s="237" t="s">
        <v>1</v>
      </c>
      <c r="F1261" s="238" t="s">
        <v>1610</v>
      </c>
      <c r="G1261" s="235"/>
      <c r="H1261" s="239">
        <v>15.089</v>
      </c>
      <c r="I1261" s="240"/>
      <c r="J1261" s="235"/>
      <c r="K1261" s="235"/>
      <c r="L1261" s="241"/>
      <c r="M1261" s="242"/>
      <c r="N1261" s="243"/>
      <c r="O1261" s="243"/>
      <c r="P1261" s="243"/>
      <c r="Q1261" s="243"/>
      <c r="R1261" s="243"/>
      <c r="S1261" s="243"/>
      <c r="T1261" s="244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5" t="s">
        <v>225</v>
      </c>
      <c r="AU1261" s="245" t="s">
        <v>93</v>
      </c>
      <c r="AV1261" s="13" t="s">
        <v>93</v>
      </c>
      <c r="AW1261" s="13" t="s">
        <v>38</v>
      </c>
      <c r="AX1261" s="13" t="s">
        <v>83</v>
      </c>
      <c r="AY1261" s="245" t="s">
        <v>216</v>
      </c>
    </row>
    <row r="1262" s="13" customFormat="1">
      <c r="A1262" s="13"/>
      <c r="B1262" s="234"/>
      <c r="C1262" s="235"/>
      <c r="D1262" s="236" t="s">
        <v>225</v>
      </c>
      <c r="E1262" s="237" t="s">
        <v>1</v>
      </c>
      <c r="F1262" s="238" t="s">
        <v>1611</v>
      </c>
      <c r="G1262" s="235"/>
      <c r="H1262" s="239">
        <v>16.59</v>
      </c>
      <c r="I1262" s="240"/>
      <c r="J1262" s="235"/>
      <c r="K1262" s="235"/>
      <c r="L1262" s="241"/>
      <c r="M1262" s="242"/>
      <c r="N1262" s="243"/>
      <c r="O1262" s="243"/>
      <c r="P1262" s="243"/>
      <c r="Q1262" s="243"/>
      <c r="R1262" s="243"/>
      <c r="S1262" s="243"/>
      <c r="T1262" s="244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5" t="s">
        <v>225</v>
      </c>
      <c r="AU1262" s="245" t="s">
        <v>93</v>
      </c>
      <c r="AV1262" s="13" t="s">
        <v>93</v>
      </c>
      <c r="AW1262" s="13" t="s">
        <v>38</v>
      </c>
      <c r="AX1262" s="13" t="s">
        <v>83</v>
      </c>
      <c r="AY1262" s="245" t="s">
        <v>216</v>
      </c>
    </row>
    <row r="1263" s="14" customFormat="1">
      <c r="A1263" s="14"/>
      <c r="B1263" s="246"/>
      <c r="C1263" s="247"/>
      <c r="D1263" s="236" t="s">
        <v>225</v>
      </c>
      <c r="E1263" s="248" t="s">
        <v>1</v>
      </c>
      <c r="F1263" s="249" t="s">
        <v>229</v>
      </c>
      <c r="G1263" s="247"/>
      <c r="H1263" s="250">
        <v>173.547</v>
      </c>
      <c r="I1263" s="251"/>
      <c r="J1263" s="247"/>
      <c r="K1263" s="247"/>
      <c r="L1263" s="252"/>
      <c r="M1263" s="253"/>
      <c r="N1263" s="254"/>
      <c r="O1263" s="254"/>
      <c r="P1263" s="254"/>
      <c r="Q1263" s="254"/>
      <c r="R1263" s="254"/>
      <c r="S1263" s="254"/>
      <c r="T1263" s="255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6" t="s">
        <v>225</v>
      </c>
      <c r="AU1263" s="256" t="s">
        <v>93</v>
      </c>
      <c r="AV1263" s="14" t="s">
        <v>223</v>
      </c>
      <c r="AW1263" s="14" t="s">
        <v>38</v>
      </c>
      <c r="AX1263" s="14" t="s">
        <v>91</v>
      </c>
      <c r="AY1263" s="256" t="s">
        <v>216</v>
      </c>
    </row>
    <row r="1264" s="2" customFormat="1" ht="24.15" customHeight="1">
      <c r="A1264" s="40"/>
      <c r="B1264" s="41"/>
      <c r="C1264" s="221" t="s">
        <v>1612</v>
      </c>
      <c r="D1264" s="221" t="s">
        <v>218</v>
      </c>
      <c r="E1264" s="222" t="s">
        <v>1613</v>
      </c>
      <c r="F1264" s="223" t="s">
        <v>1614</v>
      </c>
      <c r="G1264" s="224" t="s">
        <v>221</v>
      </c>
      <c r="H1264" s="225">
        <v>158.78999999999999</v>
      </c>
      <c r="I1264" s="226"/>
      <c r="J1264" s="227">
        <f>ROUND(I1264*H1264,2)</f>
        <v>0</v>
      </c>
      <c r="K1264" s="223" t="s">
        <v>1</v>
      </c>
      <c r="L1264" s="46"/>
      <c r="M1264" s="228" t="s">
        <v>1</v>
      </c>
      <c r="N1264" s="229" t="s">
        <v>48</v>
      </c>
      <c r="O1264" s="93"/>
      <c r="P1264" s="230">
        <f>O1264*H1264</f>
        <v>0</v>
      </c>
      <c r="Q1264" s="230">
        <v>0.047300000000000002</v>
      </c>
      <c r="R1264" s="230">
        <f>Q1264*H1264</f>
        <v>7.5107669999999995</v>
      </c>
      <c r="S1264" s="230">
        <v>0</v>
      </c>
      <c r="T1264" s="231">
        <f>S1264*H1264</f>
        <v>0</v>
      </c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R1264" s="232" t="s">
        <v>312</v>
      </c>
      <c r="AT1264" s="232" t="s">
        <v>218</v>
      </c>
      <c r="AU1264" s="232" t="s">
        <v>93</v>
      </c>
      <c r="AY1264" s="18" t="s">
        <v>216</v>
      </c>
      <c r="BE1264" s="233">
        <f>IF(N1264="základní",J1264,0)</f>
        <v>0</v>
      </c>
      <c r="BF1264" s="233">
        <f>IF(N1264="snížená",J1264,0)</f>
        <v>0</v>
      </c>
      <c r="BG1264" s="233">
        <f>IF(N1264="zákl. přenesená",J1264,0)</f>
        <v>0</v>
      </c>
      <c r="BH1264" s="233">
        <f>IF(N1264="sníž. přenesená",J1264,0)</f>
        <v>0</v>
      </c>
      <c r="BI1264" s="233">
        <f>IF(N1264="nulová",J1264,0)</f>
        <v>0</v>
      </c>
      <c r="BJ1264" s="18" t="s">
        <v>91</v>
      </c>
      <c r="BK1264" s="233">
        <f>ROUND(I1264*H1264,2)</f>
        <v>0</v>
      </c>
      <c r="BL1264" s="18" t="s">
        <v>312</v>
      </c>
      <c r="BM1264" s="232" t="s">
        <v>1615</v>
      </c>
    </row>
    <row r="1265" s="15" customFormat="1">
      <c r="A1265" s="15"/>
      <c r="B1265" s="257"/>
      <c r="C1265" s="258"/>
      <c r="D1265" s="236" t="s">
        <v>225</v>
      </c>
      <c r="E1265" s="259" t="s">
        <v>1</v>
      </c>
      <c r="F1265" s="260" t="s">
        <v>1616</v>
      </c>
      <c r="G1265" s="258"/>
      <c r="H1265" s="259" t="s">
        <v>1</v>
      </c>
      <c r="I1265" s="261"/>
      <c r="J1265" s="258"/>
      <c r="K1265" s="258"/>
      <c r="L1265" s="262"/>
      <c r="M1265" s="263"/>
      <c r="N1265" s="264"/>
      <c r="O1265" s="264"/>
      <c r="P1265" s="264"/>
      <c r="Q1265" s="264"/>
      <c r="R1265" s="264"/>
      <c r="S1265" s="264"/>
      <c r="T1265" s="26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66" t="s">
        <v>225</v>
      </c>
      <c r="AU1265" s="266" t="s">
        <v>93</v>
      </c>
      <c r="AV1265" s="15" t="s">
        <v>91</v>
      </c>
      <c r="AW1265" s="15" t="s">
        <v>38</v>
      </c>
      <c r="AX1265" s="15" t="s">
        <v>83</v>
      </c>
      <c r="AY1265" s="266" t="s">
        <v>216</v>
      </c>
    </row>
    <row r="1266" s="13" customFormat="1">
      <c r="A1266" s="13"/>
      <c r="B1266" s="234"/>
      <c r="C1266" s="235"/>
      <c r="D1266" s="236" t="s">
        <v>225</v>
      </c>
      <c r="E1266" s="237" t="s">
        <v>1</v>
      </c>
      <c r="F1266" s="238" t="s">
        <v>1617</v>
      </c>
      <c r="G1266" s="235"/>
      <c r="H1266" s="239">
        <v>5.9249999999999998</v>
      </c>
      <c r="I1266" s="240"/>
      <c r="J1266" s="235"/>
      <c r="K1266" s="235"/>
      <c r="L1266" s="241"/>
      <c r="M1266" s="242"/>
      <c r="N1266" s="243"/>
      <c r="O1266" s="243"/>
      <c r="P1266" s="243"/>
      <c r="Q1266" s="243"/>
      <c r="R1266" s="243"/>
      <c r="S1266" s="243"/>
      <c r="T1266" s="244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5" t="s">
        <v>225</v>
      </c>
      <c r="AU1266" s="245" t="s">
        <v>93</v>
      </c>
      <c r="AV1266" s="13" t="s">
        <v>93</v>
      </c>
      <c r="AW1266" s="13" t="s">
        <v>38</v>
      </c>
      <c r="AX1266" s="13" t="s">
        <v>83</v>
      </c>
      <c r="AY1266" s="245" t="s">
        <v>216</v>
      </c>
    </row>
    <row r="1267" s="13" customFormat="1">
      <c r="A1267" s="13"/>
      <c r="B1267" s="234"/>
      <c r="C1267" s="235"/>
      <c r="D1267" s="236" t="s">
        <v>225</v>
      </c>
      <c r="E1267" s="237" t="s">
        <v>1</v>
      </c>
      <c r="F1267" s="238" t="s">
        <v>1618</v>
      </c>
      <c r="G1267" s="235"/>
      <c r="H1267" s="239">
        <v>3.9500000000000002</v>
      </c>
      <c r="I1267" s="240"/>
      <c r="J1267" s="235"/>
      <c r="K1267" s="235"/>
      <c r="L1267" s="241"/>
      <c r="M1267" s="242"/>
      <c r="N1267" s="243"/>
      <c r="O1267" s="243"/>
      <c r="P1267" s="243"/>
      <c r="Q1267" s="243"/>
      <c r="R1267" s="243"/>
      <c r="S1267" s="243"/>
      <c r="T1267" s="244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5" t="s">
        <v>225</v>
      </c>
      <c r="AU1267" s="245" t="s">
        <v>93</v>
      </c>
      <c r="AV1267" s="13" t="s">
        <v>93</v>
      </c>
      <c r="AW1267" s="13" t="s">
        <v>38</v>
      </c>
      <c r="AX1267" s="13" t="s">
        <v>83</v>
      </c>
      <c r="AY1267" s="245" t="s">
        <v>216</v>
      </c>
    </row>
    <row r="1268" s="13" customFormat="1">
      <c r="A1268" s="13"/>
      <c r="B1268" s="234"/>
      <c r="C1268" s="235"/>
      <c r="D1268" s="236" t="s">
        <v>225</v>
      </c>
      <c r="E1268" s="237" t="s">
        <v>1</v>
      </c>
      <c r="F1268" s="238" t="s">
        <v>1619</v>
      </c>
      <c r="G1268" s="235"/>
      <c r="H1268" s="239">
        <v>3.5550000000000002</v>
      </c>
      <c r="I1268" s="240"/>
      <c r="J1268" s="235"/>
      <c r="K1268" s="235"/>
      <c r="L1268" s="241"/>
      <c r="M1268" s="242"/>
      <c r="N1268" s="243"/>
      <c r="O1268" s="243"/>
      <c r="P1268" s="243"/>
      <c r="Q1268" s="243"/>
      <c r="R1268" s="243"/>
      <c r="S1268" s="243"/>
      <c r="T1268" s="244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5" t="s">
        <v>225</v>
      </c>
      <c r="AU1268" s="245" t="s">
        <v>93</v>
      </c>
      <c r="AV1268" s="13" t="s">
        <v>93</v>
      </c>
      <c r="AW1268" s="13" t="s">
        <v>38</v>
      </c>
      <c r="AX1268" s="13" t="s">
        <v>83</v>
      </c>
      <c r="AY1268" s="245" t="s">
        <v>216</v>
      </c>
    </row>
    <row r="1269" s="13" customFormat="1">
      <c r="A1269" s="13"/>
      <c r="B1269" s="234"/>
      <c r="C1269" s="235"/>
      <c r="D1269" s="236" t="s">
        <v>225</v>
      </c>
      <c r="E1269" s="237" t="s">
        <v>1</v>
      </c>
      <c r="F1269" s="238" t="s">
        <v>1620</v>
      </c>
      <c r="G1269" s="235"/>
      <c r="H1269" s="239">
        <v>3.5550000000000002</v>
      </c>
      <c r="I1269" s="240"/>
      <c r="J1269" s="235"/>
      <c r="K1269" s="235"/>
      <c r="L1269" s="241"/>
      <c r="M1269" s="242"/>
      <c r="N1269" s="243"/>
      <c r="O1269" s="243"/>
      <c r="P1269" s="243"/>
      <c r="Q1269" s="243"/>
      <c r="R1269" s="243"/>
      <c r="S1269" s="243"/>
      <c r="T1269" s="244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5" t="s">
        <v>225</v>
      </c>
      <c r="AU1269" s="245" t="s">
        <v>93</v>
      </c>
      <c r="AV1269" s="13" t="s">
        <v>93</v>
      </c>
      <c r="AW1269" s="13" t="s">
        <v>38</v>
      </c>
      <c r="AX1269" s="13" t="s">
        <v>83</v>
      </c>
      <c r="AY1269" s="245" t="s">
        <v>216</v>
      </c>
    </row>
    <row r="1270" s="13" customFormat="1">
      <c r="A1270" s="13"/>
      <c r="B1270" s="234"/>
      <c r="C1270" s="235"/>
      <c r="D1270" s="236" t="s">
        <v>225</v>
      </c>
      <c r="E1270" s="237" t="s">
        <v>1</v>
      </c>
      <c r="F1270" s="238" t="s">
        <v>1621</v>
      </c>
      <c r="G1270" s="235"/>
      <c r="H1270" s="239">
        <v>5.9249999999999998</v>
      </c>
      <c r="I1270" s="240"/>
      <c r="J1270" s="235"/>
      <c r="K1270" s="235"/>
      <c r="L1270" s="241"/>
      <c r="M1270" s="242"/>
      <c r="N1270" s="243"/>
      <c r="O1270" s="243"/>
      <c r="P1270" s="243"/>
      <c r="Q1270" s="243"/>
      <c r="R1270" s="243"/>
      <c r="S1270" s="243"/>
      <c r="T1270" s="244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5" t="s">
        <v>225</v>
      </c>
      <c r="AU1270" s="245" t="s">
        <v>93</v>
      </c>
      <c r="AV1270" s="13" t="s">
        <v>93</v>
      </c>
      <c r="AW1270" s="13" t="s">
        <v>38</v>
      </c>
      <c r="AX1270" s="13" t="s">
        <v>83</v>
      </c>
      <c r="AY1270" s="245" t="s">
        <v>216</v>
      </c>
    </row>
    <row r="1271" s="13" customFormat="1">
      <c r="A1271" s="13"/>
      <c r="B1271" s="234"/>
      <c r="C1271" s="235"/>
      <c r="D1271" s="236" t="s">
        <v>225</v>
      </c>
      <c r="E1271" s="237" t="s">
        <v>1</v>
      </c>
      <c r="F1271" s="238" t="s">
        <v>1622</v>
      </c>
      <c r="G1271" s="235"/>
      <c r="H1271" s="239">
        <v>3.9500000000000002</v>
      </c>
      <c r="I1271" s="240"/>
      <c r="J1271" s="235"/>
      <c r="K1271" s="235"/>
      <c r="L1271" s="241"/>
      <c r="M1271" s="242"/>
      <c r="N1271" s="243"/>
      <c r="O1271" s="243"/>
      <c r="P1271" s="243"/>
      <c r="Q1271" s="243"/>
      <c r="R1271" s="243"/>
      <c r="S1271" s="243"/>
      <c r="T1271" s="244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5" t="s">
        <v>225</v>
      </c>
      <c r="AU1271" s="245" t="s">
        <v>93</v>
      </c>
      <c r="AV1271" s="13" t="s">
        <v>93</v>
      </c>
      <c r="AW1271" s="13" t="s">
        <v>38</v>
      </c>
      <c r="AX1271" s="13" t="s">
        <v>83</v>
      </c>
      <c r="AY1271" s="245" t="s">
        <v>216</v>
      </c>
    </row>
    <row r="1272" s="13" customFormat="1">
      <c r="A1272" s="13"/>
      <c r="B1272" s="234"/>
      <c r="C1272" s="235"/>
      <c r="D1272" s="236" t="s">
        <v>225</v>
      </c>
      <c r="E1272" s="237" t="s">
        <v>1</v>
      </c>
      <c r="F1272" s="238" t="s">
        <v>1623</v>
      </c>
      <c r="G1272" s="235"/>
      <c r="H1272" s="239">
        <v>3.5550000000000002</v>
      </c>
      <c r="I1272" s="240"/>
      <c r="J1272" s="235"/>
      <c r="K1272" s="235"/>
      <c r="L1272" s="241"/>
      <c r="M1272" s="242"/>
      <c r="N1272" s="243"/>
      <c r="O1272" s="243"/>
      <c r="P1272" s="243"/>
      <c r="Q1272" s="243"/>
      <c r="R1272" s="243"/>
      <c r="S1272" s="243"/>
      <c r="T1272" s="244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5" t="s">
        <v>225</v>
      </c>
      <c r="AU1272" s="245" t="s">
        <v>93</v>
      </c>
      <c r="AV1272" s="13" t="s">
        <v>93</v>
      </c>
      <c r="AW1272" s="13" t="s">
        <v>38</v>
      </c>
      <c r="AX1272" s="13" t="s">
        <v>83</v>
      </c>
      <c r="AY1272" s="245" t="s">
        <v>216</v>
      </c>
    </row>
    <row r="1273" s="13" customFormat="1">
      <c r="A1273" s="13"/>
      <c r="B1273" s="234"/>
      <c r="C1273" s="235"/>
      <c r="D1273" s="236" t="s">
        <v>225</v>
      </c>
      <c r="E1273" s="237" t="s">
        <v>1</v>
      </c>
      <c r="F1273" s="238" t="s">
        <v>1624</v>
      </c>
      <c r="G1273" s="235"/>
      <c r="H1273" s="239">
        <v>3.5550000000000002</v>
      </c>
      <c r="I1273" s="240"/>
      <c r="J1273" s="235"/>
      <c r="K1273" s="235"/>
      <c r="L1273" s="241"/>
      <c r="M1273" s="242"/>
      <c r="N1273" s="243"/>
      <c r="O1273" s="243"/>
      <c r="P1273" s="243"/>
      <c r="Q1273" s="243"/>
      <c r="R1273" s="243"/>
      <c r="S1273" s="243"/>
      <c r="T1273" s="244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45" t="s">
        <v>225</v>
      </c>
      <c r="AU1273" s="245" t="s">
        <v>93</v>
      </c>
      <c r="AV1273" s="13" t="s">
        <v>93</v>
      </c>
      <c r="AW1273" s="13" t="s">
        <v>38</v>
      </c>
      <c r="AX1273" s="13" t="s">
        <v>83</v>
      </c>
      <c r="AY1273" s="245" t="s">
        <v>216</v>
      </c>
    </row>
    <row r="1274" s="13" customFormat="1">
      <c r="A1274" s="13"/>
      <c r="B1274" s="234"/>
      <c r="C1274" s="235"/>
      <c r="D1274" s="236" t="s">
        <v>225</v>
      </c>
      <c r="E1274" s="237" t="s">
        <v>1</v>
      </c>
      <c r="F1274" s="238" t="s">
        <v>1625</v>
      </c>
      <c r="G1274" s="235"/>
      <c r="H1274" s="239">
        <v>5.9249999999999998</v>
      </c>
      <c r="I1274" s="240"/>
      <c r="J1274" s="235"/>
      <c r="K1274" s="235"/>
      <c r="L1274" s="241"/>
      <c r="M1274" s="242"/>
      <c r="N1274" s="243"/>
      <c r="O1274" s="243"/>
      <c r="P1274" s="243"/>
      <c r="Q1274" s="243"/>
      <c r="R1274" s="243"/>
      <c r="S1274" s="243"/>
      <c r="T1274" s="244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5" t="s">
        <v>225</v>
      </c>
      <c r="AU1274" s="245" t="s">
        <v>93</v>
      </c>
      <c r="AV1274" s="13" t="s">
        <v>93</v>
      </c>
      <c r="AW1274" s="13" t="s">
        <v>38</v>
      </c>
      <c r="AX1274" s="13" t="s">
        <v>83</v>
      </c>
      <c r="AY1274" s="245" t="s">
        <v>216</v>
      </c>
    </row>
    <row r="1275" s="13" customFormat="1">
      <c r="A1275" s="13"/>
      <c r="B1275" s="234"/>
      <c r="C1275" s="235"/>
      <c r="D1275" s="236" t="s">
        <v>225</v>
      </c>
      <c r="E1275" s="237" t="s">
        <v>1</v>
      </c>
      <c r="F1275" s="238" t="s">
        <v>1626</v>
      </c>
      <c r="G1275" s="235"/>
      <c r="H1275" s="239">
        <v>3.5550000000000002</v>
      </c>
      <c r="I1275" s="240"/>
      <c r="J1275" s="235"/>
      <c r="K1275" s="235"/>
      <c r="L1275" s="241"/>
      <c r="M1275" s="242"/>
      <c r="N1275" s="243"/>
      <c r="O1275" s="243"/>
      <c r="P1275" s="243"/>
      <c r="Q1275" s="243"/>
      <c r="R1275" s="243"/>
      <c r="S1275" s="243"/>
      <c r="T1275" s="244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5" t="s">
        <v>225</v>
      </c>
      <c r="AU1275" s="245" t="s">
        <v>93</v>
      </c>
      <c r="AV1275" s="13" t="s">
        <v>93</v>
      </c>
      <c r="AW1275" s="13" t="s">
        <v>38</v>
      </c>
      <c r="AX1275" s="13" t="s">
        <v>83</v>
      </c>
      <c r="AY1275" s="245" t="s">
        <v>216</v>
      </c>
    </row>
    <row r="1276" s="13" customFormat="1">
      <c r="A1276" s="13"/>
      <c r="B1276" s="234"/>
      <c r="C1276" s="235"/>
      <c r="D1276" s="236" t="s">
        <v>225</v>
      </c>
      <c r="E1276" s="237" t="s">
        <v>1</v>
      </c>
      <c r="F1276" s="238" t="s">
        <v>1627</v>
      </c>
      <c r="G1276" s="235"/>
      <c r="H1276" s="239">
        <v>5.9249999999999998</v>
      </c>
      <c r="I1276" s="240"/>
      <c r="J1276" s="235"/>
      <c r="K1276" s="235"/>
      <c r="L1276" s="241"/>
      <c r="M1276" s="242"/>
      <c r="N1276" s="243"/>
      <c r="O1276" s="243"/>
      <c r="P1276" s="243"/>
      <c r="Q1276" s="243"/>
      <c r="R1276" s="243"/>
      <c r="S1276" s="243"/>
      <c r="T1276" s="244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5" t="s">
        <v>225</v>
      </c>
      <c r="AU1276" s="245" t="s">
        <v>93</v>
      </c>
      <c r="AV1276" s="13" t="s">
        <v>93</v>
      </c>
      <c r="AW1276" s="13" t="s">
        <v>38</v>
      </c>
      <c r="AX1276" s="13" t="s">
        <v>83</v>
      </c>
      <c r="AY1276" s="245" t="s">
        <v>216</v>
      </c>
    </row>
    <row r="1277" s="13" customFormat="1">
      <c r="A1277" s="13"/>
      <c r="B1277" s="234"/>
      <c r="C1277" s="235"/>
      <c r="D1277" s="236" t="s">
        <v>225</v>
      </c>
      <c r="E1277" s="237" t="s">
        <v>1</v>
      </c>
      <c r="F1277" s="238" t="s">
        <v>1628</v>
      </c>
      <c r="G1277" s="235"/>
      <c r="H1277" s="239">
        <v>3.9500000000000002</v>
      </c>
      <c r="I1277" s="240"/>
      <c r="J1277" s="235"/>
      <c r="K1277" s="235"/>
      <c r="L1277" s="241"/>
      <c r="M1277" s="242"/>
      <c r="N1277" s="243"/>
      <c r="O1277" s="243"/>
      <c r="P1277" s="243"/>
      <c r="Q1277" s="243"/>
      <c r="R1277" s="243"/>
      <c r="S1277" s="243"/>
      <c r="T1277" s="244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5" t="s">
        <v>225</v>
      </c>
      <c r="AU1277" s="245" t="s">
        <v>93</v>
      </c>
      <c r="AV1277" s="13" t="s">
        <v>93</v>
      </c>
      <c r="AW1277" s="13" t="s">
        <v>38</v>
      </c>
      <c r="AX1277" s="13" t="s">
        <v>83</v>
      </c>
      <c r="AY1277" s="245" t="s">
        <v>216</v>
      </c>
    </row>
    <row r="1278" s="13" customFormat="1">
      <c r="A1278" s="13"/>
      <c r="B1278" s="234"/>
      <c r="C1278" s="235"/>
      <c r="D1278" s="236" t="s">
        <v>225</v>
      </c>
      <c r="E1278" s="237" t="s">
        <v>1</v>
      </c>
      <c r="F1278" s="238" t="s">
        <v>1629</v>
      </c>
      <c r="G1278" s="235"/>
      <c r="H1278" s="239">
        <v>3.9500000000000002</v>
      </c>
      <c r="I1278" s="240"/>
      <c r="J1278" s="235"/>
      <c r="K1278" s="235"/>
      <c r="L1278" s="241"/>
      <c r="M1278" s="242"/>
      <c r="N1278" s="243"/>
      <c r="O1278" s="243"/>
      <c r="P1278" s="243"/>
      <c r="Q1278" s="243"/>
      <c r="R1278" s="243"/>
      <c r="S1278" s="243"/>
      <c r="T1278" s="244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5" t="s">
        <v>225</v>
      </c>
      <c r="AU1278" s="245" t="s">
        <v>93</v>
      </c>
      <c r="AV1278" s="13" t="s">
        <v>93</v>
      </c>
      <c r="AW1278" s="13" t="s">
        <v>38</v>
      </c>
      <c r="AX1278" s="13" t="s">
        <v>83</v>
      </c>
      <c r="AY1278" s="245" t="s">
        <v>216</v>
      </c>
    </row>
    <row r="1279" s="13" customFormat="1">
      <c r="A1279" s="13"/>
      <c r="B1279" s="234"/>
      <c r="C1279" s="235"/>
      <c r="D1279" s="236" t="s">
        <v>225</v>
      </c>
      <c r="E1279" s="237" t="s">
        <v>1</v>
      </c>
      <c r="F1279" s="238" t="s">
        <v>1630</v>
      </c>
      <c r="G1279" s="235"/>
      <c r="H1279" s="239">
        <v>3.5550000000000002</v>
      </c>
      <c r="I1279" s="240"/>
      <c r="J1279" s="235"/>
      <c r="K1279" s="235"/>
      <c r="L1279" s="241"/>
      <c r="M1279" s="242"/>
      <c r="N1279" s="243"/>
      <c r="O1279" s="243"/>
      <c r="P1279" s="243"/>
      <c r="Q1279" s="243"/>
      <c r="R1279" s="243"/>
      <c r="S1279" s="243"/>
      <c r="T1279" s="244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5" t="s">
        <v>225</v>
      </c>
      <c r="AU1279" s="245" t="s">
        <v>93</v>
      </c>
      <c r="AV1279" s="13" t="s">
        <v>93</v>
      </c>
      <c r="AW1279" s="13" t="s">
        <v>38</v>
      </c>
      <c r="AX1279" s="13" t="s">
        <v>83</v>
      </c>
      <c r="AY1279" s="245" t="s">
        <v>216</v>
      </c>
    </row>
    <row r="1280" s="13" customFormat="1">
      <c r="A1280" s="13"/>
      <c r="B1280" s="234"/>
      <c r="C1280" s="235"/>
      <c r="D1280" s="236" t="s">
        <v>225</v>
      </c>
      <c r="E1280" s="237" t="s">
        <v>1</v>
      </c>
      <c r="F1280" s="238" t="s">
        <v>1631</v>
      </c>
      <c r="G1280" s="235"/>
      <c r="H1280" s="239">
        <v>5.9249999999999998</v>
      </c>
      <c r="I1280" s="240"/>
      <c r="J1280" s="235"/>
      <c r="K1280" s="235"/>
      <c r="L1280" s="241"/>
      <c r="M1280" s="242"/>
      <c r="N1280" s="243"/>
      <c r="O1280" s="243"/>
      <c r="P1280" s="243"/>
      <c r="Q1280" s="243"/>
      <c r="R1280" s="243"/>
      <c r="S1280" s="243"/>
      <c r="T1280" s="244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5" t="s">
        <v>225</v>
      </c>
      <c r="AU1280" s="245" t="s">
        <v>93</v>
      </c>
      <c r="AV1280" s="13" t="s">
        <v>93</v>
      </c>
      <c r="AW1280" s="13" t="s">
        <v>38</v>
      </c>
      <c r="AX1280" s="13" t="s">
        <v>83</v>
      </c>
      <c r="AY1280" s="245" t="s">
        <v>216</v>
      </c>
    </row>
    <row r="1281" s="13" customFormat="1">
      <c r="A1281" s="13"/>
      <c r="B1281" s="234"/>
      <c r="C1281" s="235"/>
      <c r="D1281" s="236" t="s">
        <v>225</v>
      </c>
      <c r="E1281" s="237" t="s">
        <v>1</v>
      </c>
      <c r="F1281" s="238" t="s">
        <v>1632</v>
      </c>
      <c r="G1281" s="235"/>
      <c r="H1281" s="239">
        <v>5.9249999999999998</v>
      </c>
      <c r="I1281" s="240"/>
      <c r="J1281" s="235"/>
      <c r="K1281" s="235"/>
      <c r="L1281" s="241"/>
      <c r="M1281" s="242"/>
      <c r="N1281" s="243"/>
      <c r="O1281" s="243"/>
      <c r="P1281" s="243"/>
      <c r="Q1281" s="243"/>
      <c r="R1281" s="243"/>
      <c r="S1281" s="243"/>
      <c r="T1281" s="244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5" t="s">
        <v>225</v>
      </c>
      <c r="AU1281" s="245" t="s">
        <v>93</v>
      </c>
      <c r="AV1281" s="13" t="s">
        <v>93</v>
      </c>
      <c r="AW1281" s="13" t="s">
        <v>38</v>
      </c>
      <c r="AX1281" s="13" t="s">
        <v>83</v>
      </c>
      <c r="AY1281" s="245" t="s">
        <v>216</v>
      </c>
    </row>
    <row r="1282" s="13" customFormat="1">
      <c r="A1282" s="13"/>
      <c r="B1282" s="234"/>
      <c r="C1282" s="235"/>
      <c r="D1282" s="236" t="s">
        <v>225</v>
      </c>
      <c r="E1282" s="237" t="s">
        <v>1</v>
      </c>
      <c r="F1282" s="238" t="s">
        <v>1633</v>
      </c>
      <c r="G1282" s="235"/>
      <c r="H1282" s="239">
        <v>3.5550000000000002</v>
      </c>
      <c r="I1282" s="240"/>
      <c r="J1282" s="235"/>
      <c r="K1282" s="235"/>
      <c r="L1282" s="241"/>
      <c r="M1282" s="242"/>
      <c r="N1282" s="243"/>
      <c r="O1282" s="243"/>
      <c r="P1282" s="243"/>
      <c r="Q1282" s="243"/>
      <c r="R1282" s="243"/>
      <c r="S1282" s="243"/>
      <c r="T1282" s="24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5" t="s">
        <v>225</v>
      </c>
      <c r="AU1282" s="245" t="s">
        <v>93</v>
      </c>
      <c r="AV1282" s="13" t="s">
        <v>93</v>
      </c>
      <c r="AW1282" s="13" t="s">
        <v>38</v>
      </c>
      <c r="AX1282" s="13" t="s">
        <v>83</v>
      </c>
      <c r="AY1282" s="245" t="s">
        <v>216</v>
      </c>
    </row>
    <row r="1283" s="13" customFormat="1">
      <c r="A1283" s="13"/>
      <c r="B1283" s="234"/>
      <c r="C1283" s="235"/>
      <c r="D1283" s="236" t="s">
        <v>225</v>
      </c>
      <c r="E1283" s="237" t="s">
        <v>1</v>
      </c>
      <c r="F1283" s="238" t="s">
        <v>1634</v>
      </c>
      <c r="G1283" s="235"/>
      <c r="H1283" s="239">
        <v>3.9500000000000002</v>
      </c>
      <c r="I1283" s="240"/>
      <c r="J1283" s="235"/>
      <c r="K1283" s="235"/>
      <c r="L1283" s="241"/>
      <c r="M1283" s="242"/>
      <c r="N1283" s="243"/>
      <c r="O1283" s="243"/>
      <c r="P1283" s="243"/>
      <c r="Q1283" s="243"/>
      <c r="R1283" s="243"/>
      <c r="S1283" s="243"/>
      <c r="T1283" s="244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5" t="s">
        <v>225</v>
      </c>
      <c r="AU1283" s="245" t="s">
        <v>93</v>
      </c>
      <c r="AV1283" s="13" t="s">
        <v>93</v>
      </c>
      <c r="AW1283" s="13" t="s">
        <v>38</v>
      </c>
      <c r="AX1283" s="13" t="s">
        <v>83</v>
      </c>
      <c r="AY1283" s="245" t="s">
        <v>216</v>
      </c>
    </row>
    <row r="1284" s="13" customFormat="1">
      <c r="A1284" s="13"/>
      <c r="B1284" s="234"/>
      <c r="C1284" s="235"/>
      <c r="D1284" s="236" t="s">
        <v>225</v>
      </c>
      <c r="E1284" s="237" t="s">
        <v>1</v>
      </c>
      <c r="F1284" s="238" t="s">
        <v>1635</v>
      </c>
      <c r="G1284" s="235"/>
      <c r="H1284" s="239">
        <v>3.9500000000000002</v>
      </c>
      <c r="I1284" s="240"/>
      <c r="J1284" s="235"/>
      <c r="K1284" s="235"/>
      <c r="L1284" s="241"/>
      <c r="M1284" s="242"/>
      <c r="N1284" s="243"/>
      <c r="O1284" s="243"/>
      <c r="P1284" s="243"/>
      <c r="Q1284" s="243"/>
      <c r="R1284" s="243"/>
      <c r="S1284" s="243"/>
      <c r="T1284" s="244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5" t="s">
        <v>225</v>
      </c>
      <c r="AU1284" s="245" t="s">
        <v>93</v>
      </c>
      <c r="AV1284" s="13" t="s">
        <v>93</v>
      </c>
      <c r="AW1284" s="13" t="s">
        <v>38</v>
      </c>
      <c r="AX1284" s="13" t="s">
        <v>83</v>
      </c>
      <c r="AY1284" s="245" t="s">
        <v>216</v>
      </c>
    </row>
    <row r="1285" s="13" customFormat="1">
      <c r="A1285" s="13"/>
      <c r="B1285" s="234"/>
      <c r="C1285" s="235"/>
      <c r="D1285" s="236" t="s">
        <v>225</v>
      </c>
      <c r="E1285" s="237" t="s">
        <v>1</v>
      </c>
      <c r="F1285" s="238" t="s">
        <v>1636</v>
      </c>
      <c r="G1285" s="235"/>
      <c r="H1285" s="239">
        <v>3.9500000000000002</v>
      </c>
      <c r="I1285" s="240"/>
      <c r="J1285" s="235"/>
      <c r="K1285" s="235"/>
      <c r="L1285" s="241"/>
      <c r="M1285" s="242"/>
      <c r="N1285" s="243"/>
      <c r="O1285" s="243"/>
      <c r="P1285" s="243"/>
      <c r="Q1285" s="243"/>
      <c r="R1285" s="243"/>
      <c r="S1285" s="243"/>
      <c r="T1285" s="244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5" t="s">
        <v>225</v>
      </c>
      <c r="AU1285" s="245" t="s">
        <v>93</v>
      </c>
      <c r="AV1285" s="13" t="s">
        <v>93</v>
      </c>
      <c r="AW1285" s="13" t="s">
        <v>38</v>
      </c>
      <c r="AX1285" s="13" t="s">
        <v>83</v>
      </c>
      <c r="AY1285" s="245" t="s">
        <v>216</v>
      </c>
    </row>
    <row r="1286" s="13" customFormat="1">
      <c r="A1286" s="13"/>
      <c r="B1286" s="234"/>
      <c r="C1286" s="235"/>
      <c r="D1286" s="236" t="s">
        <v>225</v>
      </c>
      <c r="E1286" s="237" t="s">
        <v>1</v>
      </c>
      <c r="F1286" s="238" t="s">
        <v>1637</v>
      </c>
      <c r="G1286" s="235"/>
      <c r="H1286" s="239">
        <v>1.5800000000000001</v>
      </c>
      <c r="I1286" s="240"/>
      <c r="J1286" s="235"/>
      <c r="K1286" s="235"/>
      <c r="L1286" s="241"/>
      <c r="M1286" s="242"/>
      <c r="N1286" s="243"/>
      <c r="O1286" s="243"/>
      <c r="P1286" s="243"/>
      <c r="Q1286" s="243"/>
      <c r="R1286" s="243"/>
      <c r="S1286" s="243"/>
      <c r="T1286" s="244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5" t="s">
        <v>225</v>
      </c>
      <c r="AU1286" s="245" t="s">
        <v>93</v>
      </c>
      <c r="AV1286" s="13" t="s">
        <v>93</v>
      </c>
      <c r="AW1286" s="13" t="s">
        <v>38</v>
      </c>
      <c r="AX1286" s="13" t="s">
        <v>83</v>
      </c>
      <c r="AY1286" s="245" t="s">
        <v>216</v>
      </c>
    </row>
    <row r="1287" s="13" customFormat="1">
      <c r="A1287" s="13"/>
      <c r="B1287" s="234"/>
      <c r="C1287" s="235"/>
      <c r="D1287" s="236" t="s">
        <v>225</v>
      </c>
      <c r="E1287" s="237" t="s">
        <v>1</v>
      </c>
      <c r="F1287" s="238" t="s">
        <v>1638</v>
      </c>
      <c r="G1287" s="235"/>
      <c r="H1287" s="239">
        <v>4.7400000000000002</v>
      </c>
      <c r="I1287" s="240"/>
      <c r="J1287" s="235"/>
      <c r="K1287" s="235"/>
      <c r="L1287" s="241"/>
      <c r="M1287" s="242"/>
      <c r="N1287" s="243"/>
      <c r="O1287" s="243"/>
      <c r="P1287" s="243"/>
      <c r="Q1287" s="243"/>
      <c r="R1287" s="243"/>
      <c r="S1287" s="243"/>
      <c r="T1287" s="244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5" t="s">
        <v>225</v>
      </c>
      <c r="AU1287" s="245" t="s">
        <v>93</v>
      </c>
      <c r="AV1287" s="13" t="s">
        <v>93</v>
      </c>
      <c r="AW1287" s="13" t="s">
        <v>38</v>
      </c>
      <c r="AX1287" s="13" t="s">
        <v>83</v>
      </c>
      <c r="AY1287" s="245" t="s">
        <v>216</v>
      </c>
    </row>
    <row r="1288" s="13" customFormat="1">
      <c r="A1288" s="13"/>
      <c r="B1288" s="234"/>
      <c r="C1288" s="235"/>
      <c r="D1288" s="236" t="s">
        <v>225</v>
      </c>
      <c r="E1288" s="237" t="s">
        <v>1</v>
      </c>
      <c r="F1288" s="238" t="s">
        <v>1639</v>
      </c>
      <c r="G1288" s="235"/>
      <c r="H1288" s="239">
        <v>14.220000000000001</v>
      </c>
      <c r="I1288" s="240"/>
      <c r="J1288" s="235"/>
      <c r="K1288" s="235"/>
      <c r="L1288" s="241"/>
      <c r="M1288" s="242"/>
      <c r="N1288" s="243"/>
      <c r="O1288" s="243"/>
      <c r="P1288" s="243"/>
      <c r="Q1288" s="243"/>
      <c r="R1288" s="243"/>
      <c r="S1288" s="243"/>
      <c r="T1288" s="244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5" t="s">
        <v>225</v>
      </c>
      <c r="AU1288" s="245" t="s">
        <v>93</v>
      </c>
      <c r="AV1288" s="13" t="s">
        <v>93</v>
      </c>
      <c r="AW1288" s="13" t="s">
        <v>38</v>
      </c>
      <c r="AX1288" s="13" t="s">
        <v>83</v>
      </c>
      <c r="AY1288" s="245" t="s">
        <v>216</v>
      </c>
    </row>
    <row r="1289" s="13" customFormat="1">
      <c r="A1289" s="13"/>
      <c r="B1289" s="234"/>
      <c r="C1289" s="235"/>
      <c r="D1289" s="236" t="s">
        <v>225</v>
      </c>
      <c r="E1289" s="237" t="s">
        <v>1</v>
      </c>
      <c r="F1289" s="238" t="s">
        <v>1640</v>
      </c>
      <c r="G1289" s="235"/>
      <c r="H1289" s="239">
        <v>10.27</v>
      </c>
      <c r="I1289" s="240"/>
      <c r="J1289" s="235"/>
      <c r="K1289" s="235"/>
      <c r="L1289" s="241"/>
      <c r="M1289" s="242"/>
      <c r="N1289" s="243"/>
      <c r="O1289" s="243"/>
      <c r="P1289" s="243"/>
      <c r="Q1289" s="243"/>
      <c r="R1289" s="243"/>
      <c r="S1289" s="243"/>
      <c r="T1289" s="244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5" t="s">
        <v>225</v>
      </c>
      <c r="AU1289" s="245" t="s">
        <v>93</v>
      </c>
      <c r="AV1289" s="13" t="s">
        <v>93</v>
      </c>
      <c r="AW1289" s="13" t="s">
        <v>38</v>
      </c>
      <c r="AX1289" s="13" t="s">
        <v>83</v>
      </c>
      <c r="AY1289" s="245" t="s">
        <v>216</v>
      </c>
    </row>
    <row r="1290" s="13" customFormat="1">
      <c r="A1290" s="13"/>
      <c r="B1290" s="234"/>
      <c r="C1290" s="235"/>
      <c r="D1290" s="236" t="s">
        <v>225</v>
      </c>
      <c r="E1290" s="237" t="s">
        <v>1</v>
      </c>
      <c r="F1290" s="238" t="s">
        <v>1641</v>
      </c>
      <c r="G1290" s="235"/>
      <c r="H1290" s="239">
        <v>19.75</v>
      </c>
      <c r="I1290" s="240"/>
      <c r="J1290" s="235"/>
      <c r="K1290" s="235"/>
      <c r="L1290" s="241"/>
      <c r="M1290" s="242"/>
      <c r="N1290" s="243"/>
      <c r="O1290" s="243"/>
      <c r="P1290" s="243"/>
      <c r="Q1290" s="243"/>
      <c r="R1290" s="243"/>
      <c r="S1290" s="243"/>
      <c r="T1290" s="244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5" t="s">
        <v>225</v>
      </c>
      <c r="AU1290" s="245" t="s">
        <v>93</v>
      </c>
      <c r="AV1290" s="13" t="s">
        <v>93</v>
      </c>
      <c r="AW1290" s="13" t="s">
        <v>38</v>
      </c>
      <c r="AX1290" s="13" t="s">
        <v>83</v>
      </c>
      <c r="AY1290" s="245" t="s">
        <v>216</v>
      </c>
    </row>
    <row r="1291" s="13" customFormat="1">
      <c r="A1291" s="13"/>
      <c r="B1291" s="234"/>
      <c r="C1291" s="235"/>
      <c r="D1291" s="236" t="s">
        <v>225</v>
      </c>
      <c r="E1291" s="237" t="s">
        <v>1</v>
      </c>
      <c r="F1291" s="238" t="s">
        <v>1642</v>
      </c>
      <c r="G1291" s="235"/>
      <c r="H1291" s="239">
        <v>20.145</v>
      </c>
      <c r="I1291" s="240"/>
      <c r="J1291" s="235"/>
      <c r="K1291" s="235"/>
      <c r="L1291" s="241"/>
      <c r="M1291" s="242"/>
      <c r="N1291" s="243"/>
      <c r="O1291" s="243"/>
      <c r="P1291" s="243"/>
      <c r="Q1291" s="243"/>
      <c r="R1291" s="243"/>
      <c r="S1291" s="243"/>
      <c r="T1291" s="244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5" t="s">
        <v>225</v>
      </c>
      <c r="AU1291" s="245" t="s">
        <v>93</v>
      </c>
      <c r="AV1291" s="13" t="s">
        <v>93</v>
      </c>
      <c r="AW1291" s="13" t="s">
        <v>38</v>
      </c>
      <c r="AX1291" s="13" t="s">
        <v>83</v>
      </c>
      <c r="AY1291" s="245" t="s">
        <v>216</v>
      </c>
    </row>
    <row r="1292" s="14" customFormat="1">
      <c r="A1292" s="14"/>
      <c r="B1292" s="246"/>
      <c r="C1292" s="247"/>
      <c r="D1292" s="236" t="s">
        <v>225</v>
      </c>
      <c r="E1292" s="248" t="s">
        <v>163</v>
      </c>
      <c r="F1292" s="249" t="s">
        <v>229</v>
      </c>
      <c r="G1292" s="247"/>
      <c r="H1292" s="250">
        <v>158.78999999999999</v>
      </c>
      <c r="I1292" s="251"/>
      <c r="J1292" s="247"/>
      <c r="K1292" s="247"/>
      <c r="L1292" s="252"/>
      <c r="M1292" s="253"/>
      <c r="N1292" s="254"/>
      <c r="O1292" s="254"/>
      <c r="P1292" s="254"/>
      <c r="Q1292" s="254"/>
      <c r="R1292" s="254"/>
      <c r="S1292" s="254"/>
      <c r="T1292" s="255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6" t="s">
        <v>225</v>
      </c>
      <c r="AU1292" s="256" t="s">
        <v>93</v>
      </c>
      <c r="AV1292" s="14" t="s">
        <v>223</v>
      </c>
      <c r="AW1292" s="14" t="s">
        <v>38</v>
      </c>
      <c r="AX1292" s="14" t="s">
        <v>91</v>
      </c>
      <c r="AY1292" s="256" t="s">
        <v>216</v>
      </c>
    </row>
    <row r="1293" s="2" customFormat="1" ht="16.5" customHeight="1">
      <c r="A1293" s="40"/>
      <c r="B1293" s="41"/>
      <c r="C1293" s="221" t="s">
        <v>1643</v>
      </c>
      <c r="D1293" s="221" t="s">
        <v>218</v>
      </c>
      <c r="E1293" s="222" t="s">
        <v>1644</v>
      </c>
      <c r="F1293" s="223" t="s">
        <v>1645</v>
      </c>
      <c r="G1293" s="224" t="s">
        <v>221</v>
      </c>
      <c r="H1293" s="225">
        <v>158.78999999999999</v>
      </c>
      <c r="I1293" s="226"/>
      <c r="J1293" s="227">
        <f>ROUND(I1293*H1293,2)</f>
        <v>0</v>
      </c>
      <c r="K1293" s="223" t="s">
        <v>222</v>
      </c>
      <c r="L1293" s="46"/>
      <c r="M1293" s="228" t="s">
        <v>1</v>
      </c>
      <c r="N1293" s="229" t="s">
        <v>48</v>
      </c>
      <c r="O1293" s="93"/>
      <c r="P1293" s="230">
        <f>O1293*H1293</f>
        <v>0</v>
      </c>
      <c r="Q1293" s="230">
        <v>0.00010000000000000001</v>
      </c>
      <c r="R1293" s="230">
        <f>Q1293*H1293</f>
        <v>0.015879000000000001</v>
      </c>
      <c r="S1293" s="230">
        <v>0</v>
      </c>
      <c r="T1293" s="231">
        <f>S1293*H1293</f>
        <v>0</v>
      </c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R1293" s="232" t="s">
        <v>312</v>
      </c>
      <c r="AT1293" s="232" t="s">
        <v>218</v>
      </c>
      <c r="AU1293" s="232" t="s">
        <v>93</v>
      </c>
      <c r="AY1293" s="18" t="s">
        <v>216</v>
      </c>
      <c r="BE1293" s="233">
        <f>IF(N1293="základní",J1293,0)</f>
        <v>0</v>
      </c>
      <c r="BF1293" s="233">
        <f>IF(N1293="snížená",J1293,0)</f>
        <v>0</v>
      </c>
      <c r="BG1293" s="233">
        <f>IF(N1293="zákl. přenesená",J1293,0)</f>
        <v>0</v>
      </c>
      <c r="BH1293" s="233">
        <f>IF(N1293="sníž. přenesená",J1293,0)</f>
        <v>0</v>
      </c>
      <c r="BI1293" s="233">
        <f>IF(N1293="nulová",J1293,0)</f>
        <v>0</v>
      </c>
      <c r="BJ1293" s="18" t="s">
        <v>91</v>
      </c>
      <c r="BK1293" s="233">
        <f>ROUND(I1293*H1293,2)</f>
        <v>0</v>
      </c>
      <c r="BL1293" s="18" t="s">
        <v>312</v>
      </c>
      <c r="BM1293" s="232" t="s">
        <v>1646</v>
      </c>
    </row>
    <row r="1294" s="13" customFormat="1">
      <c r="A1294" s="13"/>
      <c r="B1294" s="234"/>
      <c r="C1294" s="235"/>
      <c r="D1294" s="236" t="s">
        <v>225</v>
      </c>
      <c r="E1294" s="237" t="s">
        <v>1</v>
      </c>
      <c r="F1294" s="238" t="s">
        <v>163</v>
      </c>
      <c r="G1294" s="235"/>
      <c r="H1294" s="239">
        <v>158.78999999999999</v>
      </c>
      <c r="I1294" s="240"/>
      <c r="J1294" s="235"/>
      <c r="K1294" s="235"/>
      <c r="L1294" s="241"/>
      <c r="M1294" s="242"/>
      <c r="N1294" s="243"/>
      <c r="O1294" s="243"/>
      <c r="P1294" s="243"/>
      <c r="Q1294" s="243"/>
      <c r="R1294" s="243"/>
      <c r="S1294" s="243"/>
      <c r="T1294" s="244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5" t="s">
        <v>225</v>
      </c>
      <c r="AU1294" s="245" t="s">
        <v>93</v>
      </c>
      <c r="AV1294" s="13" t="s">
        <v>93</v>
      </c>
      <c r="AW1294" s="13" t="s">
        <v>38</v>
      </c>
      <c r="AX1294" s="13" t="s">
        <v>91</v>
      </c>
      <c r="AY1294" s="245" t="s">
        <v>216</v>
      </c>
    </row>
    <row r="1295" s="2" customFormat="1" ht="24.15" customHeight="1">
      <c r="A1295" s="40"/>
      <c r="B1295" s="41"/>
      <c r="C1295" s="221" t="s">
        <v>1647</v>
      </c>
      <c r="D1295" s="221" t="s">
        <v>218</v>
      </c>
      <c r="E1295" s="222" t="s">
        <v>1648</v>
      </c>
      <c r="F1295" s="223" t="s">
        <v>1649</v>
      </c>
      <c r="G1295" s="224" t="s">
        <v>237</v>
      </c>
      <c r="H1295" s="225">
        <v>43.200000000000003</v>
      </c>
      <c r="I1295" s="226"/>
      <c r="J1295" s="227">
        <f>ROUND(I1295*H1295,2)</f>
        <v>0</v>
      </c>
      <c r="K1295" s="223" t="s">
        <v>222</v>
      </c>
      <c r="L1295" s="46"/>
      <c r="M1295" s="228" t="s">
        <v>1</v>
      </c>
      <c r="N1295" s="229" t="s">
        <v>48</v>
      </c>
      <c r="O1295" s="93"/>
      <c r="P1295" s="230">
        <f>O1295*H1295</f>
        <v>0</v>
      </c>
      <c r="Q1295" s="230">
        <v>0.000112</v>
      </c>
      <c r="R1295" s="230">
        <f>Q1295*H1295</f>
        <v>0.0048384000000000005</v>
      </c>
      <c r="S1295" s="230">
        <v>0</v>
      </c>
      <c r="T1295" s="231">
        <f>S1295*H1295</f>
        <v>0</v>
      </c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R1295" s="232" t="s">
        <v>312</v>
      </c>
      <c r="AT1295" s="232" t="s">
        <v>218</v>
      </c>
      <c r="AU1295" s="232" t="s">
        <v>93</v>
      </c>
      <c r="AY1295" s="18" t="s">
        <v>216</v>
      </c>
      <c r="BE1295" s="233">
        <f>IF(N1295="základní",J1295,0)</f>
        <v>0</v>
      </c>
      <c r="BF1295" s="233">
        <f>IF(N1295="snížená",J1295,0)</f>
        <v>0</v>
      </c>
      <c r="BG1295" s="233">
        <f>IF(N1295="zákl. přenesená",J1295,0)</f>
        <v>0</v>
      </c>
      <c r="BH1295" s="233">
        <f>IF(N1295="sníž. přenesená",J1295,0)</f>
        <v>0</v>
      </c>
      <c r="BI1295" s="233">
        <f>IF(N1295="nulová",J1295,0)</f>
        <v>0</v>
      </c>
      <c r="BJ1295" s="18" t="s">
        <v>91</v>
      </c>
      <c r="BK1295" s="233">
        <f>ROUND(I1295*H1295,2)</f>
        <v>0</v>
      </c>
      <c r="BL1295" s="18" t="s">
        <v>312</v>
      </c>
      <c r="BM1295" s="232" t="s">
        <v>1650</v>
      </c>
    </row>
    <row r="1296" s="13" customFormat="1">
      <c r="A1296" s="13"/>
      <c r="B1296" s="234"/>
      <c r="C1296" s="235"/>
      <c r="D1296" s="236" t="s">
        <v>225</v>
      </c>
      <c r="E1296" s="237" t="s">
        <v>1</v>
      </c>
      <c r="F1296" s="238" t="s">
        <v>1651</v>
      </c>
      <c r="G1296" s="235"/>
      <c r="H1296" s="239">
        <v>1</v>
      </c>
      <c r="I1296" s="240"/>
      <c r="J1296" s="235"/>
      <c r="K1296" s="235"/>
      <c r="L1296" s="241"/>
      <c r="M1296" s="242"/>
      <c r="N1296" s="243"/>
      <c r="O1296" s="243"/>
      <c r="P1296" s="243"/>
      <c r="Q1296" s="243"/>
      <c r="R1296" s="243"/>
      <c r="S1296" s="243"/>
      <c r="T1296" s="244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5" t="s">
        <v>225</v>
      </c>
      <c r="AU1296" s="245" t="s">
        <v>93</v>
      </c>
      <c r="AV1296" s="13" t="s">
        <v>93</v>
      </c>
      <c r="AW1296" s="13" t="s">
        <v>38</v>
      </c>
      <c r="AX1296" s="13" t="s">
        <v>83</v>
      </c>
      <c r="AY1296" s="245" t="s">
        <v>216</v>
      </c>
    </row>
    <row r="1297" s="13" customFormat="1">
      <c r="A1297" s="13"/>
      <c r="B1297" s="234"/>
      <c r="C1297" s="235"/>
      <c r="D1297" s="236" t="s">
        <v>225</v>
      </c>
      <c r="E1297" s="237" t="s">
        <v>1</v>
      </c>
      <c r="F1297" s="238" t="s">
        <v>1652</v>
      </c>
      <c r="G1297" s="235"/>
      <c r="H1297" s="239">
        <v>1</v>
      </c>
      <c r="I1297" s="240"/>
      <c r="J1297" s="235"/>
      <c r="K1297" s="235"/>
      <c r="L1297" s="241"/>
      <c r="M1297" s="242"/>
      <c r="N1297" s="243"/>
      <c r="O1297" s="243"/>
      <c r="P1297" s="243"/>
      <c r="Q1297" s="243"/>
      <c r="R1297" s="243"/>
      <c r="S1297" s="243"/>
      <c r="T1297" s="244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5" t="s">
        <v>225</v>
      </c>
      <c r="AU1297" s="245" t="s">
        <v>93</v>
      </c>
      <c r="AV1297" s="13" t="s">
        <v>93</v>
      </c>
      <c r="AW1297" s="13" t="s">
        <v>38</v>
      </c>
      <c r="AX1297" s="13" t="s">
        <v>83</v>
      </c>
      <c r="AY1297" s="245" t="s">
        <v>216</v>
      </c>
    </row>
    <row r="1298" s="13" customFormat="1">
      <c r="A1298" s="13"/>
      <c r="B1298" s="234"/>
      <c r="C1298" s="235"/>
      <c r="D1298" s="236" t="s">
        <v>225</v>
      </c>
      <c r="E1298" s="237" t="s">
        <v>1</v>
      </c>
      <c r="F1298" s="238" t="s">
        <v>1653</v>
      </c>
      <c r="G1298" s="235"/>
      <c r="H1298" s="239">
        <v>1</v>
      </c>
      <c r="I1298" s="240"/>
      <c r="J1298" s="235"/>
      <c r="K1298" s="235"/>
      <c r="L1298" s="241"/>
      <c r="M1298" s="242"/>
      <c r="N1298" s="243"/>
      <c r="O1298" s="243"/>
      <c r="P1298" s="243"/>
      <c r="Q1298" s="243"/>
      <c r="R1298" s="243"/>
      <c r="S1298" s="243"/>
      <c r="T1298" s="244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5" t="s">
        <v>225</v>
      </c>
      <c r="AU1298" s="245" t="s">
        <v>93</v>
      </c>
      <c r="AV1298" s="13" t="s">
        <v>93</v>
      </c>
      <c r="AW1298" s="13" t="s">
        <v>38</v>
      </c>
      <c r="AX1298" s="13" t="s">
        <v>83</v>
      </c>
      <c r="AY1298" s="245" t="s">
        <v>216</v>
      </c>
    </row>
    <row r="1299" s="13" customFormat="1">
      <c r="A1299" s="13"/>
      <c r="B1299" s="234"/>
      <c r="C1299" s="235"/>
      <c r="D1299" s="236" t="s">
        <v>225</v>
      </c>
      <c r="E1299" s="237" t="s">
        <v>1</v>
      </c>
      <c r="F1299" s="238" t="s">
        <v>1654</v>
      </c>
      <c r="G1299" s="235"/>
      <c r="H1299" s="239">
        <v>1.8</v>
      </c>
      <c r="I1299" s="240"/>
      <c r="J1299" s="235"/>
      <c r="K1299" s="235"/>
      <c r="L1299" s="241"/>
      <c r="M1299" s="242"/>
      <c r="N1299" s="243"/>
      <c r="O1299" s="243"/>
      <c r="P1299" s="243"/>
      <c r="Q1299" s="243"/>
      <c r="R1299" s="243"/>
      <c r="S1299" s="243"/>
      <c r="T1299" s="244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5" t="s">
        <v>225</v>
      </c>
      <c r="AU1299" s="245" t="s">
        <v>93</v>
      </c>
      <c r="AV1299" s="13" t="s">
        <v>93</v>
      </c>
      <c r="AW1299" s="13" t="s">
        <v>38</v>
      </c>
      <c r="AX1299" s="13" t="s">
        <v>83</v>
      </c>
      <c r="AY1299" s="245" t="s">
        <v>216</v>
      </c>
    </row>
    <row r="1300" s="13" customFormat="1">
      <c r="A1300" s="13"/>
      <c r="B1300" s="234"/>
      <c r="C1300" s="235"/>
      <c r="D1300" s="236" t="s">
        <v>225</v>
      </c>
      <c r="E1300" s="237" t="s">
        <v>1</v>
      </c>
      <c r="F1300" s="238" t="s">
        <v>1655</v>
      </c>
      <c r="G1300" s="235"/>
      <c r="H1300" s="239">
        <v>1.5</v>
      </c>
      <c r="I1300" s="240"/>
      <c r="J1300" s="235"/>
      <c r="K1300" s="235"/>
      <c r="L1300" s="241"/>
      <c r="M1300" s="242"/>
      <c r="N1300" s="243"/>
      <c r="O1300" s="243"/>
      <c r="P1300" s="243"/>
      <c r="Q1300" s="243"/>
      <c r="R1300" s="243"/>
      <c r="S1300" s="243"/>
      <c r="T1300" s="244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5" t="s">
        <v>225</v>
      </c>
      <c r="AU1300" s="245" t="s">
        <v>93</v>
      </c>
      <c r="AV1300" s="13" t="s">
        <v>93</v>
      </c>
      <c r="AW1300" s="13" t="s">
        <v>38</v>
      </c>
      <c r="AX1300" s="13" t="s">
        <v>83</v>
      </c>
      <c r="AY1300" s="245" t="s">
        <v>216</v>
      </c>
    </row>
    <row r="1301" s="13" customFormat="1">
      <c r="A1301" s="13"/>
      <c r="B1301" s="234"/>
      <c r="C1301" s="235"/>
      <c r="D1301" s="236" t="s">
        <v>225</v>
      </c>
      <c r="E1301" s="237" t="s">
        <v>1</v>
      </c>
      <c r="F1301" s="238" t="s">
        <v>1656</v>
      </c>
      <c r="G1301" s="235"/>
      <c r="H1301" s="239">
        <v>1</v>
      </c>
      <c r="I1301" s="240"/>
      <c r="J1301" s="235"/>
      <c r="K1301" s="235"/>
      <c r="L1301" s="241"/>
      <c r="M1301" s="242"/>
      <c r="N1301" s="243"/>
      <c r="O1301" s="243"/>
      <c r="P1301" s="243"/>
      <c r="Q1301" s="243"/>
      <c r="R1301" s="243"/>
      <c r="S1301" s="243"/>
      <c r="T1301" s="244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5" t="s">
        <v>225</v>
      </c>
      <c r="AU1301" s="245" t="s">
        <v>93</v>
      </c>
      <c r="AV1301" s="13" t="s">
        <v>93</v>
      </c>
      <c r="AW1301" s="13" t="s">
        <v>38</v>
      </c>
      <c r="AX1301" s="13" t="s">
        <v>83</v>
      </c>
      <c r="AY1301" s="245" t="s">
        <v>216</v>
      </c>
    </row>
    <row r="1302" s="13" customFormat="1">
      <c r="A1302" s="13"/>
      <c r="B1302" s="234"/>
      <c r="C1302" s="235"/>
      <c r="D1302" s="236" t="s">
        <v>225</v>
      </c>
      <c r="E1302" s="237" t="s">
        <v>1</v>
      </c>
      <c r="F1302" s="238" t="s">
        <v>1657</v>
      </c>
      <c r="G1302" s="235"/>
      <c r="H1302" s="239">
        <v>1</v>
      </c>
      <c r="I1302" s="240"/>
      <c r="J1302" s="235"/>
      <c r="K1302" s="235"/>
      <c r="L1302" s="241"/>
      <c r="M1302" s="242"/>
      <c r="N1302" s="243"/>
      <c r="O1302" s="243"/>
      <c r="P1302" s="243"/>
      <c r="Q1302" s="243"/>
      <c r="R1302" s="243"/>
      <c r="S1302" s="243"/>
      <c r="T1302" s="244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5" t="s">
        <v>225</v>
      </c>
      <c r="AU1302" s="245" t="s">
        <v>93</v>
      </c>
      <c r="AV1302" s="13" t="s">
        <v>93</v>
      </c>
      <c r="AW1302" s="13" t="s">
        <v>38</v>
      </c>
      <c r="AX1302" s="13" t="s">
        <v>83</v>
      </c>
      <c r="AY1302" s="245" t="s">
        <v>216</v>
      </c>
    </row>
    <row r="1303" s="13" customFormat="1">
      <c r="A1303" s="13"/>
      <c r="B1303" s="234"/>
      <c r="C1303" s="235"/>
      <c r="D1303" s="236" t="s">
        <v>225</v>
      </c>
      <c r="E1303" s="237" t="s">
        <v>1</v>
      </c>
      <c r="F1303" s="238" t="s">
        <v>1658</v>
      </c>
      <c r="G1303" s="235"/>
      <c r="H1303" s="239">
        <v>1.8</v>
      </c>
      <c r="I1303" s="240"/>
      <c r="J1303" s="235"/>
      <c r="K1303" s="235"/>
      <c r="L1303" s="241"/>
      <c r="M1303" s="242"/>
      <c r="N1303" s="243"/>
      <c r="O1303" s="243"/>
      <c r="P1303" s="243"/>
      <c r="Q1303" s="243"/>
      <c r="R1303" s="243"/>
      <c r="S1303" s="243"/>
      <c r="T1303" s="244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5" t="s">
        <v>225</v>
      </c>
      <c r="AU1303" s="245" t="s">
        <v>93</v>
      </c>
      <c r="AV1303" s="13" t="s">
        <v>93</v>
      </c>
      <c r="AW1303" s="13" t="s">
        <v>38</v>
      </c>
      <c r="AX1303" s="13" t="s">
        <v>83</v>
      </c>
      <c r="AY1303" s="245" t="s">
        <v>216</v>
      </c>
    </row>
    <row r="1304" s="13" customFormat="1">
      <c r="A1304" s="13"/>
      <c r="B1304" s="234"/>
      <c r="C1304" s="235"/>
      <c r="D1304" s="236" t="s">
        <v>225</v>
      </c>
      <c r="E1304" s="237" t="s">
        <v>1</v>
      </c>
      <c r="F1304" s="238" t="s">
        <v>1659</v>
      </c>
      <c r="G1304" s="235"/>
      <c r="H1304" s="239">
        <v>1.5</v>
      </c>
      <c r="I1304" s="240"/>
      <c r="J1304" s="235"/>
      <c r="K1304" s="235"/>
      <c r="L1304" s="241"/>
      <c r="M1304" s="242"/>
      <c r="N1304" s="243"/>
      <c r="O1304" s="243"/>
      <c r="P1304" s="243"/>
      <c r="Q1304" s="243"/>
      <c r="R1304" s="243"/>
      <c r="S1304" s="243"/>
      <c r="T1304" s="244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5" t="s">
        <v>225</v>
      </c>
      <c r="AU1304" s="245" t="s">
        <v>93</v>
      </c>
      <c r="AV1304" s="13" t="s">
        <v>93</v>
      </c>
      <c r="AW1304" s="13" t="s">
        <v>38</v>
      </c>
      <c r="AX1304" s="13" t="s">
        <v>83</v>
      </c>
      <c r="AY1304" s="245" t="s">
        <v>216</v>
      </c>
    </row>
    <row r="1305" s="13" customFormat="1">
      <c r="A1305" s="13"/>
      <c r="B1305" s="234"/>
      <c r="C1305" s="235"/>
      <c r="D1305" s="236" t="s">
        <v>225</v>
      </c>
      <c r="E1305" s="237" t="s">
        <v>1</v>
      </c>
      <c r="F1305" s="238" t="s">
        <v>1660</v>
      </c>
      <c r="G1305" s="235"/>
      <c r="H1305" s="239">
        <v>1.8</v>
      </c>
      <c r="I1305" s="240"/>
      <c r="J1305" s="235"/>
      <c r="K1305" s="235"/>
      <c r="L1305" s="241"/>
      <c r="M1305" s="242"/>
      <c r="N1305" s="243"/>
      <c r="O1305" s="243"/>
      <c r="P1305" s="243"/>
      <c r="Q1305" s="243"/>
      <c r="R1305" s="243"/>
      <c r="S1305" s="243"/>
      <c r="T1305" s="244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5" t="s">
        <v>225</v>
      </c>
      <c r="AU1305" s="245" t="s">
        <v>93</v>
      </c>
      <c r="AV1305" s="13" t="s">
        <v>93</v>
      </c>
      <c r="AW1305" s="13" t="s">
        <v>38</v>
      </c>
      <c r="AX1305" s="13" t="s">
        <v>83</v>
      </c>
      <c r="AY1305" s="245" t="s">
        <v>216</v>
      </c>
    </row>
    <row r="1306" s="13" customFormat="1">
      <c r="A1306" s="13"/>
      <c r="B1306" s="234"/>
      <c r="C1306" s="235"/>
      <c r="D1306" s="236" t="s">
        <v>225</v>
      </c>
      <c r="E1306" s="237" t="s">
        <v>1</v>
      </c>
      <c r="F1306" s="238" t="s">
        <v>1661</v>
      </c>
      <c r="G1306" s="235"/>
      <c r="H1306" s="239">
        <v>1.5</v>
      </c>
      <c r="I1306" s="240"/>
      <c r="J1306" s="235"/>
      <c r="K1306" s="235"/>
      <c r="L1306" s="241"/>
      <c r="M1306" s="242"/>
      <c r="N1306" s="243"/>
      <c r="O1306" s="243"/>
      <c r="P1306" s="243"/>
      <c r="Q1306" s="243"/>
      <c r="R1306" s="243"/>
      <c r="S1306" s="243"/>
      <c r="T1306" s="244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5" t="s">
        <v>225</v>
      </c>
      <c r="AU1306" s="245" t="s">
        <v>93</v>
      </c>
      <c r="AV1306" s="13" t="s">
        <v>93</v>
      </c>
      <c r="AW1306" s="13" t="s">
        <v>38</v>
      </c>
      <c r="AX1306" s="13" t="s">
        <v>83</v>
      </c>
      <c r="AY1306" s="245" t="s">
        <v>216</v>
      </c>
    </row>
    <row r="1307" s="13" customFormat="1">
      <c r="A1307" s="13"/>
      <c r="B1307" s="234"/>
      <c r="C1307" s="235"/>
      <c r="D1307" s="236" t="s">
        <v>225</v>
      </c>
      <c r="E1307" s="237" t="s">
        <v>1</v>
      </c>
      <c r="F1307" s="238" t="s">
        <v>1662</v>
      </c>
      <c r="G1307" s="235"/>
      <c r="H1307" s="239">
        <v>1</v>
      </c>
      <c r="I1307" s="240"/>
      <c r="J1307" s="235"/>
      <c r="K1307" s="235"/>
      <c r="L1307" s="241"/>
      <c r="M1307" s="242"/>
      <c r="N1307" s="243"/>
      <c r="O1307" s="243"/>
      <c r="P1307" s="243"/>
      <c r="Q1307" s="243"/>
      <c r="R1307" s="243"/>
      <c r="S1307" s="243"/>
      <c r="T1307" s="244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5" t="s">
        <v>225</v>
      </c>
      <c r="AU1307" s="245" t="s">
        <v>93</v>
      </c>
      <c r="AV1307" s="13" t="s">
        <v>93</v>
      </c>
      <c r="AW1307" s="13" t="s">
        <v>38</v>
      </c>
      <c r="AX1307" s="13" t="s">
        <v>83</v>
      </c>
      <c r="AY1307" s="245" t="s">
        <v>216</v>
      </c>
    </row>
    <row r="1308" s="13" customFormat="1">
      <c r="A1308" s="13"/>
      <c r="B1308" s="234"/>
      <c r="C1308" s="235"/>
      <c r="D1308" s="236" t="s">
        <v>225</v>
      </c>
      <c r="E1308" s="237" t="s">
        <v>1</v>
      </c>
      <c r="F1308" s="238" t="s">
        <v>1663</v>
      </c>
      <c r="G1308" s="235"/>
      <c r="H1308" s="239">
        <v>1</v>
      </c>
      <c r="I1308" s="240"/>
      <c r="J1308" s="235"/>
      <c r="K1308" s="235"/>
      <c r="L1308" s="241"/>
      <c r="M1308" s="242"/>
      <c r="N1308" s="243"/>
      <c r="O1308" s="243"/>
      <c r="P1308" s="243"/>
      <c r="Q1308" s="243"/>
      <c r="R1308" s="243"/>
      <c r="S1308" s="243"/>
      <c r="T1308" s="244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5" t="s">
        <v>225</v>
      </c>
      <c r="AU1308" s="245" t="s">
        <v>93</v>
      </c>
      <c r="AV1308" s="13" t="s">
        <v>93</v>
      </c>
      <c r="AW1308" s="13" t="s">
        <v>38</v>
      </c>
      <c r="AX1308" s="13" t="s">
        <v>83</v>
      </c>
      <c r="AY1308" s="245" t="s">
        <v>216</v>
      </c>
    </row>
    <row r="1309" s="13" customFormat="1">
      <c r="A1309" s="13"/>
      <c r="B1309" s="234"/>
      <c r="C1309" s="235"/>
      <c r="D1309" s="236" t="s">
        <v>225</v>
      </c>
      <c r="E1309" s="237" t="s">
        <v>1</v>
      </c>
      <c r="F1309" s="238" t="s">
        <v>1664</v>
      </c>
      <c r="G1309" s="235"/>
      <c r="H1309" s="239">
        <v>1.8</v>
      </c>
      <c r="I1309" s="240"/>
      <c r="J1309" s="235"/>
      <c r="K1309" s="235"/>
      <c r="L1309" s="241"/>
      <c r="M1309" s="242"/>
      <c r="N1309" s="243"/>
      <c r="O1309" s="243"/>
      <c r="P1309" s="243"/>
      <c r="Q1309" s="243"/>
      <c r="R1309" s="243"/>
      <c r="S1309" s="243"/>
      <c r="T1309" s="244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5" t="s">
        <v>225</v>
      </c>
      <c r="AU1309" s="245" t="s">
        <v>93</v>
      </c>
      <c r="AV1309" s="13" t="s">
        <v>93</v>
      </c>
      <c r="AW1309" s="13" t="s">
        <v>38</v>
      </c>
      <c r="AX1309" s="13" t="s">
        <v>83</v>
      </c>
      <c r="AY1309" s="245" t="s">
        <v>216</v>
      </c>
    </row>
    <row r="1310" s="13" customFormat="1">
      <c r="A1310" s="13"/>
      <c r="B1310" s="234"/>
      <c r="C1310" s="235"/>
      <c r="D1310" s="236" t="s">
        <v>225</v>
      </c>
      <c r="E1310" s="237" t="s">
        <v>1</v>
      </c>
      <c r="F1310" s="238" t="s">
        <v>1665</v>
      </c>
      <c r="G1310" s="235"/>
      <c r="H1310" s="239">
        <v>1.5</v>
      </c>
      <c r="I1310" s="240"/>
      <c r="J1310" s="235"/>
      <c r="K1310" s="235"/>
      <c r="L1310" s="241"/>
      <c r="M1310" s="242"/>
      <c r="N1310" s="243"/>
      <c r="O1310" s="243"/>
      <c r="P1310" s="243"/>
      <c r="Q1310" s="243"/>
      <c r="R1310" s="243"/>
      <c r="S1310" s="243"/>
      <c r="T1310" s="244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45" t="s">
        <v>225</v>
      </c>
      <c r="AU1310" s="245" t="s">
        <v>93</v>
      </c>
      <c r="AV1310" s="13" t="s">
        <v>93</v>
      </c>
      <c r="AW1310" s="13" t="s">
        <v>38</v>
      </c>
      <c r="AX1310" s="13" t="s">
        <v>83</v>
      </c>
      <c r="AY1310" s="245" t="s">
        <v>216</v>
      </c>
    </row>
    <row r="1311" s="13" customFormat="1">
      <c r="A1311" s="13"/>
      <c r="B1311" s="234"/>
      <c r="C1311" s="235"/>
      <c r="D1311" s="236" t="s">
        <v>225</v>
      </c>
      <c r="E1311" s="237" t="s">
        <v>1</v>
      </c>
      <c r="F1311" s="238" t="s">
        <v>1666</v>
      </c>
      <c r="G1311" s="235"/>
      <c r="H1311" s="239">
        <v>1.5</v>
      </c>
      <c r="I1311" s="240"/>
      <c r="J1311" s="235"/>
      <c r="K1311" s="235"/>
      <c r="L1311" s="241"/>
      <c r="M1311" s="242"/>
      <c r="N1311" s="243"/>
      <c r="O1311" s="243"/>
      <c r="P1311" s="243"/>
      <c r="Q1311" s="243"/>
      <c r="R1311" s="243"/>
      <c r="S1311" s="243"/>
      <c r="T1311" s="244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5" t="s">
        <v>225</v>
      </c>
      <c r="AU1311" s="245" t="s">
        <v>93</v>
      </c>
      <c r="AV1311" s="13" t="s">
        <v>93</v>
      </c>
      <c r="AW1311" s="13" t="s">
        <v>38</v>
      </c>
      <c r="AX1311" s="13" t="s">
        <v>83</v>
      </c>
      <c r="AY1311" s="245" t="s">
        <v>216</v>
      </c>
    </row>
    <row r="1312" s="13" customFormat="1">
      <c r="A1312" s="13"/>
      <c r="B1312" s="234"/>
      <c r="C1312" s="235"/>
      <c r="D1312" s="236" t="s">
        <v>225</v>
      </c>
      <c r="E1312" s="237" t="s">
        <v>1</v>
      </c>
      <c r="F1312" s="238" t="s">
        <v>1667</v>
      </c>
      <c r="G1312" s="235"/>
      <c r="H1312" s="239">
        <v>0.90000000000000002</v>
      </c>
      <c r="I1312" s="240"/>
      <c r="J1312" s="235"/>
      <c r="K1312" s="235"/>
      <c r="L1312" s="241"/>
      <c r="M1312" s="242"/>
      <c r="N1312" s="243"/>
      <c r="O1312" s="243"/>
      <c r="P1312" s="243"/>
      <c r="Q1312" s="243"/>
      <c r="R1312" s="243"/>
      <c r="S1312" s="243"/>
      <c r="T1312" s="244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5" t="s">
        <v>225</v>
      </c>
      <c r="AU1312" s="245" t="s">
        <v>93</v>
      </c>
      <c r="AV1312" s="13" t="s">
        <v>93</v>
      </c>
      <c r="AW1312" s="13" t="s">
        <v>38</v>
      </c>
      <c r="AX1312" s="13" t="s">
        <v>83</v>
      </c>
      <c r="AY1312" s="245" t="s">
        <v>216</v>
      </c>
    </row>
    <row r="1313" s="13" customFormat="1">
      <c r="A1313" s="13"/>
      <c r="B1313" s="234"/>
      <c r="C1313" s="235"/>
      <c r="D1313" s="236" t="s">
        <v>225</v>
      </c>
      <c r="E1313" s="237" t="s">
        <v>1</v>
      </c>
      <c r="F1313" s="238" t="s">
        <v>1668</v>
      </c>
      <c r="G1313" s="235"/>
      <c r="H1313" s="239">
        <v>1</v>
      </c>
      <c r="I1313" s="240"/>
      <c r="J1313" s="235"/>
      <c r="K1313" s="235"/>
      <c r="L1313" s="241"/>
      <c r="M1313" s="242"/>
      <c r="N1313" s="243"/>
      <c r="O1313" s="243"/>
      <c r="P1313" s="243"/>
      <c r="Q1313" s="243"/>
      <c r="R1313" s="243"/>
      <c r="S1313" s="243"/>
      <c r="T1313" s="244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5" t="s">
        <v>225</v>
      </c>
      <c r="AU1313" s="245" t="s">
        <v>93</v>
      </c>
      <c r="AV1313" s="13" t="s">
        <v>93</v>
      </c>
      <c r="AW1313" s="13" t="s">
        <v>38</v>
      </c>
      <c r="AX1313" s="13" t="s">
        <v>83</v>
      </c>
      <c r="AY1313" s="245" t="s">
        <v>216</v>
      </c>
    </row>
    <row r="1314" s="13" customFormat="1">
      <c r="A1314" s="13"/>
      <c r="B1314" s="234"/>
      <c r="C1314" s="235"/>
      <c r="D1314" s="236" t="s">
        <v>225</v>
      </c>
      <c r="E1314" s="237" t="s">
        <v>1</v>
      </c>
      <c r="F1314" s="238" t="s">
        <v>1669</v>
      </c>
      <c r="G1314" s="235"/>
      <c r="H1314" s="239">
        <v>1</v>
      </c>
      <c r="I1314" s="240"/>
      <c r="J1314" s="235"/>
      <c r="K1314" s="235"/>
      <c r="L1314" s="241"/>
      <c r="M1314" s="242"/>
      <c r="N1314" s="243"/>
      <c r="O1314" s="243"/>
      <c r="P1314" s="243"/>
      <c r="Q1314" s="243"/>
      <c r="R1314" s="243"/>
      <c r="S1314" s="243"/>
      <c r="T1314" s="244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45" t="s">
        <v>225</v>
      </c>
      <c r="AU1314" s="245" t="s">
        <v>93</v>
      </c>
      <c r="AV1314" s="13" t="s">
        <v>93</v>
      </c>
      <c r="AW1314" s="13" t="s">
        <v>38</v>
      </c>
      <c r="AX1314" s="13" t="s">
        <v>83</v>
      </c>
      <c r="AY1314" s="245" t="s">
        <v>216</v>
      </c>
    </row>
    <row r="1315" s="13" customFormat="1">
      <c r="A1315" s="13"/>
      <c r="B1315" s="234"/>
      <c r="C1315" s="235"/>
      <c r="D1315" s="236" t="s">
        <v>225</v>
      </c>
      <c r="E1315" s="237" t="s">
        <v>1</v>
      </c>
      <c r="F1315" s="238" t="s">
        <v>1670</v>
      </c>
      <c r="G1315" s="235"/>
      <c r="H1315" s="239">
        <v>0.69999999999999996</v>
      </c>
      <c r="I1315" s="240"/>
      <c r="J1315" s="235"/>
      <c r="K1315" s="235"/>
      <c r="L1315" s="241"/>
      <c r="M1315" s="242"/>
      <c r="N1315" s="243"/>
      <c r="O1315" s="243"/>
      <c r="P1315" s="243"/>
      <c r="Q1315" s="243"/>
      <c r="R1315" s="243"/>
      <c r="S1315" s="243"/>
      <c r="T1315" s="244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5" t="s">
        <v>225</v>
      </c>
      <c r="AU1315" s="245" t="s">
        <v>93</v>
      </c>
      <c r="AV1315" s="13" t="s">
        <v>93</v>
      </c>
      <c r="AW1315" s="13" t="s">
        <v>38</v>
      </c>
      <c r="AX1315" s="13" t="s">
        <v>83</v>
      </c>
      <c r="AY1315" s="245" t="s">
        <v>216</v>
      </c>
    </row>
    <row r="1316" s="13" customFormat="1">
      <c r="A1316" s="13"/>
      <c r="B1316" s="234"/>
      <c r="C1316" s="235"/>
      <c r="D1316" s="236" t="s">
        <v>225</v>
      </c>
      <c r="E1316" s="237" t="s">
        <v>1</v>
      </c>
      <c r="F1316" s="238" t="s">
        <v>1671</v>
      </c>
      <c r="G1316" s="235"/>
      <c r="H1316" s="239">
        <v>0.40000000000000002</v>
      </c>
      <c r="I1316" s="240"/>
      <c r="J1316" s="235"/>
      <c r="K1316" s="235"/>
      <c r="L1316" s="241"/>
      <c r="M1316" s="242"/>
      <c r="N1316" s="243"/>
      <c r="O1316" s="243"/>
      <c r="P1316" s="243"/>
      <c r="Q1316" s="243"/>
      <c r="R1316" s="243"/>
      <c r="S1316" s="243"/>
      <c r="T1316" s="244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5" t="s">
        <v>225</v>
      </c>
      <c r="AU1316" s="245" t="s">
        <v>93</v>
      </c>
      <c r="AV1316" s="13" t="s">
        <v>93</v>
      </c>
      <c r="AW1316" s="13" t="s">
        <v>38</v>
      </c>
      <c r="AX1316" s="13" t="s">
        <v>83</v>
      </c>
      <c r="AY1316" s="245" t="s">
        <v>216</v>
      </c>
    </row>
    <row r="1317" s="13" customFormat="1">
      <c r="A1317" s="13"/>
      <c r="B1317" s="234"/>
      <c r="C1317" s="235"/>
      <c r="D1317" s="236" t="s">
        <v>225</v>
      </c>
      <c r="E1317" s="237" t="s">
        <v>1</v>
      </c>
      <c r="F1317" s="238" t="s">
        <v>1672</v>
      </c>
      <c r="G1317" s="235"/>
      <c r="H1317" s="239">
        <v>1.2</v>
      </c>
      <c r="I1317" s="240"/>
      <c r="J1317" s="235"/>
      <c r="K1317" s="235"/>
      <c r="L1317" s="241"/>
      <c r="M1317" s="242"/>
      <c r="N1317" s="243"/>
      <c r="O1317" s="243"/>
      <c r="P1317" s="243"/>
      <c r="Q1317" s="243"/>
      <c r="R1317" s="243"/>
      <c r="S1317" s="243"/>
      <c r="T1317" s="244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5" t="s">
        <v>225</v>
      </c>
      <c r="AU1317" s="245" t="s">
        <v>93</v>
      </c>
      <c r="AV1317" s="13" t="s">
        <v>93</v>
      </c>
      <c r="AW1317" s="13" t="s">
        <v>38</v>
      </c>
      <c r="AX1317" s="13" t="s">
        <v>83</v>
      </c>
      <c r="AY1317" s="245" t="s">
        <v>216</v>
      </c>
    </row>
    <row r="1318" s="13" customFormat="1">
      <c r="A1318" s="13"/>
      <c r="B1318" s="234"/>
      <c r="C1318" s="235"/>
      <c r="D1318" s="236" t="s">
        <v>225</v>
      </c>
      <c r="E1318" s="237" t="s">
        <v>1</v>
      </c>
      <c r="F1318" s="238" t="s">
        <v>1673</v>
      </c>
      <c r="G1318" s="235"/>
      <c r="H1318" s="239">
        <v>3.6000000000000001</v>
      </c>
      <c r="I1318" s="240"/>
      <c r="J1318" s="235"/>
      <c r="K1318" s="235"/>
      <c r="L1318" s="241"/>
      <c r="M1318" s="242"/>
      <c r="N1318" s="243"/>
      <c r="O1318" s="243"/>
      <c r="P1318" s="243"/>
      <c r="Q1318" s="243"/>
      <c r="R1318" s="243"/>
      <c r="S1318" s="243"/>
      <c r="T1318" s="244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5" t="s">
        <v>225</v>
      </c>
      <c r="AU1318" s="245" t="s">
        <v>93</v>
      </c>
      <c r="AV1318" s="13" t="s">
        <v>93</v>
      </c>
      <c r="AW1318" s="13" t="s">
        <v>38</v>
      </c>
      <c r="AX1318" s="13" t="s">
        <v>83</v>
      </c>
      <c r="AY1318" s="245" t="s">
        <v>216</v>
      </c>
    </row>
    <row r="1319" s="13" customFormat="1">
      <c r="A1319" s="13"/>
      <c r="B1319" s="234"/>
      <c r="C1319" s="235"/>
      <c r="D1319" s="236" t="s">
        <v>225</v>
      </c>
      <c r="E1319" s="237" t="s">
        <v>1</v>
      </c>
      <c r="F1319" s="238" t="s">
        <v>1674</v>
      </c>
      <c r="G1319" s="235"/>
      <c r="H1319" s="239">
        <v>2.6000000000000001</v>
      </c>
      <c r="I1319" s="240"/>
      <c r="J1319" s="235"/>
      <c r="K1319" s="235"/>
      <c r="L1319" s="241"/>
      <c r="M1319" s="242"/>
      <c r="N1319" s="243"/>
      <c r="O1319" s="243"/>
      <c r="P1319" s="243"/>
      <c r="Q1319" s="243"/>
      <c r="R1319" s="243"/>
      <c r="S1319" s="243"/>
      <c r="T1319" s="244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5" t="s">
        <v>225</v>
      </c>
      <c r="AU1319" s="245" t="s">
        <v>93</v>
      </c>
      <c r="AV1319" s="13" t="s">
        <v>93</v>
      </c>
      <c r="AW1319" s="13" t="s">
        <v>38</v>
      </c>
      <c r="AX1319" s="13" t="s">
        <v>83</v>
      </c>
      <c r="AY1319" s="245" t="s">
        <v>216</v>
      </c>
    </row>
    <row r="1320" s="13" customFormat="1">
      <c r="A1320" s="13"/>
      <c r="B1320" s="234"/>
      <c r="C1320" s="235"/>
      <c r="D1320" s="236" t="s">
        <v>225</v>
      </c>
      <c r="E1320" s="237" t="s">
        <v>1</v>
      </c>
      <c r="F1320" s="238" t="s">
        <v>1675</v>
      </c>
      <c r="G1320" s="235"/>
      <c r="H1320" s="239">
        <v>5</v>
      </c>
      <c r="I1320" s="240"/>
      <c r="J1320" s="235"/>
      <c r="K1320" s="235"/>
      <c r="L1320" s="241"/>
      <c r="M1320" s="242"/>
      <c r="N1320" s="243"/>
      <c r="O1320" s="243"/>
      <c r="P1320" s="243"/>
      <c r="Q1320" s="243"/>
      <c r="R1320" s="243"/>
      <c r="S1320" s="243"/>
      <c r="T1320" s="244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5" t="s">
        <v>225</v>
      </c>
      <c r="AU1320" s="245" t="s">
        <v>93</v>
      </c>
      <c r="AV1320" s="13" t="s">
        <v>93</v>
      </c>
      <c r="AW1320" s="13" t="s">
        <v>38</v>
      </c>
      <c r="AX1320" s="13" t="s">
        <v>83</v>
      </c>
      <c r="AY1320" s="245" t="s">
        <v>216</v>
      </c>
    </row>
    <row r="1321" s="13" customFormat="1">
      <c r="A1321" s="13"/>
      <c r="B1321" s="234"/>
      <c r="C1321" s="235"/>
      <c r="D1321" s="236" t="s">
        <v>225</v>
      </c>
      <c r="E1321" s="237" t="s">
        <v>1</v>
      </c>
      <c r="F1321" s="238" t="s">
        <v>1676</v>
      </c>
      <c r="G1321" s="235"/>
      <c r="H1321" s="239">
        <v>5.0999999999999996</v>
      </c>
      <c r="I1321" s="240"/>
      <c r="J1321" s="235"/>
      <c r="K1321" s="235"/>
      <c r="L1321" s="241"/>
      <c r="M1321" s="242"/>
      <c r="N1321" s="243"/>
      <c r="O1321" s="243"/>
      <c r="P1321" s="243"/>
      <c r="Q1321" s="243"/>
      <c r="R1321" s="243"/>
      <c r="S1321" s="243"/>
      <c r="T1321" s="244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5" t="s">
        <v>225</v>
      </c>
      <c r="AU1321" s="245" t="s">
        <v>93</v>
      </c>
      <c r="AV1321" s="13" t="s">
        <v>93</v>
      </c>
      <c r="AW1321" s="13" t="s">
        <v>38</v>
      </c>
      <c r="AX1321" s="13" t="s">
        <v>83</v>
      </c>
      <c r="AY1321" s="245" t="s">
        <v>216</v>
      </c>
    </row>
    <row r="1322" s="14" customFormat="1">
      <c r="A1322" s="14"/>
      <c r="B1322" s="246"/>
      <c r="C1322" s="247"/>
      <c r="D1322" s="236" t="s">
        <v>225</v>
      </c>
      <c r="E1322" s="248" t="s">
        <v>1</v>
      </c>
      <c r="F1322" s="249" t="s">
        <v>229</v>
      </c>
      <c r="G1322" s="247"/>
      <c r="H1322" s="250">
        <v>43.200000000000003</v>
      </c>
      <c r="I1322" s="251"/>
      <c r="J1322" s="247"/>
      <c r="K1322" s="247"/>
      <c r="L1322" s="252"/>
      <c r="M1322" s="253"/>
      <c r="N1322" s="254"/>
      <c r="O1322" s="254"/>
      <c r="P1322" s="254"/>
      <c r="Q1322" s="254"/>
      <c r="R1322" s="254"/>
      <c r="S1322" s="254"/>
      <c r="T1322" s="255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6" t="s">
        <v>225</v>
      </c>
      <c r="AU1322" s="256" t="s">
        <v>93</v>
      </c>
      <c r="AV1322" s="14" t="s">
        <v>223</v>
      </c>
      <c r="AW1322" s="14" t="s">
        <v>38</v>
      </c>
      <c r="AX1322" s="14" t="s">
        <v>91</v>
      </c>
      <c r="AY1322" s="256" t="s">
        <v>216</v>
      </c>
    </row>
    <row r="1323" s="2" customFormat="1" ht="24.15" customHeight="1">
      <c r="A1323" s="40"/>
      <c r="B1323" s="41"/>
      <c r="C1323" s="221" t="s">
        <v>1677</v>
      </c>
      <c r="D1323" s="221" t="s">
        <v>218</v>
      </c>
      <c r="E1323" s="222" t="s">
        <v>1678</v>
      </c>
      <c r="F1323" s="223" t="s">
        <v>1679</v>
      </c>
      <c r="G1323" s="224" t="s">
        <v>221</v>
      </c>
      <c r="H1323" s="225">
        <v>158.78999999999999</v>
      </c>
      <c r="I1323" s="226"/>
      <c r="J1323" s="227">
        <f>ROUND(I1323*H1323,2)</f>
        <v>0</v>
      </c>
      <c r="K1323" s="223" t="s">
        <v>222</v>
      </c>
      <c r="L1323" s="46"/>
      <c r="M1323" s="228" t="s">
        <v>1</v>
      </c>
      <c r="N1323" s="229" t="s">
        <v>48</v>
      </c>
      <c r="O1323" s="93"/>
      <c r="P1323" s="230">
        <f>O1323*H1323</f>
        <v>0</v>
      </c>
      <c r="Q1323" s="230">
        <v>0</v>
      </c>
      <c r="R1323" s="230">
        <f>Q1323*H1323</f>
        <v>0</v>
      </c>
      <c r="S1323" s="230">
        <v>0</v>
      </c>
      <c r="T1323" s="231">
        <f>S1323*H1323</f>
        <v>0</v>
      </c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R1323" s="232" t="s">
        <v>312</v>
      </c>
      <c r="AT1323" s="232" t="s">
        <v>218</v>
      </c>
      <c r="AU1323" s="232" t="s">
        <v>93</v>
      </c>
      <c r="AY1323" s="18" t="s">
        <v>216</v>
      </c>
      <c r="BE1323" s="233">
        <f>IF(N1323="základní",J1323,0)</f>
        <v>0</v>
      </c>
      <c r="BF1323" s="233">
        <f>IF(N1323="snížená",J1323,0)</f>
        <v>0</v>
      </c>
      <c r="BG1323" s="233">
        <f>IF(N1323="zákl. přenesená",J1323,0)</f>
        <v>0</v>
      </c>
      <c r="BH1323" s="233">
        <f>IF(N1323="sníž. přenesená",J1323,0)</f>
        <v>0</v>
      </c>
      <c r="BI1323" s="233">
        <f>IF(N1323="nulová",J1323,0)</f>
        <v>0</v>
      </c>
      <c r="BJ1323" s="18" t="s">
        <v>91</v>
      </c>
      <c r="BK1323" s="233">
        <f>ROUND(I1323*H1323,2)</f>
        <v>0</v>
      </c>
      <c r="BL1323" s="18" t="s">
        <v>312</v>
      </c>
      <c r="BM1323" s="232" t="s">
        <v>1680</v>
      </c>
    </row>
    <row r="1324" s="13" customFormat="1">
      <c r="A1324" s="13"/>
      <c r="B1324" s="234"/>
      <c r="C1324" s="235"/>
      <c r="D1324" s="236" t="s">
        <v>225</v>
      </c>
      <c r="E1324" s="237" t="s">
        <v>1</v>
      </c>
      <c r="F1324" s="238" t="s">
        <v>163</v>
      </c>
      <c r="G1324" s="235"/>
      <c r="H1324" s="239">
        <v>158.78999999999999</v>
      </c>
      <c r="I1324" s="240"/>
      <c r="J1324" s="235"/>
      <c r="K1324" s="235"/>
      <c r="L1324" s="241"/>
      <c r="M1324" s="242"/>
      <c r="N1324" s="243"/>
      <c r="O1324" s="243"/>
      <c r="P1324" s="243"/>
      <c r="Q1324" s="243"/>
      <c r="R1324" s="243"/>
      <c r="S1324" s="243"/>
      <c r="T1324" s="244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5" t="s">
        <v>225</v>
      </c>
      <c r="AU1324" s="245" t="s">
        <v>93</v>
      </c>
      <c r="AV1324" s="13" t="s">
        <v>93</v>
      </c>
      <c r="AW1324" s="13" t="s">
        <v>38</v>
      </c>
      <c r="AX1324" s="13" t="s">
        <v>91</v>
      </c>
      <c r="AY1324" s="245" t="s">
        <v>216</v>
      </c>
    </row>
    <row r="1325" s="2" customFormat="1" ht="24.15" customHeight="1">
      <c r="A1325" s="40"/>
      <c r="B1325" s="41"/>
      <c r="C1325" s="221" t="s">
        <v>1681</v>
      </c>
      <c r="D1325" s="221" t="s">
        <v>218</v>
      </c>
      <c r="E1325" s="222" t="s">
        <v>1682</v>
      </c>
      <c r="F1325" s="223" t="s">
        <v>1683</v>
      </c>
      <c r="G1325" s="224" t="s">
        <v>221</v>
      </c>
      <c r="H1325" s="225">
        <v>116.355</v>
      </c>
      <c r="I1325" s="226"/>
      <c r="J1325" s="227">
        <f>ROUND(I1325*H1325,2)</f>
        <v>0</v>
      </c>
      <c r="K1325" s="223" t="s">
        <v>222</v>
      </c>
      <c r="L1325" s="46"/>
      <c r="M1325" s="228" t="s">
        <v>1</v>
      </c>
      <c r="N1325" s="229" t="s">
        <v>48</v>
      </c>
      <c r="O1325" s="93"/>
      <c r="P1325" s="230">
        <f>O1325*H1325</f>
        <v>0</v>
      </c>
      <c r="Q1325" s="230">
        <v>0.0016000000000000001</v>
      </c>
      <c r="R1325" s="230">
        <f>Q1325*H1325</f>
        <v>0.18616800000000003</v>
      </c>
      <c r="S1325" s="230">
        <v>0</v>
      </c>
      <c r="T1325" s="231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32" t="s">
        <v>312</v>
      </c>
      <c r="AT1325" s="232" t="s">
        <v>218</v>
      </c>
      <c r="AU1325" s="232" t="s">
        <v>93</v>
      </c>
      <c r="AY1325" s="18" t="s">
        <v>216</v>
      </c>
      <c r="BE1325" s="233">
        <f>IF(N1325="základní",J1325,0)</f>
        <v>0</v>
      </c>
      <c r="BF1325" s="233">
        <f>IF(N1325="snížená",J1325,0)</f>
        <v>0</v>
      </c>
      <c r="BG1325" s="233">
        <f>IF(N1325="zákl. přenesená",J1325,0)</f>
        <v>0</v>
      </c>
      <c r="BH1325" s="233">
        <f>IF(N1325="sníž. přenesená",J1325,0)</f>
        <v>0</v>
      </c>
      <c r="BI1325" s="233">
        <f>IF(N1325="nulová",J1325,0)</f>
        <v>0</v>
      </c>
      <c r="BJ1325" s="18" t="s">
        <v>91</v>
      </c>
      <c r="BK1325" s="233">
        <f>ROUND(I1325*H1325,2)</f>
        <v>0</v>
      </c>
      <c r="BL1325" s="18" t="s">
        <v>312</v>
      </c>
      <c r="BM1325" s="232" t="s">
        <v>1684</v>
      </c>
    </row>
    <row r="1326" s="15" customFormat="1">
      <c r="A1326" s="15"/>
      <c r="B1326" s="257"/>
      <c r="C1326" s="258"/>
      <c r="D1326" s="236" t="s">
        <v>225</v>
      </c>
      <c r="E1326" s="259" t="s">
        <v>1</v>
      </c>
      <c r="F1326" s="260" t="s">
        <v>1685</v>
      </c>
      <c r="G1326" s="258"/>
      <c r="H1326" s="259" t="s">
        <v>1</v>
      </c>
      <c r="I1326" s="261"/>
      <c r="J1326" s="258"/>
      <c r="K1326" s="258"/>
      <c r="L1326" s="262"/>
      <c r="M1326" s="263"/>
      <c r="N1326" s="264"/>
      <c r="O1326" s="264"/>
      <c r="P1326" s="264"/>
      <c r="Q1326" s="264"/>
      <c r="R1326" s="264"/>
      <c r="S1326" s="264"/>
      <c r="T1326" s="26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66" t="s">
        <v>225</v>
      </c>
      <c r="AU1326" s="266" t="s">
        <v>93</v>
      </c>
      <c r="AV1326" s="15" t="s">
        <v>91</v>
      </c>
      <c r="AW1326" s="15" t="s">
        <v>38</v>
      </c>
      <c r="AX1326" s="15" t="s">
        <v>83</v>
      </c>
      <c r="AY1326" s="266" t="s">
        <v>216</v>
      </c>
    </row>
    <row r="1327" s="13" customFormat="1">
      <c r="A1327" s="13"/>
      <c r="B1327" s="234"/>
      <c r="C1327" s="235"/>
      <c r="D1327" s="236" t="s">
        <v>225</v>
      </c>
      <c r="E1327" s="237" t="s">
        <v>1</v>
      </c>
      <c r="F1327" s="238" t="s">
        <v>1686</v>
      </c>
      <c r="G1327" s="235"/>
      <c r="H1327" s="239">
        <v>2.625</v>
      </c>
      <c r="I1327" s="240"/>
      <c r="J1327" s="235"/>
      <c r="K1327" s="235"/>
      <c r="L1327" s="241"/>
      <c r="M1327" s="242"/>
      <c r="N1327" s="243"/>
      <c r="O1327" s="243"/>
      <c r="P1327" s="243"/>
      <c r="Q1327" s="243"/>
      <c r="R1327" s="243"/>
      <c r="S1327" s="243"/>
      <c r="T1327" s="24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5" t="s">
        <v>225</v>
      </c>
      <c r="AU1327" s="245" t="s">
        <v>93</v>
      </c>
      <c r="AV1327" s="13" t="s">
        <v>93</v>
      </c>
      <c r="AW1327" s="13" t="s">
        <v>38</v>
      </c>
      <c r="AX1327" s="13" t="s">
        <v>83</v>
      </c>
      <c r="AY1327" s="245" t="s">
        <v>216</v>
      </c>
    </row>
    <row r="1328" s="13" customFormat="1">
      <c r="A1328" s="13"/>
      <c r="B1328" s="234"/>
      <c r="C1328" s="235"/>
      <c r="D1328" s="236" t="s">
        <v>225</v>
      </c>
      <c r="E1328" s="237" t="s">
        <v>1</v>
      </c>
      <c r="F1328" s="238" t="s">
        <v>1687</v>
      </c>
      <c r="G1328" s="235"/>
      <c r="H1328" s="239">
        <v>1.75</v>
      </c>
      <c r="I1328" s="240"/>
      <c r="J1328" s="235"/>
      <c r="K1328" s="235"/>
      <c r="L1328" s="241"/>
      <c r="M1328" s="242"/>
      <c r="N1328" s="243"/>
      <c r="O1328" s="243"/>
      <c r="P1328" s="243"/>
      <c r="Q1328" s="243"/>
      <c r="R1328" s="243"/>
      <c r="S1328" s="243"/>
      <c r="T1328" s="244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5" t="s">
        <v>225</v>
      </c>
      <c r="AU1328" s="245" t="s">
        <v>93</v>
      </c>
      <c r="AV1328" s="13" t="s">
        <v>93</v>
      </c>
      <c r="AW1328" s="13" t="s">
        <v>38</v>
      </c>
      <c r="AX1328" s="13" t="s">
        <v>83</v>
      </c>
      <c r="AY1328" s="245" t="s">
        <v>216</v>
      </c>
    </row>
    <row r="1329" s="13" customFormat="1">
      <c r="A1329" s="13"/>
      <c r="B1329" s="234"/>
      <c r="C1329" s="235"/>
      <c r="D1329" s="236" t="s">
        <v>225</v>
      </c>
      <c r="E1329" s="237" t="s">
        <v>1</v>
      </c>
      <c r="F1329" s="238" t="s">
        <v>1688</v>
      </c>
      <c r="G1329" s="235"/>
      <c r="H1329" s="239">
        <v>1.575</v>
      </c>
      <c r="I1329" s="240"/>
      <c r="J1329" s="235"/>
      <c r="K1329" s="235"/>
      <c r="L1329" s="241"/>
      <c r="M1329" s="242"/>
      <c r="N1329" s="243"/>
      <c r="O1329" s="243"/>
      <c r="P1329" s="243"/>
      <c r="Q1329" s="243"/>
      <c r="R1329" s="243"/>
      <c r="S1329" s="243"/>
      <c r="T1329" s="244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5" t="s">
        <v>225</v>
      </c>
      <c r="AU1329" s="245" t="s">
        <v>93</v>
      </c>
      <c r="AV1329" s="13" t="s">
        <v>93</v>
      </c>
      <c r="AW1329" s="13" t="s">
        <v>38</v>
      </c>
      <c r="AX1329" s="13" t="s">
        <v>83</v>
      </c>
      <c r="AY1329" s="245" t="s">
        <v>216</v>
      </c>
    </row>
    <row r="1330" s="13" customFormat="1">
      <c r="A1330" s="13"/>
      <c r="B1330" s="234"/>
      <c r="C1330" s="235"/>
      <c r="D1330" s="236" t="s">
        <v>225</v>
      </c>
      <c r="E1330" s="237" t="s">
        <v>1</v>
      </c>
      <c r="F1330" s="238" t="s">
        <v>1689</v>
      </c>
      <c r="G1330" s="235"/>
      <c r="H1330" s="239">
        <v>1.575</v>
      </c>
      <c r="I1330" s="240"/>
      <c r="J1330" s="235"/>
      <c r="K1330" s="235"/>
      <c r="L1330" s="241"/>
      <c r="M1330" s="242"/>
      <c r="N1330" s="243"/>
      <c r="O1330" s="243"/>
      <c r="P1330" s="243"/>
      <c r="Q1330" s="243"/>
      <c r="R1330" s="243"/>
      <c r="S1330" s="243"/>
      <c r="T1330" s="244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5" t="s">
        <v>225</v>
      </c>
      <c r="AU1330" s="245" t="s">
        <v>93</v>
      </c>
      <c r="AV1330" s="13" t="s">
        <v>93</v>
      </c>
      <c r="AW1330" s="13" t="s">
        <v>38</v>
      </c>
      <c r="AX1330" s="13" t="s">
        <v>83</v>
      </c>
      <c r="AY1330" s="245" t="s">
        <v>216</v>
      </c>
    </row>
    <row r="1331" s="13" customFormat="1">
      <c r="A1331" s="13"/>
      <c r="B1331" s="234"/>
      <c r="C1331" s="235"/>
      <c r="D1331" s="236" t="s">
        <v>225</v>
      </c>
      <c r="E1331" s="237" t="s">
        <v>1</v>
      </c>
      <c r="F1331" s="238" t="s">
        <v>1690</v>
      </c>
      <c r="G1331" s="235"/>
      <c r="H1331" s="239">
        <v>2.625</v>
      </c>
      <c r="I1331" s="240"/>
      <c r="J1331" s="235"/>
      <c r="K1331" s="235"/>
      <c r="L1331" s="241"/>
      <c r="M1331" s="242"/>
      <c r="N1331" s="243"/>
      <c r="O1331" s="243"/>
      <c r="P1331" s="243"/>
      <c r="Q1331" s="243"/>
      <c r="R1331" s="243"/>
      <c r="S1331" s="243"/>
      <c r="T1331" s="244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5" t="s">
        <v>225</v>
      </c>
      <c r="AU1331" s="245" t="s">
        <v>93</v>
      </c>
      <c r="AV1331" s="13" t="s">
        <v>93</v>
      </c>
      <c r="AW1331" s="13" t="s">
        <v>38</v>
      </c>
      <c r="AX1331" s="13" t="s">
        <v>83</v>
      </c>
      <c r="AY1331" s="245" t="s">
        <v>216</v>
      </c>
    </row>
    <row r="1332" s="13" customFormat="1">
      <c r="A1332" s="13"/>
      <c r="B1332" s="234"/>
      <c r="C1332" s="235"/>
      <c r="D1332" s="236" t="s">
        <v>225</v>
      </c>
      <c r="E1332" s="237" t="s">
        <v>1</v>
      </c>
      <c r="F1332" s="238" t="s">
        <v>1691</v>
      </c>
      <c r="G1332" s="235"/>
      <c r="H1332" s="239">
        <v>1.75</v>
      </c>
      <c r="I1332" s="240"/>
      <c r="J1332" s="235"/>
      <c r="K1332" s="235"/>
      <c r="L1332" s="241"/>
      <c r="M1332" s="242"/>
      <c r="N1332" s="243"/>
      <c r="O1332" s="243"/>
      <c r="P1332" s="243"/>
      <c r="Q1332" s="243"/>
      <c r="R1332" s="243"/>
      <c r="S1332" s="243"/>
      <c r="T1332" s="244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5" t="s">
        <v>225</v>
      </c>
      <c r="AU1332" s="245" t="s">
        <v>93</v>
      </c>
      <c r="AV1332" s="13" t="s">
        <v>93</v>
      </c>
      <c r="AW1332" s="13" t="s">
        <v>38</v>
      </c>
      <c r="AX1332" s="13" t="s">
        <v>83</v>
      </c>
      <c r="AY1332" s="245" t="s">
        <v>216</v>
      </c>
    </row>
    <row r="1333" s="13" customFormat="1">
      <c r="A1333" s="13"/>
      <c r="B1333" s="234"/>
      <c r="C1333" s="235"/>
      <c r="D1333" s="236" t="s">
        <v>225</v>
      </c>
      <c r="E1333" s="237" t="s">
        <v>1</v>
      </c>
      <c r="F1333" s="238" t="s">
        <v>1692</v>
      </c>
      <c r="G1333" s="235"/>
      <c r="H1333" s="239">
        <v>1.575</v>
      </c>
      <c r="I1333" s="240"/>
      <c r="J1333" s="235"/>
      <c r="K1333" s="235"/>
      <c r="L1333" s="241"/>
      <c r="M1333" s="242"/>
      <c r="N1333" s="243"/>
      <c r="O1333" s="243"/>
      <c r="P1333" s="243"/>
      <c r="Q1333" s="243"/>
      <c r="R1333" s="243"/>
      <c r="S1333" s="243"/>
      <c r="T1333" s="244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5" t="s">
        <v>225</v>
      </c>
      <c r="AU1333" s="245" t="s">
        <v>93</v>
      </c>
      <c r="AV1333" s="13" t="s">
        <v>93</v>
      </c>
      <c r="AW1333" s="13" t="s">
        <v>38</v>
      </c>
      <c r="AX1333" s="13" t="s">
        <v>83</v>
      </c>
      <c r="AY1333" s="245" t="s">
        <v>216</v>
      </c>
    </row>
    <row r="1334" s="13" customFormat="1">
      <c r="A1334" s="13"/>
      <c r="B1334" s="234"/>
      <c r="C1334" s="235"/>
      <c r="D1334" s="236" t="s">
        <v>225</v>
      </c>
      <c r="E1334" s="237" t="s">
        <v>1</v>
      </c>
      <c r="F1334" s="238" t="s">
        <v>1693</v>
      </c>
      <c r="G1334" s="235"/>
      <c r="H1334" s="239">
        <v>1.575</v>
      </c>
      <c r="I1334" s="240"/>
      <c r="J1334" s="235"/>
      <c r="K1334" s="235"/>
      <c r="L1334" s="241"/>
      <c r="M1334" s="242"/>
      <c r="N1334" s="243"/>
      <c r="O1334" s="243"/>
      <c r="P1334" s="243"/>
      <c r="Q1334" s="243"/>
      <c r="R1334" s="243"/>
      <c r="S1334" s="243"/>
      <c r="T1334" s="244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5" t="s">
        <v>225</v>
      </c>
      <c r="AU1334" s="245" t="s">
        <v>93</v>
      </c>
      <c r="AV1334" s="13" t="s">
        <v>93</v>
      </c>
      <c r="AW1334" s="13" t="s">
        <v>38</v>
      </c>
      <c r="AX1334" s="13" t="s">
        <v>83</v>
      </c>
      <c r="AY1334" s="245" t="s">
        <v>216</v>
      </c>
    </row>
    <row r="1335" s="13" customFormat="1">
      <c r="A1335" s="13"/>
      <c r="B1335" s="234"/>
      <c r="C1335" s="235"/>
      <c r="D1335" s="236" t="s">
        <v>225</v>
      </c>
      <c r="E1335" s="237" t="s">
        <v>1</v>
      </c>
      <c r="F1335" s="238" t="s">
        <v>1694</v>
      </c>
      <c r="G1335" s="235"/>
      <c r="H1335" s="239">
        <v>2.625</v>
      </c>
      <c r="I1335" s="240"/>
      <c r="J1335" s="235"/>
      <c r="K1335" s="235"/>
      <c r="L1335" s="241"/>
      <c r="M1335" s="242"/>
      <c r="N1335" s="243"/>
      <c r="O1335" s="243"/>
      <c r="P1335" s="243"/>
      <c r="Q1335" s="243"/>
      <c r="R1335" s="243"/>
      <c r="S1335" s="243"/>
      <c r="T1335" s="244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5" t="s">
        <v>225</v>
      </c>
      <c r="AU1335" s="245" t="s">
        <v>93</v>
      </c>
      <c r="AV1335" s="13" t="s">
        <v>93</v>
      </c>
      <c r="AW1335" s="13" t="s">
        <v>38</v>
      </c>
      <c r="AX1335" s="13" t="s">
        <v>83</v>
      </c>
      <c r="AY1335" s="245" t="s">
        <v>216</v>
      </c>
    </row>
    <row r="1336" s="13" customFormat="1">
      <c r="A1336" s="13"/>
      <c r="B1336" s="234"/>
      <c r="C1336" s="235"/>
      <c r="D1336" s="236" t="s">
        <v>225</v>
      </c>
      <c r="E1336" s="237" t="s">
        <v>1</v>
      </c>
      <c r="F1336" s="238" t="s">
        <v>1695</v>
      </c>
      <c r="G1336" s="235"/>
      <c r="H1336" s="239">
        <v>1.575</v>
      </c>
      <c r="I1336" s="240"/>
      <c r="J1336" s="235"/>
      <c r="K1336" s="235"/>
      <c r="L1336" s="241"/>
      <c r="M1336" s="242"/>
      <c r="N1336" s="243"/>
      <c r="O1336" s="243"/>
      <c r="P1336" s="243"/>
      <c r="Q1336" s="243"/>
      <c r="R1336" s="243"/>
      <c r="S1336" s="243"/>
      <c r="T1336" s="244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5" t="s">
        <v>225</v>
      </c>
      <c r="AU1336" s="245" t="s">
        <v>93</v>
      </c>
      <c r="AV1336" s="13" t="s">
        <v>93</v>
      </c>
      <c r="AW1336" s="13" t="s">
        <v>38</v>
      </c>
      <c r="AX1336" s="13" t="s">
        <v>83</v>
      </c>
      <c r="AY1336" s="245" t="s">
        <v>216</v>
      </c>
    </row>
    <row r="1337" s="13" customFormat="1">
      <c r="A1337" s="13"/>
      <c r="B1337" s="234"/>
      <c r="C1337" s="235"/>
      <c r="D1337" s="236" t="s">
        <v>225</v>
      </c>
      <c r="E1337" s="237" t="s">
        <v>1</v>
      </c>
      <c r="F1337" s="238" t="s">
        <v>1696</v>
      </c>
      <c r="G1337" s="235"/>
      <c r="H1337" s="239">
        <v>2.625</v>
      </c>
      <c r="I1337" s="240"/>
      <c r="J1337" s="235"/>
      <c r="K1337" s="235"/>
      <c r="L1337" s="241"/>
      <c r="M1337" s="242"/>
      <c r="N1337" s="243"/>
      <c r="O1337" s="243"/>
      <c r="P1337" s="243"/>
      <c r="Q1337" s="243"/>
      <c r="R1337" s="243"/>
      <c r="S1337" s="243"/>
      <c r="T1337" s="244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5" t="s">
        <v>225</v>
      </c>
      <c r="AU1337" s="245" t="s">
        <v>93</v>
      </c>
      <c r="AV1337" s="13" t="s">
        <v>93</v>
      </c>
      <c r="AW1337" s="13" t="s">
        <v>38</v>
      </c>
      <c r="AX1337" s="13" t="s">
        <v>83</v>
      </c>
      <c r="AY1337" s="245" t="s">
        <v>216</v>
      </c>
    </row>
    <row r="1338" s="13" customFormat="1">
      <c r="A1338" s="13"/>
      <c r="B1338" s="234"/>
      <c r="C1338" s="235"/>
      <c r="D1338" s="236" t="s">
        <v>225</v>
      </c>
      <c r="E1338" s="237" t="s">
        <v>1</v>
      </c>
      <c r="F1338" s="238" t="s">
        <v>1697</v>
      </c>
      <c r="G1338" s="235"/>
      <c r="H1338" s="239">
        <v>1.75</v>
      </c>
      <c r="I1338" s="240"/>
      <c r="J1338" s="235"/>
      <c r="K1338" s="235"/>
      <c r="L1338" s="241"/>
      <c r="M1338" s="242"/>
      <c r="N1338" s="243"/>
      <c r="O1338" s="243"/>
      <c r="P1338" s="243"/>
      <c r="Q1338" s="243"/>
      <c r="R1338" s="243"/>
      <c r="S1338" s="243"/>
      <c r="T1338" s="244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5" t="s">
        <v>225</v>
      </c>
      <c r="AU1338" s="245" t="s">
        <v>93</v>
      </c>
      <c r="AV1338" s="13" t="s">
        <v>93</v>
      </c>
      <c r="AW1338" s="13" t="s">
        <v>38</v>
      </c>
      <c r="AX1338" s="13" t="s">
        <v>83</v>
      </c>
      <c r="AY1338" s="245" t="s">
        <v>216</v>
      </c>
    </row>
    <row r="1339" s="13" customFormat="1">
      <c r="A1339" s="13"/>
      <c r="B1339" s="234"/>
      <c r="C1339" s="235"/>
      <c r="D1339" s="236" t="s">
        <v>225</v>
      </c>
      <c r="E1339" s="237" t="s">
        <v>1</v>
      </c>
      <c r="F1339" s="238" t="s">
        <v>1698</v>
      </c>
      <c r="G1339" s="235"/>
      <c r="H1339" s="239">
        <v>1.75</v>
      </c>
      <c r="I1339" s="240"/>
      <c r="J1339" s="235"/>
      <c r="K1339" s="235"/>
      <c r="L1339" s="241"/>
      <c r="M1339" s="242"/>
      <c r="N1339" s="243"/>
      <c r="O1339" s="243"/>
      <c r="P1339" s="243"/>
      <c r="Q1339" s="243"/>
      <c r="R1339" s="243"/>
      <c r="S1339" s="243"/>
      <c r="T1339" s="244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5" t="s">
        <v>225</v>
      </c>
      <c r="AU1339" s="245" t="s">
        <v>93</v>
      </c>
      <c r="AV1339" s="13" t="s">
        <v>93</v>
      </c>
      <c r="AW1339" s="13" t="s">
        <v>38</v>
      </c>
      <c r="AX1339" s="13" t="s">
        <v>83</v>
      </c>
      <c r="AY1339" s="245" t="s">
        <v>216</v>
      </c>
    </row>
    <row r="1340" s="13" customFormat="1">
      <c r="A1340" s="13"/>
      <c r="B1340" s="234"/>
      <c r="C1340" s="235"/>
      <c r="D1340" s="236" t="s">
        <v>225</v>
      </c>
      <c r="E1340" s="237" t="s">
        <v>1</v>
      </c>
      <c r="F1340" s="238" t="s">
        <v>1699</v>
      </c>
      <c r="G1340" s="235"/>
      <c r="H1340" s="239">
        <v>1.575</v>
      </c>
      <c r="I1340" s="240"/>
      <c r="J1340" s="235"/>
      <c r="K1340" s="235"/>
      <c r="L1340" s="241"/>
      <c r="M1340" s="242"/>
      <c r="N1340" s="243"/>
      <c r="O1340" s="243"/>
      <c r="P1340" s="243"/>
      <c r="Q1340" s="243"/>
      <c r="R1340" s="243"/>
      <c r="S1340" s="243"/>
      <c r="T1340" s="244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5" t="s">
        <v>225</v>
      </c>
      <c r="AU1340" s="245" t="s">
        <v>93</v>
      </c>
      <c r="AV1340" s="13" t="s">
        <v>93</v>
      </c>
      <c r="AW1340" s="13" t="s">
        <v>38</v>
      </c>
      <c r="AX1340" s="13" t="s">
        <v>83</v>
      </c>
      <c r="AY1340" s="245" t="s">
        <v>216</v>
      </c>
    </row>
    <row r="1341" s="13" customFormat="1">
      <c r="A1341" s="13"/>
      <c r="B1341" s="234"/>
      <c r="C1341" s="235"/>
      <c r="D1341" s="236" t="s">
        <v>225</v>
      </c>
      <c r="E1341" s="237" t="s">
        <v>1</v>
      </c>
      <c r="F1341" s="238" t="s">
        <v>1700</v>
      </c>
      <c r="G1341" s="235"/>
      <c r="H1341" s="239">
        <v>5.25</v>
      </c>
      <c r="I1341" s="240"/>
      <c r="J1341" s="235"/>
      <c r="K1341" s="235"/>
      <c r="L1341" s="241"/>
      <c r="M1341" s="242"/>
      <c r="N1341" s="243"/>
      <c r="O1341" s="243"/>
      <c r="P1341" s="243"/>
      <c r="Q1341" s="243"/>
      <c r="R1341" s="243"/>
      <c r="S1341" s="243"/>
      <c r="T1341" s="244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5" t="s">
        <v>225</v>
      </c>
      <c r="AU1341" s="245" t="s">
        <v>93</v>
      </c>
      <c r="AV1341" s="13" t="s">
        <v>93</v>
      </c>
      <c r="AW1341" s="13" t="s">
        <v>38</v>
      </c>
      <c r="AX1341" s="13" t="s">
        <v>83</v>
      </c>
      <c r="AY1341" s="245" t="s">
        <v>216</v>
      </c>
    </row>
    <row r="1342" s="13" customFormat="1">
      <c r="A1342" s="13"/>
      <c r="B1342" s="234"/>
      <c r="C1342" s="235"/>
      <c r="D1342" s="236" t="s">
        <v>225</v>
      </c>
      <c r="E1342" s="237" t="s">
        <v>1</v>
      </c>
      <c r="F1342" s="238" t="s">
        <v>1601</v>
      </c>
      <c r="G1342" s="235"/>
      <c r="H1342" s="239">
        <v>5.25</v>
      </c>
      <c r="I1342" s="240"/>
      <c r="J1342" s="235"/>
      <c r="K1342" s="235"/>
      <c r="L1342" s="241"/>
      <c r="M1342" s="242"/>
      <c r="N1342" s="243"/>
      <c r="O1342" s="243"/>
      <c r="P1342" s="243"/>
      <c r="Q1342" s="243"/>
      <c r="R1342" s="243"/>
      <c r="S1342" s="243"/>
      <c r="T1342" s="244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5" t="s">
        <v>225</v>
      </c>
      <c r="AU1342" s="245" t="s">
        <v>93</v>
      </c>
      <c r="AV1342" s="13" t="s">
        <v>93</v>
      </c>
      <c r="AW1342" s="13" t="s">
        <v>38</v>
      </c>
      <c r="AX1342" s="13" t="s">
        <v>83</v>
      </c>
      <c r="AY1342" s="245" t="s">
        <v>216</v>
      </c>
    </row>
    <row r="1343" s="13" customFormat="1">
      <c r="A1343" s="13"/>
      <c r="B1343" s="234"/>
      <c r="C1343" s="235"/>
      <c r="D1343" s="236" t="s">
        <v>225</v>
      </c>
      <c r="E1343" s="237" t="s">
        <v>1</v>
      </c>
      <c r="F1343" s="238" t="s">
        <v>1701</v>
      </c>
      <c r="G1343" s="235"/>
      <c r="H1343" s="239">
        <v>0.90000000000000002</v>
      </c>
      <c r="I1343" s="240"/>
      <c r="J1343" s="235"/>
      <c r="K1343" s="235"/>
      <c r="L1343" s="241"/>
      <c r="M1343" s="242"/>
      <c r="N1343" s="243"/>
      <c r="O1343" s="243"/>
      <c r="P1343" s="243"/>
      <c r="Q1343" s="243"/>
      <c r="R1343" s="243"/>
      <c r="S1343" s="243"/>
      <c r="T1343" s="244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5" t="s">
        <v>225</v>
      </c>
      <c r="AU1343" s="245" t="s">
        <v>93</v>
      </c>
      <c r="AV1343" s="13" t="s">
        <v>93</v>
      </c>
      <c r="AW1343" s="13" t="s">
        <v>38</v>
      </c>
      <c r="AX1343" s="13" t="s">
        <v>83</v>
      </c>
      <c r="AY1343" s="245" t="s">
        <v>216</v>
      </c>
    </row>
    <row r="1344" s="13" customFormat="1">
      <c r="A1344" s="13"/>
      <c r="B1344" s="234"/>
      <c r="C1344" s="235"/>
      <c r="D1344" s="236" t="s">
        <v>225</v>
      </c>
      <c r="E1344" s="237" t="s">
        <v>1</v>
      </c>
      <c r="F1344" s="238" t="s">
        <v>1702</v>
      </c>
      <c r="G1344" s="235"/>
      <c r="H1344" s="239">
        <v>1.75</v>
      </c>
      <c r="I1344" s="240"/>
      <c r="J1344" s="235"/>
      <c r="K1344" s="235"/>
      <c r="L1344" s="241"/>
      <c r="M1344" s="242"/>
      <c r="N1344" s="243"/>
      <c r="O1344" s="243"/>
      <c r="P1344" s="243"/>
      <c r="Q1344" s="243"/>
      <c r="R1344" s="243"/>
      <c r="S1344" s="243"/>
      <c r="T1344" s="244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5" t="s">
        <v>225</v>
      </c>
      <c r="AU1344" s="245" t="s">
        <v>93</v>
      </c>
      <c r="AV1344" s="13" t="s">
        <v>93</v>
      </c>
      <c r="AW1344" s="13" t="s">
        <v>38</v>
      </c>
      <c r="AX1344" s="13" t="s">
        <v>83</v>
      </c>
      <c r="AY1344" s="245" t="s">
        <v>216</v>
      </c>
    </row>
    <row r="1345" s="13" customFormat="1">
      <c r="A1345" s="13"/>
      <c r="B1345" s="234"/>
      <c r="C1345" s="235"/>
      <c r="D1345" s="236" t="s">
        <v>225</v>
      </c>
      <c r="E1345" s="237" t="s">
        <v>1</v>
      </c>
      <c r="F1345" s="238" t="s">
        <v>1703</v>
      </c>
      <c r="G1345" s="235"/>
      <c r="H1345" s="239">
        <v>1.6000000000000001</v>
      </c>
      <c r="I1345" s="240"/>
      <c r="J1345" s="235"/>
      <c r="K1345" s="235"/>
      <c r="L1345" s="241"/>
      <c r="M1345" s="242"/>
      <c r="N1345" s="243"/>
      <c r="O1345" s="243"/>
      <c r="P1345" s="243"/>
      <c r="Q1345" s="243"/>
      <c r="R1345" s="243"/>
      <c r="S1345" s="243"/>
      <c r="T1345" s="244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5" t="s">
        <v>225</v>
      </c>
      <c r="AU1345" s="245" t="s">
        <v>93</v>
      </c>
      <c r="AV1345" s="13" t="s">
        <v>93</v>
      </c>
      <c r="AW1345" s="13" t="s">
        <v>38</v>
      </c>
      <c r="AX1345" s="13" t="s">
        <v>83</v>
      </c>
      <c r="AY1345" s="245" t="s">
        <v>216</v>
      </c>
    </row>
    <row r="1346" s="13" customFormat="1">
      <c r="A1346" s="13"/>
      <c r="B1346" s="234"/>
      <c r="C1346" s="235"/>
      <c r="D1346" s="236" t="s">
        <v>225</v>
      </c>
      <c r="E1346" s="237" t="s">
        <v>1</v>
      </c>
      <c r="F1346" s="238" t="s">
        <v>1636</v>
      </c>
      <c r="G1346" s="235"/>
      <c r="H1346" s="239">
        <v>3.9500000000000002</v>
      </c>
      <c r="I1346" s="240"/>
      <c r="J1346" s="235"/>
      <c r="K1346" s="235"/>
      <c r="L1346" s="241"/>
      <c r="M1346" s="242"/>
      <c r="N1346" s="243"/>
      <c r="O1346" s="243"/>
      <c r="P1346" s="243"/>
      <c r="Q1346" s="243"/>
      <c r="R1346" s="243"/>
      <c r="S1346" s="243"/>
      <c r="T1346" s="244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5" t="s">
        <v>225</v>
      </c>
      <c r="AU1346" s="245" t="s">
        <v>93</v>
      </c>
      <c r="AV1346" s="13" t="s">
        <v>93</v>
      </c>
      <c r="AW1346" s="13" t="s">
        <v>38</v>
      </c>
      <c r="AX1346" s="13" t="s">
        <v>83</v>
      </c>
      <c r="AY1346" s="245" t="s">
        <v>216</v>
      </c>
    </row>
    <row r="1347" s="13" customFormat="1">
      <c r="A1347" s="13"/>
      <c r="B1347" s="234"/>
      <c r="C1347" s="235"/>
      <c r="D1347" s="236" t="s">
        <v>225</v>
      </c>
      <c r="E1347" s="237" t="s">
        <v>1</v>
      </c>
      <c r="F1347" s="238" t="s">
        <v>1637</v>
      </c>
      <c r="G1347" s="235"/>
      <c r="H1347" s="239">
        <v>1.5800000000000001</v>
      </c>
      <c r="I1347" s="240"/>
      <c r="J1347" s="235"/>
      <c r="K1347" s="235"/>
      <c r="L1347" s="241"/>
      <c r="M1347" s="242"/>
      <c r="N1347" s="243"/>
      <c r="O1347" s="243"/>
      <c r="P1347" s="243"/>
      <c r="Q1347" s="243"/>
      <c r="R1347" s="243"/>
      <c r="S1347" s="243"/>
      <c r="T1347" s="244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5" t="s">
        <v>225</v>
      </c>
      <c r="AU1347" s="245" t="s">
        <v>93</v>
      </c>
      <c r="AV1347" s="13" t="s">
        <v>93</v>
      </c>
      <c r="AW1347" s="13" t="s">
        <v>38</v>
      </c>
      <c r="AX1347" s="13" t="s">
        <v>83</v>
      </c>
      <c r="AY1347" s="245" t="s">
        <v>216</v>
      </c>
    </row>
    <row r="1348" s="13" customFormat="1">
      <c r="A1348" s="13"/>
      <c r="B1348" s="234"/>
      <c r="C1348" s="235"/>
      <c r="D1348" s="236" t="s">
        <v>225</v>
      </c>
      <c r="E1348" s="237" t="s">
        <v>1</v>
      </c>
      <c r="F1348" s="238" t="s">
        <v>1638</v>
      </c>
      <c r="G1348" s="235"/>
      <c r="H1348" s="239">
        <v>4.7400000000000002</v>
      </c>
      <c r="I1348" s="240"/>
      <c r="J1348" s="235"/>
      <c r="K1348" s="235"/>
      <c r="L1348" s="241"/>
      <c r="M1348" s="242"/>
      <c r="N1348" s="243"/>
      <c r="O1348" s="243"/>
      <c r="P1348" s="243"/>
      <c r="Q1348" s="243"/>
      <c r="R1348" s="243"/>
      <c r="S1348" s="243"/>
      <c r="T1348" s="244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5" t="s">
        <v>225</v>
      </c>
      <c r="AU1348" s="245" t="s">
        <v>93</v>
      </c>
      <c r="AV1348" s="13" t="s">
        <v>93</v>
      </c>
      <c r="AW1348" s="13" t="s">
        <v>38</v>
      </c>
      <c r="AX1348" s="13" t="s">
        <v>83</v>
      </c>
      <c r="AY1348" s="245" t="s">
        <v>216</v>
      </c>
    </row>
    <row r="1349" s="13" customFormat="1">
      <c r="A1349" s="13"/>
      <c r="B1349" s="234"/>
      <c r="C1349" s="235"/>
      <c r="D1349" s="236" t="s">
        <v>225</v>
      </c>
      <c r="E1349" s="237" t="s">
        <v>1</v>
      </c>
      <c r="F1349" s="238" t="s">
        <v>1639</v>
      </c>
      <c r="G1349" s="235"/>
      <c r="H1349" s="239">
        <v>14.220000000000001</v>
      </c>
      <c r="I1349" s="240"/>
      <c r="J1349" s="235"/>
      <c r="K1349" s="235"/>
      <c r="L1349" s="241"/>
      <c r="M1349" s="242"/>
      <c r="N1349" s="243"/>
      <c r="O1349" s="243"/>
      <c r="P1349" s="243"/>
      <c r="Q1349" s="243"/>
      <c r="R1349" s="243"/>
      <c r="S1349" s="243"/>
      <c r="T1349" s="244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5" t="s">
        <v>225</v>
      </c>
      <c r="AU1349" s="245" t="s">
        <v>93</v>
      </c>
      <c r="AV1349" s="13" t="s">
        <v>93</v>
      </c>
      <c r="AW1349" s="13" t="s">
        <v>38</v>
      </c>
      <c r="AX1349" s="13" t="s">
        <v>83</v>
      </c>
      <c r="AY1349" s="245" t="s">
        <v>216</v>
      </c>
    </row>
    <row r="1350" s="13" customFormat="1">
      <c r="A1350" s="13"/>
      <c r="B1350" s="234"/>
      <c r="C1350" s="235"/>
      <c r="D1350" s="236" t="s">
        <v>225</v>
      </c>
      <c r="E1350" s="237" t="s">
        <v>1</v>
      </c>
      <c r="F1350" s="238" t="s">
        <v>1640</v>
      </c>
      <c r="G1350" s="235"/>
      <c r="H1350" s="239">
        <v>10.27</v>
      </c>
      <c r="I1350" s="240"/>
      <c r="J1350" s="235"/>
      <c r="K1350" s="235"/>
      <c r="L1350" s="241"/>
      <c r="M1350" s="242"/>
      <c r="N1350" s="243"/>
      <c r="O1350" s="243"/>
      <c r="P1350" s="243"/>
      <c r="Q1350" s="243"/>
      <c r="R1350" s="243"/>
      <c r="S1350" s="243"/>
      <c r="T1350" s="244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5" t="s">
        <v>225</v>
      </c>
      <c r="AU1350" s="245" t="s">
        <v>93</v>
      </c>
      <c r="AV1350" s="13" t="s">
        <v>93</v>
      </c>
      <c r="AW1350" s="13" t="s">
        <v>38</v>
      </c>
      <c r="AX1350" s="13" t="s">
        <v>83</v>
      </c>
      <c r="AY1350" s="245" t="s">
        <v>216</v>
      </c>
    </row>
    <row r="1351" s="13" customFormat="1">
      <c r="A1351" s="13"/>
      <c r="B1351" s="234"/>
      <c r="C1351" s="235"/>
      <c r="D1351" s="236" t="s">
        <v>225</v>
      </c>
      <c r="E1351" s="237" t="s">
        <v>1</v>
      </c>
      <c r="F1351" s="238" t="s">
        <v>1641</v>
      </c>
      <c r="G1351" s="235"/>
      <c r="H1351" s="239">
        <v>19.75</v>
      </c>
      <c r="I1351" s="240"/>
      <c r="J1351" s="235"/>
      <c r="K1351" s="235"/>
      <c r="L1351" s="241"/>
      <c r="M1351" s="242"/>
      <c r="N1351" s="243"/>
      <c r="O1351" s="243"/>
      <c r="P1351" s="243"/>
      <c r="Q1351" s="243"/>
      <c r="R1351" s="243"/>
      <c r="S1351" s="243"/>
      <c r="T1351" s="244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5" t="s">
        <v>225</v>
      </c>
      <c r="AU1351" s="245" t="s">
        <v>93</v>
      </c>
      <c r="AV1351" s="13" t="s">
        <v>93</v>
      </c>
      <c r="AW1351" s="13" t="s">
        <v>38</v>
      </c>
      <c r="AX1351" s="13" t="s">
        <v>83</v>
      </c>
      <c r="AY1351" s="245" t="s">
        <v>216</v>
      </c>
    </row>
    <row r="1352" s="13" customFormat="1">
      <c r="A1352" s="13"/>
      <c r="B1352" s="234"/>
      <c r="C1352" s="235"/>
      <c r="D1352" s="236" t="s">
        <v>225</v>
      </c>
      <c r="E1352" s="237" t="s">
        <v>1</v>
      </c>
      <c r="F1352" s="238" t="s">
        <v>1642</v>
      </c>
      <c r="G1352" s="235"/>
      <c r="H1352" s="239">
        <v>20.145</v>
      </c>
      <c r="I1352" s="240"/>
      <c r="J1352" s="235"/>
      <c r="K1352" s="235"/>
      <c r="L1352" s="241"/>
      <c r="M1352" s="242"/>
      <c r="N1352" s="243"/>
      <c r="O1352" s="243"/>
      <c r="P1352" s="243"/>
      <c r="Q1352" s="243"/>
      <c r="R1352" s="243"/>
      <c r="S1352" s="243"/>
      <c r="T1352" s="244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5" t="s">
        <v>225</v>
      </c>
      <c r="AU1352" s="245" t="s">
        <v>93</v>
      </c>
      <c r="AV1352" s="13" t="s">
        <v>93</v>
      </c>
      <c r="AW1352" s="13" t="s">
        <v>38</v>
      </c>
      <c r="AX1352" s="13" t="s">
        <v>83</v>
      </c>
      <c r="AY1352" s="245" t="s">
        <v>216</v>
      </c>
    </row>
    <row r="1353" s="14" customFormat="1">
      <c r="A1353" s="14"/>
      <c r="B1353" s="246"/>
      <c r="C1353" s="247"/>
      <c r="D1353" s="236" t="s">
        <v>225</v>
      </c>
      <c r="E1353" s="248" t="s">
        <v>1</v>
      </c>
      <c r="F1353" s="249" t="s">
        <v>229</v>
      </c>
      <c r="G1353" s="247"/>
      <c r="H1353" s="250">
        <v>116.355</v>
      </c>
      <c r="I1353" s="251"/>
      <c r="J1353" s="247"/>
      <c r="K1353" s="247"/>
      <c r="L1353" s="252"/>
      <c r="M1353" s="253"/>
      <c r="N1353" s="254"/>
      <c r="O1353" s="254"/>
      <c r="P1353" s="254"/>
      <c r="Q1353" s="254"/>
      <c r="R1353" s="254"/>
      <c r="S1353" s="254"/>
      <c r="T1353" s="255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6" t="s">
        <v>225</v>
      </c>
      <c r="AU1353" s="256" t="s">
        <v>93</v>
      </c>
      <c r="AV1353" s="14" t="s">
        <v>223</v>
      </c>
      <c r="AW1353" s="14" t="s">
        <v>38</v>
      </c>
      <c r="AX1353" s="14" t="s">
        <v>91</v>
      </c>
      <c r="AY1353" s="256" t="s">
        <v>216</v>
      </c>
    </row>
    <row r="1354" s="2" customFormat="1" ht="16.5" customHeight="1">
      <c r="A1354" s="40"/>
      <c r="B1354" s="41"/>
      <c r="C1354" s="221" t="s">
        <v>1704</v>
      </c>
      <c r="D1354" s="221" t="s">
        <v>218</v>
      </c>
      <c r="E1354" s="222" t="s">
        <v>1705</v>
      </c>
      <c r="F1354" s="223" t="s">
        <v>1706</v>
      </c>
      <c r="G1354" s="224" t="s">
        <v>221</v>
      </c>
      <c r="H1354" s="225">
        <v>434.15800000000002</v>
      </c>
      <c r="I1354" s="226"/>
      <c r="J1354" s="227">
        <f>ROUND(I1354*H1354,2)</f>
        <v>0</v>
      </c>
      <c r="K1354" s="223" t="s">
        <v>222</v>
      </c>
      <c r="L1354" s="46"/>
      <c r="M1354" s="228" t="s">
        <v>1</v>
      </c>
      <c r="N1354" s="229" t="s">
        <v>48</v>
      </c>
      <c r="O1354" s="93"/>
      <c r="P1354" s="230">
        <f>O1354*H1354</f>
        <v>0</v>
      </c>
      <c r="Q1354" s="230">
        <v>0.00010000000000000001</v>
      </c>
      <c r="R1354" s="230">
        <f>Q1354*H1354</f>
        <v>0.043415800000000004</v>
      </c>
      <c r="S1354" s="230">
        <v>0</v>
      </c>
      <c r="T1354" s="231">
        <f>S1354*H1354</f>
        <v>0</v>
      </c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R1354" s="232" t="s">
        <v>312</v>
      </c>
      <c r="AT1354" s="232" t="s">
        <v>218</v>
      </c>
      <c r="AU1354" s="232" t="s">
        <v>93</v>
      </c>
      <c r="AY1354" s="18" t="s">
        <v>216</v>
      </c>
      <c r="BE1354" s="233">
        <f>IF(N1354="základní",J1354,0)</f>
        <v>0</v>
      </c>
      <c r="BF1354" s="233">
        <f>IF(N1354="snížená",J1354,0)</f>
        <v>0</v>
      </c>
      <c r="BG1354" s="233">
        <f>IF(N1354="zákl. přenesená",J1354,0)</f>
        <v>0</v>
      </c>
      <c r="BH1354" s="233">
        <f>IF(N1354="sníž. přenesená",J1354,0)</f>
        <v>0</v>
      </c>
      <c r="BI1354" s="233">
        <f>IF(N1354="nulová",J1354,0)</f>
        <v>0</v>
      </c>
      <c r="BJ1354" s="18" t="s">
        <v>91</v>
      </c>
      <c r="BK1354" s="233">
        <f>ROUND(I1354*H1354,2)</f>
        <v>0</v>
      </c>
      <c r="BL1354" s="18" t="s">
        <v>312</v>
      </c>
      <c r="BM1354" s="232" t="s">
        <v>1707</v>
      </c>
    </row>
    <row r="1355" s="13" customFormat="1">
      <c r="A1355" s="13"/>
      <c r="B1355" s="234"/>
      <c r="C1355" s="235"/>
      <c r="D1355" s="236" t="s">
        <v>225</v>
      </c>
      <c r="E1355" s="237" t="s">
        <v>1</v>
      </c>
      <c r="F1355" s="238" t="s">
        <v>1708</v>
      </c>
      <c r="G1355" s="235"/>
      <c r="H1355" s="239">
        <v>434.15800000000002</v>
      </c>
      <c r="I1355" s="240"/>
      <c r="J1355" s="235"/>
      <c r="K1355" s="235"/>
      <c r="L1355" s="241"/>
      <c r="M1355" s="242"/>
      <c r="N1355" s="243"/>
      <c r="O1355" s="243"/>
      <c r="P1355" s="243"/>
      <c r="Q1355" s="243"/>
      <c r="R1355" s="243"/>
      <c r="S1355" s="243"/>
      <c r="T1355" s="244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5" t="s">
        <v>225</v>
      </c>
      <c r="AU1355" s="245" t="s">
        <v>93</v>
      </c>
      <c r="AV1355" s="13" t="s">
        <v>93</v>
      </c>
      <c r="AW1355" s="13" t="s">
        <v>38</v>
      </c>
      <c r="AX1355" s="13" t="s">
        <v>91</v>
      </c>
      <c r="AY1355" s="245" t="s">
        <v>216</v>
      </c>
    </row>
    <row r="1356" s="2" customFormat="1" ht="21.75" customHeight="1">
      <c r="A1356" s="40"/>
      <c r="B1356" s="41"/>
      <c r="C1356" s="221" t="s">
        <v>1709</v>
      </c>
      <c r="D1356" s="221" t="s">
        <v>218</v>
      </c>
      <c r="E1356" s="222" t="s">
        <v>1710</v>
      </c>
      <c r="F1356" s="223" t="s">
        <v>1711</v>
      </c>
      <c r="G1356" s="224" t="s">
        <v>221</v>
      </c>
      <c r="H1356" s="225">
        <v>434.15800000000002</v>
      </c>
      <c r="I1356" s="226"/>
      <c r="J1356" s="227">
        <f>ROUND(I1356*H1356,2)</f>
        <v>0</v>
      </c>
      <c r="K1356" s="223" t="s">
        <v>222</v>
      </c>
      <c r="L1356" s="46"/>
      <c r="M1356" s="228" t="s">
        <v>1</v>
      </c>
      <c r="N1356" s="229" t="s">
        <v>48</v>
      </c>
      <c r="O1356" s="93"/>
      <c r="P1356" s="230">
        <f>O1356*H1356</f>
        <v>0</v>
      </c>
      <c r="Q1356" s="230">
        <v>0.00069999999999999999</v>
      </c>
      <c r="R1356" s="230">
        <f>Q1356*H1356</f>
        <v>0.30391060000000003</v>
      </c>
      <c r="S1356" s="230">
        <v>0</v>
      </c>
      <c r="T1356" s="231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32" t="s">
        <v>312</v>
      </c>
      <c r="AT1356" s="232" t="s">
        <v>218</v>
      </c>
      <c r="AU1356" s="232" t="s">
        <v>93</v>
      </c>
      <c r="AY1356" s="18" t="s">
        <v>216</v>
      </c>
      <c r="BE1356" s="233">
        <f>IF(N1356="základní",J1356,0)</f>
        <v>0</v>
      </c>
      <c r="BF1356" s="233">
        <f>IF(N1356="snížená",J1356,0)</f>
        <v>0</v>
      </c>
      <c r="BG1356" s="233">
        <f>IF(N1356="zákl. přenesená",J1356,0)</f>
        <v>0</v>
      </c>
      <c r="BH1356" s="233">
        <f>IF(N1356="sníž. přenesená",J1356,0)</f>
        <v>0</v>
      </c>
      <c r="BI1356" s="233">
        <f>IF(N1356="nulová",J1356,0)</f>
        <v>0</v>
      </c>
      <c r="BJ1356" s="18" t="s">
        <v>91</v>
      </c>
      <c r="BK1356" s="233">
        <f>ROUND(I1356*H1356,2)</f>
        <v>0</v>
      </c>
      <c r="BL1356" s="18" t="s">
        <v>312</v>
      </c>
      <c r="BM1356" s="232" t="s">
        <v>1712</v>
      </c>
    </row>
    <row r="1357" s="13" customFormat="1">
      <c r="A1357" s="13"/>
      <c r="B1357" s="234"/>
      <c r="C1357" s="235"/>
      <c r="D1357" s="236" t="s">
        <v>225</v>
      </c>
      <c r="E1357" s="237" t="s">
        <v>1</v>
      </c>
      <c r="F1357" s="238" t="s">
        <v>1708</v>
      </c>
      <c r="G1357" s="235"/>
      <c r="H1357" s="239">
        <v>434.15800000000002</v>
      </c>
      <c r="I1357" s="240"/>
      <c r="J1357" s="235"/>
      <c r="K1357" s="235"/>
      <c r="L1357" s="241"/>
      <c r="M1357" s="242"/>
      <c r="N1357" s="243"/>
      <c r="O1357" s="243"/>
      <c r="P1357" s="243"/>
      <c r="Q1357" s="243"/>
      <c r="R1357" s="243"/>
      <c r="S1357" s="243"/>
      <c r="T1357" s="244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5" t="s">
        <v>225</v>
      </c>
      <c r="AU1357" s="245" t="s">
        <v>93</v>
      </c>
      <c r="AV1357" s="13" t="s">
        <v>93</v>
      </c>
      <c r="AW1357" s="13" t="s">
        <v>38</v>
      </c>
      <c r="AX1357" s="13" t="s">
        <v>91</v>
      </c>
      <c r="AY1357" s="245" t="s">
        <v>216</v>
      </c>
    </row>
    <row r="1358" s="2" customFormat="1" ht="24.15" customHeight="1">
      <c r="A1358" s="40"/>
      <c r="B1358" s="41"/>
      <c r="C1358" s="221" t="s">
        <v>1713</v>
      </c>
      <c r="D1358" s="221" t="s">
        <v>218</v>
      </c>
      <c r="E1358" s="222" t="s">
        <v>1714</v>
      </c>
      <c r="F1358" s="223" t="s">
        <v>1715</v>
      </c>
      <c r="G1358" s="224" t="s">
        <v>221</v>
      </c>
      <c r="H1358" s="225">
        <v>250.41</v>
      </c>
      <c r="I1358" s="226"/>
      <c r="J1358" s="227">
        <f>ROUND(I1358*H1358,2)</f>
        <v>0</v>
      </c>
      <c r="K1358" s="223" t="s">
        <v>222</v>
      </c>
      <c r="L1358" s="46"/>
      <c r="M1358" s="228" t="s">
        <v>1</v>
      </c>
      <c r="N1358" s="229" t="s">
        <v>48</v>
      </c>
      <c r="O1358" s="93"/>
      <c r="P1358" s="230">
        <f>O1358*H1358</f>
        <v>0</v>
      </c>
      <c r="Q1358" s="230">
        <v>0.021873490900000001</v>
      </c>
      <c r="R1358" s="230">
        <f>Q1358*H1358</f>
        <v>5.4773408562690005</v>
      </c>
      <c r="S1358" s="230">
        <v>0</v>
      </c>
      <c r="T1358" s="231">
        <f>S1358*H1358</f>
        <v>0</v>
      </c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R1358" s="232" t="s">
        <v>312</v>
      </c>
      <c r="AT1358" s="232" t="s">
        <v>218</v>
      </c>
      <c r="AU1358" s="232" t="s">
        <v>93</v>
      </c>
      <c r="AY1358" s="18" t="s">
        <v>216</v>
      </c>
      <c r="BE1358" s="233">
        <f>IF(N1358="základní",J1358,0)</f>
        <v>0</v>
      </c>
      <c r="BF1358" s="233">
        <f>IF(N1358="snížená",J1358,0)</f>
        <v>0</v>
      </c>
      <c r="BG1358" s="233">
        <f>IF(N1358="zákl. přenesená",J1358,0)</f>
        <v>0</v>
      </c>
      <c r="BH1358" s="233">
        <f>IF(N1358="sníž. přenesená",J1358,0)</f>
        <v>0</v>
      </c>
      <c r="BI1358" s="233">
        <f>IF(N1358="nulová",J1358,0)</f>
        <v>0</v>
      </c>
      <c r="BJ1358" s="18" t="s">
        <v>91</v>
      </c>
      <c r="BK1358" s="233">
        <f>ROUND(I1358*H1358,2)</f>
        <v>0</v>
      </c>
      <c r="BL1358" s="18" t="s">
        <v>312</v>
      </c>
      <c r="BM1358" s="232" t="s">
        <v>1716</v>
      </c>
    </row>
    <row r="1359" s="13" customFormat="1">
      <c r="A1359" s="13"/>
      <c r="B1359" s="234"/>
      <c r="C1359" s="235"/>
      <c r="D1359" s="236" t="s">
        <v>225</v>
      </c>
      <c r="E1359" s="237" t="s">
        <v>1</v>
      </c>
      <c r="F1359" s="238" t="s">
        <v>1717</v>
      </c>
      <c r="G1359" s="235"/>
      <c r="H1359" s="239">
        <v>63.450000000000003</v>
      </c>
      <c r="I1359" s="240"/>
      <c r="J1359" s="235"/>
      <c r="K1359" s="235"/>
      <c r="L1359" s="241"/>
      <c r="M1359" s="242"/>
      <c r="N1359" s="243"/>
      <c r="O1359" s="243"/>
      <c r="P1359" s="243"/>
      <c r="Q1359" s="243"/>
      <c r="R1359" s="243"/>
      <c r="S1359" s="243"/>
      <c r="T1359" s="244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5" t="s">
        <v>225</v>
      </c>
      <c r="AU1359" s="245" t="s">
        <v>93</v>
      </c>
      <c r="AV1359" s="13" t="s">
        <v>93</v>
      </c>
      <c r="AW1359" s="13" t="s">
        <v>38</v>
      </c>
      <c r="AX1359" s="13" t="s">
        <v>83</v>
      </c>
      <c r="AY1359" s="245" t="s">
        <v>216</v>
      </c>
    </row>
    <row r="1360" s="13" customFormat="1">
      <c r="A1360" s="13"/>
      <c r="B1360" s="234"/>
      <c r="C1360" s="235"/>
      <c r="D1360" s="236" t="s">
        <v>225</v>
      </c>
      <c r="E1360" s="237" t="s">
        <v>1</v>
      </c>
      <c r="F1360" s="238" t="s">
        <v>1718</v>
      </c>
      <c r="G1360" s="235"/>
      <c r="H1360" s="239">
        <v>83.950000000000003</v>
      </c>
      <c r="I1360" s="240"/>
      <c r="J1360" s="235"/>
      <c r="K1360" s="235"/>
      <c r="L1360" s="241"/>
      <c r="M1360" s="242"/>
      <c r="N1360" s="243"/>
      <c r="O1360" s="243"/>
      <c r="P1360" s="243"/>
      <c r="Q1360" s="243"/>
      <c r="R1360" s="243"/>
      <c r="S1360" s="243"/>
      <c r="T1360" s="244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5" t="s">
        <v>225</v>
      </c>
      <c r="AU1360" s="245" t="s">
        <v>93</v>
      </c>
      <c r="AV1360" s="13" t="s">
        <v>93</v>
      </c>
      <c r="AW1360" s="13" t="s">
        <v>38</v>
      </c>
      <c r="AX1360" s="13" t="s">
        <v>83</v>
      </c>
      <c r="AY1360" s="245" t="s">
        <v>216</v>
      </c>
    </row>
    <row r="1361" s="13" customFormat="1">
      <c r="A1361" s="13"/>
      <c r="B1361" s="234"/>
      <c r="C1361" s="235"/>
      <c r="D1361" s="236" t="s">
        <v>225</v>
      </c>
      <c r="E1361" s="237" t="s">
        <v>1</v>
      </c>
      <c r="F1361" s="238" t="s">
        <v>1719</v>
      </c>
      <c r="G1361" s="235"/>
      <c r="H1361" s="239">
        <v>103.01000000000001</v>
      </c>
      <c r="I1361" s="240"/>
      <c r="J1361" s="235"/>
      <c r="K1361" s="235"/>
      <c r="L1361" s="241"/>
      <c r="M1361" s="242"/>
      <c r="N1361" s="243"/>
      <c r="O1361" s="243"/>
      <c r="P1361" s="243"/>
      <c r="Q1361" s="243"/>
      <c r="R1361" s="243"/>
      <c r="S1361" s="243"/>
      <c r="T1361" s="244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5" t="s">
        <v>225</v>
      </c>
      <c r="AU1361" s="245" t="s">
        <v>93</v>
      </c>
      <c r="AV1361" s="13" t="s">
        <v>93</v>
      </c>
      <c r="AW1361" s="13" t="s">
        <v>38</v>
      </c>
      <c r="AX1361" s="13" t="s">
        <v>83</v>
      </c>
      <c r="AY1361" s="245" t="s">
        <v>216</v>
      </c>
    </row>
    <row r="1362" s="14" customFormat="1">
      <c r="A1362" s="14"/>
      <c r="B1362" s="246"/>
      <c r="C1362" s="247"/>
      <c r="D1362" s="236" t="s">
        <v>225</v>
      </c>
      <c r="E1362" s="248" t="s">
        <v>160</v>
      </c>
      <c r="F1362" s="249" t="s">
        <v>229</v>
      </c>
      <c r="G1362" s="247"/>
      <c r="H1362" s="250">
        <v>250.41</v>
      </c>
      <c r="I1362" s="251"/>
      <c r="J1362" s="247"/>
      <c r="K1362" s="247"/>
      <c r="L1362" s="252"/>
      <c r="M1362" s="253"/>
      <c r="N1362" s="254"/>
      <c r="O1362" s="254"/>
      <c r="P1362" s="254"/>
      <c r="Q1362" s="254"/>
      <c r="R1362" s="254"/>
      <c r="S1362" s="254"/>
      <c r="T1362" s="255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6" t="s">
        <v>225</v>
      </c>
      <c r="AU1362" s="256" t="s">
        <v>93</v>
      </c>
      <c r="AV1362" s="14" t="s">
        <v>223</v>
      </c>
      <c r="AW1362" s="14" t="s">
        <v>38</v>
      </c>
      <c r="AX1362" s="14" t="s">
        <v>91</v>
      </c>
      <c r="AY1362" s="256" t="s">
        <v>216</v>
      </c>
    </row>
    <row r="1363" s="2" customFormat="1" ht="37.8" customHeight="1">
      <c r="A1363" s="40"/>
      <c r="B1363" s="41"/>
      <c r="C1363" s="221" t="s">
        <v>1720</v>
      </c>
      <c r="D1363" s="221" t="s">
        <v>218</v>
      </c>
      <c r="E1363" s="222" t="s">
        <v>1721</v>
      </c>
      <c r="F1363" s="223" t="s">
        <v>1722</v>
      </c>
      <c r="G1363" s="224" t="s">
        <v>221</v>
      </c>
      <c r="H1363" s="225">
        <v>183.74799999999999</v>
      </c>
      <c r="I1363" s="226"/>
      <c r="J1363" s="227">
        <f>ROUND(I1363*H1363,2)</f>
        <v>0</v>
      </c>
      <c r="K1363" s="223" t="s">
        <v>1</v>
      </c>
      <c r="L1363" s="46"/>
      <c r="M1363" s="228" t="s">
        <v>1</v>
      </c>
      <c r="N1363" s="229" t="s">
        <v>48</v>
      </c>
      <c r="O1363" s="93"/>
      <c r="P1363" s="230">
        <f>O1363*H1363</f>
        <v>0</v>
      </c>
      <c r="Q1363" s="230">
        <v>0.021870000000000001</v>
      </c>
      <c r="R1363" s="230">
        <f>Q1363*H1363</f>
        <v>4.01856876</v>
      </c>
      <c r="S1363" s="230">
        <v>0</v>
      </c>
      <c r="T1363" s="231">
        <f>S1363*H1363</f>
        <v>0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32" t="s">
        <v>312</v>
      </c>
      <c r="AT1363" s="232" t="s">
        <v>218</v>
      </c>
      <c r="AU1363" s="232" t="s">
        <v>93</v>
      </c>
      <c r="AY1363" s="18" t="s">
        <v>216</v>
      </c>
      <c r="BE1363" s="233">
        <f>IF(N1363="základní",J1363,0)</f>
        <v>0</v>
      </c>
      <c r="BF1363" s="233">
        <f>IF(N1363="snížená",J1363,0)</f>
        <v>0</v>
      </c>
      <c r="BG1363" s="233">
        <f>IF(N1363="zákl. přenesená",J1363,0)</f>
        <v>0</v>
      </c>
      <c r="BH1363" s="233">
        <f>IF(N1363="sníž. přenesená",J1363,0)</f>
        <v>0</v>
      </c>
      <c r="BI1363" s="233">
        <f>IF(N1363="nulová",J1363,0)</f>
        <v>0</v>
      </c>
      <c r="BJ1363" s="18" t="s">
        <v>91</v>
      </c>
      <c r="BK1363" s="233">
        <f>ROUND(I1363*H1363,2)</f>
        <v>0</v>
      </c>
      <c r="BL1363" s="18" t="s">
        <v>312</v>
      </c>
      <c r="BM1363" s="232" t="s">
        <v>1723</v>
      </c>
    </row>
    <row r="1364" s="13" customFormat="1">
      <c r="A1364" s="13"/>
      <c r="B1364" s="234"/>
      <c r="C1364" s="235"/>
      <c r="D1364" s="236" t="s">
        <v>225</v>
      </c>
      <c r="E1364" s="237" t="s">
        <v>1</v>
      </c>
      <c r="F1364" s="238" t="s">
        <v>1724</v>
      </c>
      <c r="G1364" s="235"/>
      <c r="H1364" s="239">
        <v>73.037999999999997</v>
      </c>
      <c r="I1364" s="240"/>
      <c r="J1364" s="235"/>
      <c r="K1364" s="235"/>
      <c r="L1364" s="241"/>
      <c r="M1364" s="242"/>
      <c r="N1364" s="243"/>
      <c r="O1364" s="243"/>
      <c r="P1364" s="243"/>
      <c r="Q1364" s="243"/>
      <c r="R1364" s="243"/>
      <c r="S1364" s="243"/>
      <c r="T1364" s="244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5" t="s">
        <v>225</v>
      </c>
      <c r="AU1364" s="245" t="s">
        <v>93</v>
      </c>
      <c r="AV1364" s="13" t="s">
        <v>93</v>
      </c>
      <c r="AW1364" s="13" t="s">
        <v>38</v>
      </c>
      <c r="AX1364" s="13" t="s">
        <v>83</v>
      </c>
      <c r="AY1364" s="245" t="s">
        <v>216</v>
      </c>
    </row>
    <row r="1365" s="13" customFormat="1">
      <c r="A1365" s="13"/>
      <c r="B1365" s="234"/>
      <c r="C1365" s="235"/>
      <c r="D1365" s="236" t="s">
        <v>225</v>
      </c>
      <c r="E1365" s="237" t="s">
        <v>1</v>
      </c>
      <c r="F1365" s="238" t="s">
        <v>1725</v>
      </c>
      <c r="G1365" s="235"/>
      <c r="H1365" s="239">
        <v>8.3200000000000003</v>
      </c>
      <c r="I1365" s="240"/>
      <c r="J1365" s="235"/>
      <c r="K1365" s="235"/>
      <c r="L1365" s="241"/>
      <c r="M1365" s="242"/>
      <c r="N1365" s="243"/>
      <c r="O1365" s="243"/>
      <c r="P1365" s="243"/>
      <c r="Q1365" s="243"/>
      <c r="R1365" s="243"/>
      <c r="S1365" s="243"/>
      <c r="T1365" s="244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5" t="s">
        <v>225</v>
      </c>
      <c r="AU1365" s="245" t="s">
        <v>93</v>
      </c>
      <c r="AV1365" s="13" t="s">
        <v>93</v>
      </c>
      <c r="AW1365" s="13" t="s">
        <v>38</v>
      </c>
      <c r="AX1365" s="13" t="s">
        <v>83</v>
      </c>
      <c r="AY1365" s="245" t="s">
        <v>216</v>
      </c>
    </row>
    <row r="1366" s="13" customFormat="1">
      <c r="A1366" s="13"/>
      <c r="B1366" s="234"/>
      <c r="C1366" s="235"/>
      <c r="D1366" s="236" t="s">
        <v>225</v>
      </c>
      <c r="E1366" s="237" t="s">
        <v>1</v>
      </c>
      <c r="F1366" s="238" t="s">
        <v>1726</v>
      </c>
      <c r="G1366" s="235"/>
      <c r="H1366" s="239">
        <v>52.954000000000001</v>
      </c>
      <c r="I1366" s="240"/>
      <c r="J1366" s="235"/>
      <c r="K1366" s="235"/>
      <c r="L1366" s="241"/>
      <c r="M1366" s="242"/>
      <c r="N1366" s="243"/>
      <c r="O1366" s="243"/>
      <c r="P1366" s="243"/>
      <c r="Q1366" s="243"/>
      <c r="R1366" s="243"/>
      <c r="S1366" s="243"/>
      <c r="T1366" s="244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5" t="s">
        <v>225</v>
      </c>
      <c r="AU1366" s="245" t="s">
        <v>93</v>
      </c>
      <c r="AV1366" s="13" t="s">
        <v>93</v>
      </c>
      <c r="AW1366" s="13" t="s">
        <v>38</v>
      </c>
      <c r="AX1366" s="13" t="s">
        <v>83</v>
      </c>
      <c r="AY1366" s="245" t="s">
        <v>216</v>
      </c>
    </row>
    <row r="1367" s="13" customFormat="1">
      <c r="A1367" s="13"/>
      <c r="B1367" s="234"/>
      <c r="C1367" s="235"/>
      <c r="D1367" s="236" t="s">
        <v>225</v>
      </c>
      <c r="E1367" s="237" t="s">
        <v>1</v>
      </c>
      <c r="F1367" s="238" t="s">
        <v>1727</v>
      </c>
      <c r="G1367" s="235"/>
      <c r="H1367" s="239">
        <v>4.1120000000000001</v>
      </c>
      <c r="I1367" s="240"/>
      <c r="J1367" s="235"/>
      <c r="K1367" s="235"/>
      <c r="L1367" s="241"/>
      <c r="M1367" s="242"/>
      <c r="N1367" s="243"/>
      <c r="O1367" s="243"/>
      <c r="P1367" s="243"/>
      <c r="Q1367" s="243"/>
      <c r="R1367" s="243"/>
      <c r="S1367" s="243"/>
      <c r="T1367" s="244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5" t="s">
        <v>225</v>
      </c>
      <c r="AU1367" s="245" t="s">
        <v>93</v>
      </c>
      <c r="AV1367" s="13" t="s">
        <v>93</v>
      </c>
      <c r="AW1367" s="13" t="s">
        <v>38</v>
      </c>
      <c r="AX1367" s="13" t="s">
        <v>83</v>
      </c>
      <c r="AY1367" s="245" t="s">
        <v>216</v>
      </c>
    </row>
    <row r="1368" s="13" customFormat="1">
      <c r="A1368" s="13"/>
      <c r="B1368" s="234"/>
      <c r="C1368" s="235"/>
      <c r="D1368" s="236" t="s">
        <v>225</v>
      </c>
      <c r="E1368" s="237" t="s">
        <v>1</v>
      </c>
      <c r="F1368" s="238" t="s">
        <v>1728</v>
      </c>
      <c r="G1368" s="235"/>
      <c r="H1368" s="239">
        <v>45.323999999999998</v>
      </c>
      <c r="I1368" s="240"/>
      <c r="J1368" s="235"/>
      <c r="K1368" s="235"/>
      <c r="L1368" s="241"/>
      <c r="M1368" s="242"/>
      <c r="N1368" s="243"/>
      <c r="O1368" s="243"/>
      <c r="P1368" s="243"/>
      <c r="Q1368" s="243"/>
      <c r="R1368" s="243"/>
      <c r="S1368" s="243"/>
      <c r="T1368" s="244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5" t="s">
        <v>225</v>
      </c>
      <c r="AU1368" s="245" t="s">
        <v>93</v>
      </c>
      <c r="AV1368" s="13" t="s">
        <v>93</v>
      </c>
      <c r="AW1368" s="13" t="s">
        <v>38</v>
      </c>
      <c r="AX1368" s="13" t="s">
        <v>83</v>
      </c>
      <c r="AY1368" s="245" t="s">
        <v>216</v>
      </c>
    </row>
    <row r="1369" s="14" customFormat="1">
      <c r="A1369" s="14"/>
      <c r="B1369" s="246"/>
      <c r="C1369" s="247"/>
      <c r="D1369" s="236" t="s">
        <v>225</v>
      </c>
      <c r="E1369" s="248" t="s">
        <v>157</v>
      </c>
      <c r="F1369" s="249" t="s">
        <v>229</v>
      </c>
      <c r="G1369" s="247"/>
      <c r="H1369" s="250">
        <v>183.74799999999999</v>
      </c>
      <c r="I1369" s="251"/>
      <c r="J1369" s="247"/>
      <c r="K1369" s="247"/>
      <c r="L1369" s="252"/>
      <c r="M1369" s="253"/>
      <c r="N1369" s="254"/>
      <c r="O1369" s="254"/>
      <c r="P1369" s="254"/>
      <c r="Q1369" s="254"/>
      <c r="R1369" s="254"/>
      <c r="S1369" s="254"/>
      <c r="T1369" s="255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6" t="s">
        <v>225</v>
      </c>
      <c r="AU1369" s="256" t="s">
        <v>93</v>
      </c>
      <c r="AV1369" s="14" t="s">
        <v>223</v>
      </c>
      <c r="AW1369" s="14" t="s">
        <v>38</v>
      </c>
      <c r="AX1369" s="14" t="s">
        <v>91</v>
      </c>
      <c r="AY1369" s="256" t="s">
        <v>216</v>
      </c>
    </row>
    <row r="1370" s="2" customFormat="1" ht="37.8" customHeight="1">
      <c r="A1370" s="40"/>
      <c r="B1370" s="41"/>
      <c r="C1370" s="221" t="s">
        <v>1729</v>
      </c>
      <c r="D1370" s="221" t="s">
        <v>218</v>
      </c>
      <c r="E1370" s="222" t="s">
        <v>1730</v>
      </c>
      <c r="F1370" s="223" t="s">
        <v>1731</v>
      </c>
      <c r="G1370" s="224" t="s">
        <v>221</v>
      </c>
      <c r="H1370" s="225">
        <v>59.475000000000001</v>
      </c>
      <c r="I1370" s="226"/>
      <c r="J1370" s="227">
        <f>ROUND(I1370*H1370,2)</f>
        <v>0</v>
      </c>
      <c r="K1370" s="223" t="s">
        <v>1</v>
      </c>
      <c r="L1370" s="46"/>
      <c r="M1370" s="228" t="s">
        <v>1</v>
      </c>
      <c r="N1370" s="229" t="s">
        <v>48</v>
      </c>
      <c r="O1370" s="93"/>
      <c r="P1370" s="230">
        <f>O1370*H1370</f>
        <v>0</v>
      </c>
      <c r="Q1370" s="230">
        <v>0.021870000000000001</v>
      </c>
      <c r="R1370" s="230">
        <f>Q1370*H1370</f>
        <v>1.3007182500000001</v>
      </c>
      <c r="S1370" s="230">
        <v>0</v>
      </c>
      <c r="T1370" s="231">
        <f>S1370*H1370</f>
        <v>0</v>
      </c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R1370" s="232" t="s">
        <v>312</v>
      </c>
      <c r="AT1370" s="232" t="s">
        <v>218</v>
      </c>
      <c r="AU1370" s="232" t="s">
        <v>93</v>
      </c>
      <c r="AY1370" s="18" t="s">
        <v>216</v>
      </c>
      <c r="BE1370" s="233">
        <f>IF(N1370="základní",J1370,0)</f>
        <v>0</v>
      </c>
      <c r="BF1370" s="233">
        <f>IF(N1370="snížená",J1370,0)</f>
        <v>0</v>
      </c>
      <c r="BG1370" s="233">
        <f>IF(N1370="zákl. přenesená",J1370,0)</f>
        <v>0</v>
      </c>
      <c r="BH1370" s="233">
        <f>IF(N1370="sníž. přenesená",J1370,0)</f>
        <v>0</v>
      </c>
      <c r="BI1370" s="233">
        <f>IF(N1370="nulová",J1370,0)</f>
        <v>0</v>
      </c>
      <c r="BJ1370" s="18" t="s">
        <v>91</v>
      </c>
      <c r="BK1370" s="233">
        <f>ROUND(I1370*H1370,2)</f>
        <v>0</v>
      </c>
      <c r="BL1370" s="18" t="s">
        <v>312</v>
      </c>
      <c r="BM1370" s="232" t="s">
        <v>1732</v>
      </c>
    </row>
    <row r="1371" s="13" customFormat="1">
      <c r="A1371" s="13"/>
      <c r="B1371" s="234"/>
      <c r="C1371" s="235"/>
      <c r="D1371" s="236" t="s">
        <v>225</v>
      </c>
      <c r="E1371" s="237" t="s">
        <v>1</v>
      </c>
      <c r="F1371" s="238" t="s">
        <v>1733</v>
      </c>
      <c r="G1371" s="235"/>
      <c r="H1371" s="239">
        <v>31.725000000000001</v>
      </c>
      <c r="I1371" s="240"/>
      <c r="J1371" s="235"/>
      <c r="K1371" s="235"/>
      <c r="L1371" s="241"/>
      <c r="M1371" s="242"/>
      <c r="N1371" s="243"/>
      <c r="O1371" s="243"/>
      <c r="P1371" s="243"/>
      <c r="Q1371" s="243"/>
      <c r="R1371" s="243"/>
      <c r="S1371" s="243"/>
      <c r="T1371" s="244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5" t="s">
        <v>225</v>
      </c>
      <c r="AU1371" s="245" t="s">
        <v>93</v>
      </c>
      <c r="AV1371" s="13" t="s">
        <v>93</v>
      </c>
      <c r="AW1371" s="13" t="s">
        <v>38</v>
      </c>
      <c r="AX1371" s="13" t="s">
        <v>83</v>
      </c>
      <c r="AY1371" s="245" t="s">
        <v>216</v>
      </c>
    </row>
    <row r="1372" s="13" customFormat="1">
      <c r="A1372" s="13"/>
      <c r="B1372" s="234"/>
      <c r="C1372" s="235"/>
      <c r="D1372" s="236" t="s">
        <v>225</v>
      </c>
      <c r="E1372" s="237" t="s">
        <v>1</v>
      </c>
      <c r="F1372" s="238" t="s">
        <v>1734</v>
      </c>
      <c r="G1372" s="235"/>
      <c r="H1372" s="239">
        <v>9.25</v>
      </c>
      <c r="I1372" s="240"/>
      <c r="J1372" s="235"/>
      <c r="K1372" s="235"/>
      <c r="L1372" s="241"/>
      <c r="M1372" s="242"/>
      <c r="N1372" s="243"/>
      <c r="O1372" s="243"/>
      <c r="P1372" s="243"/>
      <c r="Q1372" s="243"/>
      <c r="R1372" s="243"/>
      <c r="S1372" s="243"/>
      <c r="T1372" s="244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5" t="s">
        <v>225</v>
      </c>
      <c r="AU1372" s="245" t="s">
        <v>93</v>
      </c>
      <c r="AV1372" s="13" t="s">
        <v>93</v>
      </c>
      <c r="AW1372" s="13" t="s">
        <v>38</v>
      </c>
      <c r="AX1372" s="13" t="s">
        <v>83</v>
      </c>
      <c r="AY1372" s="245" t="s">
        <v>216</v>
      </c>
    </row>
    <row r="1373" s="13" customFormat="1">
      <c r="A1373" s="13"/>
      <c r="B1373" s="234"/>
      <c r="C1373" s="235"/>
      <c r="D1373" s="236" t="s">
        <v>225</v>
      </c>
      <c r="E1373" s="237" t="s">
        <v>1</v>
      </c>
      <c r="F1373" s="238" t="s">
        <v>1735</v>
      </c>
      <c r="G1373" s="235"/>
      <c r="H1373" s="239">
        <v>9.25</v>
      </c>
      <c r="I1373" s="240"/>
      <c r="J1373" s="235"/>
      <c r="K1373" s="235"/>
      <c r="L1373" s="241"/>
      <c r="M1373" s="242"/>
      <c r="N1373" s="243"/>
      <c r="O1373" s="243"/>
      <c r="P1373" s="243"/>
      <c r="Q1373" s="243"/>
      <c r="R1373" s="243"/>
      <c r="S1373" s="243"/>
      <c r="T1373" s="244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5" t="s">
        <v>225</v>
      </c>
      <c r="AU1373" s="245" t="s">
        <v>93</v>
      </c>
      <c r="AV1373" s="13" t="s">
        <v>93</v>
      </c>
      <c r="AW1373" s="13" t="s">
        <v>38</v>
      </c>
      <c r="AX1373" s="13" t="s">
        <v>83</v>
      </c>
      <c r="AY1373" s="245" t="s">
        <v>216</v>
      </c>
    </row>
    <row r="1374" s="13" customFormat="1">
      <c r="A1374" s="13"/>
      <c r="B1374" s="234"/>
      <c r="C1374" s="235"/>
      <c r="D1374" s="236" t="s">
        <v>225</v>
      </c>
      <c r="E1374" s="237" t="s">
        <v>1</v>
      </c>
      <c r="F1374" s="238" t="s">
        <v>1736</v>
      </c>
      <c r="G1374" s="235"/>
      <c r="H1374" s="239">
        <v>9.25</v>
      </c>
      <c r="I1374" s="240"/>
      <c r="J1374" s="235"/>
      <c r="K1374" s="235"/>
      <c r="L1374" s="241"/>
      <c r="M1374" s="242"/>
      <c r="N1374" s="243"/>
      <c r="O1374" s="243"/>
      <c r="P1374" s="243"/>
      <c r="Q1374" s="243"/>
      <c r="R1374" s="243"/>
      <c r="S1374" s="243"/>
      <c r="T1374" s="244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5" t="s">
        <v>225</v>
      </c>
      <c r="AU1374" s="245" t="s">
        <v>93</v>
      </c>
      <c r="AV1374" s="13" t="s">
        <v>93</v>
      </c>
      <c r="AW1374" s="13" t="s">
        <v>38</v>
      </c>
      <c r="AX1374" s="13" t="s">
        <v>83</v>
      </c>
      <c r="AY1374" s="245" t="s">
        <v>216</v>
      </c>
    </row>
    <row r="1375" s="14" customFormat="1">
      <c r="A1375" s="14"/>
      <c r="B1375" s="246"/>
      <c r="C1375" s="247"/>
      <c r="D1375" s="236" t="s">
        <v>225</v>
      </c>
      <c r="E1375" s="248" t="s">
        <v>1</v>
      </c>
      <c r="F1375" s="249" t="s">
        <v>229</v>
      </c>
      <c r="G1375" s="247"/>
      <c r="H1375" s="250">
        <v>59.475000000000001</v>
      </c>
      <c r="I1375" s="251"/>
      <c r="J1375" s="247"/>
      <c r="K1375" s="247"/>
      <c r="L1375" s="252"/>
      <c r="M1375" s="253"/>
      <c r="N1375" s="254"/>
      <c r="O1375" s="254"/>
      <c r="P1375" s="254"/>
      <c r="Q1375" s="254"/>
      <c r="R1375" s="254"/>
      <c r="S1375" s="254"/>
      <c r="T1375" s="255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6" t="s">
        <v>225</v>
      </c>
      <c r="AU1375" s="256" t="s">
        <v>93</v>
      </c>
      <c r="AV1375" s="14" t="s">
        <v>223</v>
      </c>
      <c r="AW1375" s="14" t="s">
        <v>38</v>
      </c>
      <c r="AX1375" s="14" t="s">
        <v>91</v>
      </c>
      <c r="AY1375" s="256" t="s">
        <v>216</v>
      </c>
    </row>
    <row r="1376" s="2" customFormat="1" ht="33" customHeight="1">
      <c r="A1376" s="40"/>
      <c r="B1376" s="41"/>
      <c r="C1376" s="221" t="s">
        <v>1737</v>
      </c>
      <c r="D1376" s="221" t="s">
        <v>218</v>
      </c>
      <c r="E1376" s="222" t="s">
        <v>1738</v>
      </c>
      <c r="F1376" s="223" t="s">
        <v>1739</v>
      </c>
      <c r="G1376" s="224" t="s">
        <v>221</v>
      </c>
      <c r="H1376" s="225">
        <v>347.05200000000002</v>
      </c>
      <c r="I1376" s="226"/>
      <c r="J1376" s="227">
        <f>ROUND(I1376*H1376,2)</f>
        <v>0</v>
      </c>
      <c r="K1376" s="223" t="s">
        <v>222</v>
      </c>
      <c r="L1376" s="46"/>
      <c r="M1376" s="228" t="s">
        <v>1</v>
      </c>
      <c r="N1376" s="229" t="s">
        <v>48</v>
      </c>
      <c r="O1376" s="93"/>
      <c r="P1376" s="230">
        <f>O1376*H1376</f>
        <v>0</v>
      </c>
      <c r="Q1376" s="230">
        <v>0.00125314</v>
      </c>
      <c r="R1376" s="230">
        <f>Q1376*H1376</f>
        <v>0.43490474328000006</v>
      </c>
      <c r="S1376" s="230">
        <v>0</v>
      </c>
      <c r="T1376" s="231">
        <f>S1376*H1376</f>
        <v>0</v>
      </c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R1376" s="232" t="s">
        <v>312</v>
      </c>
      <c r="AT1376" s="232" t="s">
        <v>218</v>
      </c>
      <c r="AU1376" s="232" t="s">
        <v>93</v>
      </c>
      <c r="AY1376" s="18" t="s">
        <v>216</v>
      </c>
      <c r="BE1376" s="233">
        <f>IF(N1376="základní",J1376,0)</f>
        <v>0</v>
      </c>
      <c r="BF1376" s="233">
        <f>IF(N1376="snížená",J1376,0)</f>
        <v>0</v>
      </c>
      <c r="BG1376" s="233">
        <f>IF(N1376="zákl. přenesená",J1376,0)</f>
        <v>0</v>
      </c>
      <c r="BH1376" s="233">
        <f>IF(N1376="sníž. přenesená",J1376,0)</f>
        <v>0</v>
      </c>
      <c r="BI1376" s="233">
        <f>IF(N1376="nulová",J1376,0)</f>
        <v>0</v>
      </c>
      <c r="BJ1376" s="18" t="s">
        <v>91</v>
      </c>
      <c r="BK1376" s="233">
        <f>ROUND(I1376*H1376,2)</f>
        <v>0</v>
      </c>
      <c r="BL1376" s="18" t="s">
        <v>312</v>
      </c>
      <c r="BM1376" s="232" t="s">
        <v>1740</v>
      </c>
    </row>
    <row r="1377" s="13" customFormat="1">
      <c r="A1377" s="13"/>
      <c r="B1377" s="234"/>
      <c r="C1377" s="235"/>
      <c r="D1377" s="236" t="s">
        <v>225</v>
      </c>
      <c r="E1377" s="237" t="s">
        <v>1</v>
      </c>
      <c r="F1377" s="238" t="s">
        <v>1741</v>
      </c>
      <c r="G1377" s="235"/>
      <c r="H1377" s="239">
        <v>92.609999999999999</v>
      </c>
      <c r="I1377" s="240"/>
      <c r="J1377" s="235"/>
      <c r="K1377" s="235"/>
      <c r="L1377" s="241"/>
      <c r="M1377" s="242"/>
      <c r="N1377" s="243"/>
      <c r="O1377" s="243"/>
      <c r="P1377" s="243"/>
      <c r="Q1377" s="243"/>
      <c r="R1377" s="243"/>
      <c r="S1377" s="243"/>
      <c r="T1377" s="244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5" t="s">
        <v>225</v>
      </c>
      <c r="AU1377" s="245" t="s">
        <v>93</v>
      </c>
      <c r="AV1377" s="13" t="s">
        <v>93</v>
      </c>
      <c r="AW1377" s="13" t="s">
        <v>38</v>
      </c>
      <c r="AX1377" s="13" t="s">
        <v>83</v>
      </c>
      <c r="AY1377" s="245" t="s">
        <v>216</v>
      </c>
    </row>
    <row r="1378" s="13" customFormat="1">
      <c r="A1378" s="13"/>
      <c r="B1378" s="234"/>
      <c r="C1378" s="235"/>
      <c r="D1378" s="236" t="s">
        <v>225</v>
      </c>
      <c r="E1378" s="237" t="s">
        <v>1</v>
      </c>
      <c r="F1378" s="238" t="s">
        <v>1742</v>
      </c>
      <c r="G1378" s="235"/>
      <c r="H1378" s="239">
        <v>32.399999999999999</v>
      </c>
      <c r="I1378" s="240"/>
      <c r="J1378" s="235"/>
      <c r="K1378" s="235"/>
      <c r="L1378" s="241"/>
      <c r="M1378" s="242"/>
      <c r="N1378" s="243"/>
      <c r="O1378" s="243"/>
      <c r="P1378" s="243"/>
      <c r="Q1378" s="243"/>
      <c r="R1378" s="243"/>
      <c r="S1378" s="243"/>
      <c r="T1378" s="244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5" t="s">
        <v>225</v>
      </c>
      <c r="AU1378" s="245" t="s">
        <v>93</v>
      </c>
      <c r="AV1378" s="13" t="s">
        <v>93</v>
      </c>
      <c r="AW1378" s="13" t="s">
        <v>38</v>
      </c>
      <c r="AX1378" s="13" t="s">
        <v>83</v>
      </c>
      <c r="AY1378" s="245" t="s">
        <v>216</v>
      </c>
    </row>
    <row r="1379" s="13" customFormat="1">
      <c r="A1379" s="13"/>
      <c r="B1379" s="234"/>
      <c r="C1379" s="235"/>
      <c r="D1379" s="236" t="s">
        <v>225</v>
      </c>
      <c r="E1379" s="237" t="s">
        <v>1</v>
      </c>
      <c r="F1379" s="238" t="s">
        <v>1743</v>
      </c>
      <c r="G1379" s="235"/>
      <c r="H1379" s="239">
        <v>65.650000000000006</v>
      </c>
      <c r="I1379" s="240"/>
      <c r="J1379" s="235"/>
      <c r="K1379" s="235"/>
      <c r="L1379" s="241"/>
      <c r="M1379" s="242"/>
      <c r="N1379" s="243"/>
      <c r="O1379" s="243"/>
      <c r="P1379" s="243"/>
      <c r="Q1379" s="243"/>
      <c r="R1379" s="243"/>
      <c r="S1379" s="243"/>
      <c r="T1379" s="244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5" t="s">
        <v>225</v>
      </c>
      <c r="AU1379" s="245" t="s">
        <v>93</v>
      </c>
      <c r="AV1379" s="13" t="s">
        <v>93</v>
      </c>
      <c r="AW1379" s="13" t="s">
        <v>38</v>
      </c>
      <c r="AX1379" s="13" t="s">
        <v>83</v>
      </c>
      <c r="AY1379" s="245" t="s">
        <v>216</v>
      </c>
    </row>
    <row r="1380" s="13" customFormat="1">
      <c r="A1380" s="13"/>
      <c r="B1380" s="234"/>
      <c r="C1380" s="235"/>
      <c r="D1380" s="236" t="s">
        <v>225</v>
      </c>
      <c r="E1380" s="237" t="s">
        <v>1</v>
      </c>
      <c r="F1380" s="238" t="s">
        <v>1744</v>
      </c>
      <c r="G1380" s="235"/>
      <c r="H1380" s="239">
        <v>45.359999999999999</v>
      </c>
      <c r="I1380" s="240"/>
      <c r="J1380" s="235"/>
      <c r="K1380" s="235"/>
      <c r="L1380" s="241"/>
      <c r="M1380" s="242"/>
      <c r="N1380" s="243"/>
      <c r="O1380" s="243"/>
      <c r="P1380" s="243"/>
      <c r="Q1380" s="243"/>
      <c r="R1380" s="243"/>
      <c r="S1380" s="243"/>
      <c r="T1380" s="244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5" t="s">
        <v>225</v>
      </c>
      <c r="AU1380" s="245" t="s">
        <v>93</v>
      </c>
      <c r="AV1380" s="13" t="s">
        <v>93</v>
      </c>
      <c r="AW1380" s="13" t="s">
        <v>38</v>
      </c>
      <c r="AX1380" s="13" t="s">
        <v>83</v>
      </c>
      <c r="AY1380" s="245" t="s">
        <v>216</v>
      </c>
    </row>
    <row r="1381" s="13" customFormat="1">
      <c r="A1381" s="13"/>
      <c r="B1381" s="234"/>
      <c r="C1381" s="235"/>
      <c r="D1381" s="236" t="s">
        <v>225</v>
      </c>
      <c r="E1381" s="237" t="s">
        <v>1</v>
      </c>
      <c r="F1381" s="238" t="s">
        <v>1745</v>
      </c>
      <c r="G1381" s="235"/>
      <c r="H1381" s="239">
        <v>64.591999999999999</v>
      </c>
      <c r="I1381" s="240"/>
      <c r="J1381" s="235"/>
      <c r="K1381" s="235"/>
      <c r="L1381" s="241"/>
      <c r="M1381" s="242"/>
      <c r="N1381" s="243"/>
      <c r="O1381" s="243"/>
      <c r="P1381" s="243"/>
      <c r="Q1381" s="243"/>
      <c r="R1381" s="243"/>
      <c r="S1381" s="243"/>
      <c r="T1381" s="244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5" t="s">
        <v>225</v>
      </c>
      <c r="AU1381" s="245" t="s">
        <v>93</v>
      </c>
      <c r="AV1381" s="13" t="s">
        <v>93</v>
      </c>
      <c r="AW1381" s="13" t="s">
        <v>38</v>
      </c>
      <c r="AX1381" s="13" t="s">
        <v>83</v>
      </c>
      <c r="AY1381" s="245" t="s">
        <v>216</v>
      </c>
    </row>
    <row r="1382" s="13" customFormat="1">
      <c r="A1382" s="13"/>
      <c r="B1382" s="234"/>
      <c r="C1382" s="235"/>
      <c r="D1382" s="236" t="s">
        <v>225</v>
      </c>
      <c r="E1382" s="237" t="s">
        <v>1</v>
      </c>
      <c r="F1382" s="238" t="s">
        <v>1746</v>
      </c>
      <c r="G1382" s="235"/>
      <c r="H1382" s="239">
        <v>46.439999999999998</v>
      </c>
      <c r="I1382" s="240"/>
      <c r="J1382" s="235"/>
      <c r="K1382" s="235"/>
      <c r="L1382" s="241"/>
      <c r="M1382" s="242"/>
      <c r="N1382" s="243"/>
      <c r="O1382" s="243"/>
      <c r="P1382" s="243"/>
      <c r="Q1382" s="243"/>
      <c r="R1382" s="243"/>
      <c r="S1382" s="243"/>
      <c r="T1382" s="244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5" t="s">
        <v>225</v>
      </c>
      <c r="AU1382" s="245" t="s">
        <v>93</v>
      </c>
      <c r="AV1382" s="13" t="s">
        <v>93</v>
      </c>
      <c r="AW1382" s="13" t="s">
        <v>38</v>
      </c>
      <c r="AX1382" s="13" t="s">
        <v>83</v>
      </c>
      <c r="AY1382" s="245" t="s">
        <v>216</v>
      </c>
    </row>
    <row r="1383" s="14" customFormat="1">
      <c r="A1383" s="14"/>
      <c r="B1383" s="246"/>
      <c r="C1383" s="247"/>
      <c r="D1383" s="236" t="s">
        <v>225</v>
      </c>
      <c r="E1383" s="248" t="s">
        <v>1747</v>
      </c>
      <c r="F1383" s="249" t="s">
        <v>229</v>
      </c>
      <c r="G1383" s="247"/>
      <c r="H1383" s="250">
        <v>347.05200000000002</v>
      </c>
      <c r="I1383" s="251"/>
      <c r="J1383" s="247"/>
      <c r="K1383" s="247"/>
      <c r="L1383" s="252"/>
      <c r="M1383" s="253"/>
      <c r="N1383" s="254"/>
      <c r="O1383" s="254"/>
      <c r="P1383" s="254"/>
      <c r="Q1383" s="254"/>
      <c r="R1383" s="254"/>
      <c r="S1383" s="254"/>
      <c r="T1383" s="255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6" t="s">
        <v>225</v>
      </c>
      <c r="AU1383" s="256" t="s">
        <v>93</v>
      </c>
      <c r="AV1383" s="14" t="s">
        <v>223</v>
      </c>
      <c r="AW1383" s="14" t="s">
        <v>38</v>
      </c>
      <c r="AX1383" s="14" t="s">
        <v>91</v>
      </c>
      <c r="AY1383" s="256" t="s">
        <v>216</v>
      </c>
    </row>
    <row r="1384" s="2" customFormat="1" ht="24.15" customHeight="1">
      <c r="A1384" s="40"/>
      <c r="B1384" s="41"/>
      <c r="C1384" s="267" t="s">
        <v>1748</v>
      </c>
      <c r="D1384" s="267" t="s">
        <v>295</v>
      </c>
      <c r="E1384" s="268" t="s">
        <v>1749</v>
      </c>
      <c r="F1384" s="269" t="s">
        <v>1750</v>
      </c>
      <c r="G1384" s="270" t="s">
        <v>323</v>
      </c>
      <c r="H1384" s="271">
        <v>364.40499999999997</v>
      </c>
      <c r="I1384" s="272"/>
      <c r="J1384" s="273">
        <f>ROUND(I1384*H1384,2)</f>
        <v>0</v>
      </c>
      <c r="K1384" s="269" t="s">
        <v>1</v>
      </c>
      <c r="L1384" s="274"/>
      <c r="M1384" s="275" t="s">
        <v>1</v>
      </c>
      <c r="N1384" s="276" t="s">
        <v>48</v>
      </c>
      <c r="O1384" s="93"/>
      <c r="P1384" s="230">
        <f>O1384*H1384</f>
        <v>0</v>
      </c>
      <c r="Q1384" s="230">
        <v>0.00089999999999999998</v>
      </c>
      <c r="R1384" s="230">
        <f>Q1384*H1384</f>
        <v>0.32796449999999999</v>
      </c>
      <c r="S1384" s="230">
        <v>0</v>
      </c>
      <c r="T1384" s="231">
        <f>S1384*H1384</f>
        <v>0</v>
      </c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R1384" s="232" t="s">
        <v>440</v>
      </c>
      <c r="AT1384" s="232" t="s">
        <v>295</v>
      </c>
      <c r="AU1384" s="232" t="s">
        <v>93</v>
      </c>
      <c r="AY1384" s="18" t="s">
        <v>216</v>
      </c>
      <c r="BE1384" s="233">
        <f>IF(N1384="základní",J1384,0)</f>
        <v>0</v>
      </c>
      <c r="BF1384" s="233">
        <f>IF(N1384="snížená",J1384,0)</f>
        <v>0</v>
      </c>
      <c r="BG1384" s="233">
        <f>IF(N1384="zákl. přenesená",J1384,0)</f>
        <v>0</v>
      </c>
      <c r="BH1384" s="233">
        <f>IF(N1384="sníž. přenesená",J1384,0)</f>
        <v>0</v>
      </c>
      <c r="BI1384" s="233">
        <f>IF(N1384="nulová",J1384,0)</f>
        <v>0</v>
      </c>
      <c r="BJ1384" s="18" t="s">
        <v>91</v>
      </c>
      <c r="BK1384" s="233">
        <f>ROUND(I1384*H1384,2)</f>
        <v>0</v>
      </c>
      <c r="BL1384" s="18" t="s">
        <v>312</v>
      </c>
      <c r="BM1384" s="232" t="s">
        <v>1751</v>
      </c>
    </row>
    <row r="1385" s="13" customFormat="1">
      <c r="A1385" s="13"/>
      <c r="B1385" s="234"/>
      <c r="C1385" s="235"/>
      <c r="D1385" s="236" t="s">
        <v>225</v>
      </c>
      <c r="E1385" s="235"/>
      <c r="F1385" s="238" t="s">
        <v>1752</v>
      </c>
      <c r="G1385" s="235"/>
      <c r="H1385" s="239">
        <v>364.40499999999997</v>
      </c>
      <c r="I1385" s="240"/>
      <c r="J1385" s="235"/>
      <c r="K1385" s="235"/>
      <c r="L1385" s="241"/>
      <c r="M1385" s="242"/>
      <c r="N1385" s="243"/>
      <c r="O1385" s="243"/>
      <c r="P1385" s="243"/>
      <c r="Q1385" s="243"/>
      <c r="R1385" s="243"/>
      <c r="S1385" s="243"/>
      <c r="T1385" s="244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5" t="s">
        <v>225</v>
      </c>
      <c r="AU1385" s="245" t="s">
        <v>93</v>
      </c>
      <c r="AV1385" s="13" t="s">
        <v>93</v>
      </c>
      <c r="AW1385" s="13" t="s">
        <v>4</v>
      </c>
      <c r="AX1385" s="13" t="s">
        <v>91</v>
      </c>
      <c r="AY1385" s="245" t="s">
        <v>216</v>
      </c>
    </row>
    <row r="1386" s="2" customFormat="1" ht="16.5" customHeight="1">
      <c r="A1386" s="40"/>
      <c r="B1386" s="41"/>
      <c r="C1386" s="221" t="s">
        <v>1753</v>
      </c>
      <c r="D1386" s="221" t="s">
        <v>218</v>
      </c>
      <c r="E1386" s="222" t="s">
        <v>1754</v>
      </c>
      <c r="F1386" s="223" t="s">
        <v>1755</v>
      </c>
      <c r="G1386" s="224" t="s">
        <v>237</v>
      </c>
      <c r="H1386" s="225">
        <v>238.87799999999999</v>
      </c>
      <c r="I1386" s="226"/>
      <c r="J1386" s="227">
        <f>ROUND(I1386*H1386,2)</f>
        <v>0</v>
      </c>
      <c r="K1386" s="223" t="s">
        <v>222</v>
      </c>
      <c r="L1386" s="46"/>
      <c r="M1386" s="228" t="s">
        <v>1</v>
      </c>
      <c r="N1386" s="229" t="s">
        <v>48</v>
      </c>
      <c r="O1386" s="93"/>
      <c r="P1386" s="230">
        <f>O1386*H1386</f>
        <v>0</v>
      </c>
      <c r="Q1386" s="230">
        <v>1.0499999999999999E-05</v>
      </c>
      <c r="R1386" s="230">
        <f>Q1386*H1386</f>
        <v>0.0025082189999999999</v>
      </c>
      <c r="S1386" s="230">
        <v>0</v>
      </c>
      <c r="T1386" s="231">
        <f>S1386*H1386</f>
        <v>0</v>
      </c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R1386" s="232" t="s">
        <v>312</v>
      </c>
      <c r="AT1386" s="232" t="s">
        <v>218</v>
      </c>
      <c r="AU1386" s="232" t="s">
        <v>93</v>
      </c>
      <c r="AY1386" s="18" t="s">
        <v>216</v>
      </c>
      <c r="BE1386" s="233">
        <f>IF(N1386="základní",J1386,0)</f>
        <v>0</v>
      </c>
      <c r="BF1386" s="233">
        <f>IF(N1386="snížená",J1386,0)</f>
        <v>0</v>
      </c>
      <c r="BG1386" s="233">
        <f>IF(N1386="zákl. přenesená",J1386,0)</f>
        <v>0</v>
      </c>
      <c r="BH1386" s="233">
        <f>IF(N1386="sníž. přenesená",J1386,0)</f>
        <v>0</v>
      </c>
      <c r="BI1386" s="233">
        <f>IF(N1386="nulová",J1386,0)</f>
        <v>0</v>
      </c>
      <c r="BJ1386" s="18" t="s">
        <v>91</v>
      </c>
      <c r="BK1386" s="233">
        <f>ROUND(I1386*H1386,2)</f>
        <v>0</v>
      </c>
      <c r="BL1386" s="18" t="s">
        <v>312</v>
      </c>
      <c r="BM1386" s="232" t="s">
        <v>1756</v>
      </c>
    </row>
    <row r="1387" s="13" customFormat="1">
      <c r="A1387" s="13"/>
      <c r="B1387" s="234"/>
      <c r="C1387" s="235"/>
      <c r="D1387" s="236" t="s">
        <v>225</v>
      </c>
      <c r="E1387" s="237" t="s">
        <v>1</v>
      </c>
      <c r="F1387" s="238" t="s">
        <v>1757</v>
      </c>
      <c r="G1387" s="235"/>
      <c r="H1387" s="239">
        <v>94.116</v>
      </c>
      <c r="I1387" s="240"/>
      <c r="J1387" s="235"/>
      <c r="K1387" s="235"/>
      <c r="L1387" s="241"/>
      <c r="M1387" s="242"/>
      <c r="N1387" s="243"/>
      <c r="O1387" s="243"/>
      <c r="P1387" s="243"/>
      <c r="Q1387" s="243"/>
      <c r="R1387" s="243"/>
      <c r="S1387" s="243"/>
      <c r="T1387" s="244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5" t="s">
        <v>225</v>
      </c>
      <c r="AU1387" s="245" t="s">
        <v>93</v>
      </c>
      <c r="AV1387" s="13" t="s">
        <v>93</v>
      </c>
      <c r="AW1387" s="13" t="s">
        <v>38</v>
      </c>
      <c r="AX1387" s="13" t="s">
        <v>83</v>
      </c>
      <c r="AY1387" s="245" t="s">
        <v>216</v>
      </c>
    </row>
    <row r="1388" s="13" customFormat="1">
      <c r="A1388" s="13"/>
      <c r="B1388" s="234"/>
      <c r="C1388" s="235"/>
      <c r="D1388" s="236" t="s">
        <v>225</v>
      </c>
      <c r="E1388" s="237" t="s">
        <v>1</v>
      </c>
      <c r="F1388" s="238" t="s">
        <v>1758</v>
      </c>
      <c r="G1388" s="235"/>
      <c r="H1388" s="239">
        <v>75.376000000000005</v>
      </c>
      <c r="I1388" s="240"/>
      <c r="J1388" s="235"/>
      <c r="K1388" s="235"/>
      <c r="L1388" s="241"/>
      <c r="M1388" s="242"/>
      <c r="N1388" s="243"/>
      <c r="O1388" s="243"/>
      <c r="P1388" s="243"/>
      <c r="Q1388" s="243"/>
      <c r="R1388" s="243"/>
      <c r="S1388" s="243"/>
      <c r="T1388" s="244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5" t="s">
        <v>225</v>
      </c>
      <c r="AU1388" s="245" t="s">
        <v>93</v>
      </c>
      <c r="AV1388" s="13" t="s">
        <v>93</v>
      </c>
      <c r="AW1388" s="13" t="s">
        <v>38</v>
      </c>
      <c r="AX1388" s="13" t="s">
        <v>83</v>
      </c>
      <c r="AY1388" s="245" t="s">
        <v>216</v>
      </c>
    </row>
    <row r="1389" s="13" customFormat="1">
      <c r="A1389" s="13"/>
      <c r="B1389" s="234"/>
      <c r="C1389" s="235"/>
      <c r="D1389" s="236" t="s">
        <v>225</v>
      </c>
      <c r="E1389" s="237" t="s">
        <v>1</v>
      </c>
      <c r="F1389" s="238" t="s">
        <v>1759</v>
      </c>
      <c r="G1389" s="235"/>
      <c r="H1389" s="239">
        <v>69.385999999999996</v>
      </c>
      <c r="I1389" s="240"/>
      <c r="J1389" s="235"/>
      <c r="K1389" s="235"/>
      <c r="L1389" s="241"/>
      <c r="M1389" s="242"/>
      <c r="N1389" s="243"/>
      <c r="O1389" s="243"/>
      <c r="P1389" s="243"/>
      <c r="Q1389" s="243"/>
      <c r="R1389" s="243"/>
      <c r="S1389" s="243"/>
      <c r="T1389" s="244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45" t="s">
        <v>225</v>
      </c>
      <c r="AU1389" s="245" t="s">
        <v>93</v>
      </c>
      <c r="AV1389" s="13" t="s">
        <v>93</v>
      </c>
      <c r="AW1389" s="13" t="s">
        <v>38</v>
      </c>
      <c r="AX1389" s="13" t="s">
        <v>83</v>
      </c>
      <c r="AY1389" s="245" t="s">
        <v>216</v>
      </c>
    </row>
    <row r="1390" s="14" customFormat="1">
      <c r="A1390" s="14"/>
      <c r="B1390" s="246"/>
      <c r="C1390" s="247"/>
      <c r="D1390" s="236" t="s">
        <v>225</v>
      </c>
      <c r="E1390" s="248" t="s">
        <v>1</v>
      </c>
      <c r="F1390" s="249" t="s">
        <v>229</v>
      </c>
      <c r="G1390" s="247"/>
      <c r="H1390" s="250">
        <v>238.87799999999999</v>
      </c>
      <c r="I1390" s="251"/>
      <c r="J1390" s="247"/>
      <c r="K1390" s="247"/>
      <c r="L1390" s="252"/>
      <c r="M1390" s="253"/>
      <c r="N1390" s="254"/>
      <c r="O1390" s="254"/>
      <c r="P1390" s="254"/>
      <c r="Q1390" s="254"/>
      <c r="R1390" s="254"/>
      <c r="S1390" s="254"/>
      <c r="T1390" s="255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6" t="s">
        <v>225</v>
      </c>
      <c r="AU1390" s="256" t="s">
        <v>93</v>
      </c>
      <c r="AV1390" s="14" t="s">
        <v>223</v>
      </c>
      <c r="AW1390" s="14" t="s">
        <v>38</v>
      </c>
      <c r="AX1390" s="14" t="s">
        <v>91</v>
      </c>
      <c r="AY1390" s="256" t="s">
        <v>216</v>
      </c>
    </row>
    <row r="1391" s="2" customFormat="1" ht="24.15" customHeight="1">
      <c r="A1391" s="40"/>
      <c r="B1391" s="41"/>
      <c r="C1391" s="221" t="s">
        <v>1760</v>
      </c>
      <c r="D1391" s="221" t="s">
        <v>218</v>
      </c>
      <c r="E1391" s="222" t="s">
        <v>1761</v>
      </c>
      <c r="F1391" s="223" t="s">
        <v>1762</v>
      </c>
      <c r="G1391" s="224" t="s">
        <v>237</v>
      </c>
      <c r="H1391" s="225">
        <v>518.39800000000002</v>
      </c>
      <c r="I1391" s="226"/>
      <c r="J1391" s="227">
        <f>ROUND(I1391*H1391,2)</f>
        <v>0</v>
      </c>
      <c r="K1391" s="223" t="s">
        <v>222</v>
      </c>
      <c r="L1391" s="46"/>
      <c r="M1391" s="228" t="s">
        <v>1</v>
      </c>
      <c r="N1391" s="229" t="s">
        <v>48</v>
      </c>
      <c r="O1391" s="93"/>
      <c r="P1391" s="230">
        <f>O1391*H1391</f>
        <v>0</v>
      </c>
      <c r="Q1391" s="230">
        <v>1.0499999999999999E-05</v>
      </c>
      <c r="R1391" s="230">
        <f>Q1391*H1391</f>
        <v>0.0054431790000000002</v>
      </c>
      <c r="S1391" s="230">
        <v>0</v>
      </c>
      <c r="T1391" s="231">
        <f>S1391*H1391</f>
        <v>0</v>
      </c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R1391" s="232" t="s">
        <v>312</v>
      </c>
      <c r="AT1391" s="232" t="s">
        <v>218</v>
      </c>
      <c r="AU1391" s="232" t="s">
        <v>93</v>
      </c>
      <c r="AY1391" s="18" t="s">
        <v>216</v>
      </c>
      <c r="BE1391" s="233">
        <f>IF(N1391="základní",J1391,0)</f>
        <v>0</v>
      </c>
      <c r="BF1391" s="233">
        <f>IF(N1391="snížená",J1391,0)</f>
        <v>0</v>
      </c>
      <c r="BG1391" s="233">
        <f>IF(N1391="zákl. přenesená",J1391,0)</f>
        <v>0</v>
      </c>
      <c r="BH1391" s="233">
        <f>IF(N1391="sníž. přenesená",J1391,0)</f>
        <v>0</v>
      </c>
      <c r="BI1391" s="233">
        <f>IF(N1391="nulová",J1391,0)</f>
        <v>0</v>
      </c>
      <c r="BJ1391" s="18" t="s">
        <v>91</v>
      </c>
      <c r="BK1391" s="233">
        <f>ROUND(I1391*H1391,2)</f>
        <v>0</v>
      </c>
      <c r="BL1391" s="18" t="s">
        <v>312</v>
      </c>
      <c r="BM1391" s="232" t="s">
        <v>1763</v>
      </c>
    </row>
    <row r="1392" s="13" customFormat="1">
      <c r="A1392" s="13"/>
      <c r="B1392" s="234"/>
      <c r="C1392" s="235"/>
      <c r="D1392" s="236" t="s">
        <v>225</v>
      </c>
      <c r="E1392" s="237" t="s">
        <v>1</v>
      </c>
      <c r="F1392" s="238" t="s">
        <v>1764</v>
      </c>
      <c r="G1392" s="235"/>
      <c r="H1392" s="239">
        <v>92.756</v>
      </c>
      <c r="I1392" s="240"/>
      <c r="J1392" s="235"/>
      <c r="K1392" s="235"/>
      <c r="L1392" s="241"/>
      <c r="M1392" s="242"/>
      <c r="N1392" s="243"/>
      <c r="O1392" s="243"/>
      <c r="P1392" s="243"/>
      <c r="Q1392" s="243"/>
      <c r="R1392" s="243"/>
      <c r="S1392" s="243"/>
      <c r="T1392" s="244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5" t="s">
        <v>225</v>
      </c>
      <c r="AU1392" s="245" t="s">
        <v>93</v>
      </c>
      <c r="AV1392" s="13" t="s">
        <v>93</v>
      </c>
      <c r="AW1392" s="13" t="s">
        <v>38</v>
      </c>
      <c r="AX1392" s="13" t="s">
        <v>83</v>
      </c>
      <c r="AY1392" s="245" t="s">
        <v>216</v>
      </c>
    </row>
    <row r="1393" s="13" customFormat="1">
      <c r="A1393" s="13"/>
      <c r="B1393" s="234"/>
      <c r="C1393" s="235"/>
      <c r="D1393" s="236" t="s">
        <v>225</v>
      </c>
      <c r="E1393" s="237" t="s">
        <v>1</v>
      </c>
      <c r="F1393" s="238" t="s">
        <v>1765</v>
      </c>
      <c r="G1393" s="235"/>
      <c r="H1393" s="239">
        <v>72</v>
      </c>
      <c r="I1393" s="240"/>
      <c r="J1393" s="235"/>
      <c r="K1393" s="235"/>
      <c r="L1393" s="241"/>
      <c r="M1393" s="242"/>
      <c r="N1393" s="243"/>
      <c r="O1393" s="243"/>
      <c r="P1393" s="243"/>
      <c r="Q1393" s="243"/>
      <c r="R1393" s="243"/>
      <c r="S1393" s="243"/>
      <c r="T1393" s="244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5" t="s">
        <v>225</v>
      </c>
      <c r="AU1393" s="245" t="s">
        <v>93</v>
      </c>
      <c r="AV1393" s="13" t="s">
        <v>93</v>
      </c>
      <c r="AW1393" s="13" t="s">
        <v>38</v>
      </c>
      <c r="AX1393" s="13" t="s">
        <v>83</v>
      </c>
      <c r="AY1393" s="245" t="s">
        <v>216</v>
      </c>
    </row>
    <row r="1394" s="13" customFormat="1">
      <c r="A1394" s="13"/>
      <c r="B1394" s="234"/>
      <c r="C1394" s="235"/>
      <c r="D1394" s="236" t="s">
        <v>225</v>
      </c>
      <c r="E1394" s="237" t="s">
        <v>1</v>
      </c>
      <c r="F1394" s="238" t="s">
        <v>1766</v>
      </c>
      <c r="G1394" s="235"/>
      <c r="H1394" s="239">
        <v>74.016000000000005</v>
      </c>
      <c r="I1394" s="240"/>
      <c r="J1394" s="235"/>
      <c r="K1394" s="235"/>
      <c r="L1394" s="241"/>
      <c r="M1394" s="242"/>
      <c r="N1394" s="243"/>
      <c r="O1394" s="243"/>
      <c r="P1394" s="243"/>
      <c r="Q1394" s="243"/>
      <c r="R1394" s="243"/>
      <c r="S1394" s="243"/>
      <c r="T1394" s="244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5" t="s">
        <v>225</v>
      </c>
      <c r="AU1394" s="245" t="s">
        <v>93</v>
      </c>
      <c r="AV1394" s="13" t="s">
        <v>93</v>
      </c>
      <c r="AW1394" s="13" t="s">
        <v>38</v>
      </c>
      <c r="AX1394" s="13" t="s">
        <v>83</v>
      </c>
      <c r="AY1394" s="245" t="s">
        <v>216</v>
      </c>
    </row>
    <row r="1395" s="13" customFormat="1">
      <c r="A1395" s="13"/>
      <c r="B1395" s="234"/>
      <c r="C1395" s="235"/>
      <c r="D1395" s="236" t="s">
        <v>225</v>
      </c>
      <c r="E1395" s="237" t="s">
        <v>1</v>
      </c>
      <c r="F1395" s="238" t="s">
        <v>1767</v>
      </c>
      <c r="G1395" s="235"/>
      <c r="H1395" s="239">
        <v>100.8</v>
      </c>
      <c r="I1395" s="240"/>
      <c r="J1395" s="235"/>
      <c r="K1395" s="235"/>
      <c r="L1395" s="241"/>
      <c r="M1395" s="242"/>
      <c r="N1395" s="243"/>
      <c r="O1395" s="243"/>
      <c r="P1395" s="243"/>
      <c r="Q1395" s="243"/>
      <c r="R1395" s="243"/>
      <c r="S1395" s="243"/>
      <c r="T1395" s="244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5" t="s">
        <v>225</v>
      </c>
      <c r="AU1395" s="245" t="s">
        <v>93</v>
      </c>
      <c r="AV1395" s="13" t="s">
        <v>93</v>
      </c>
      <c r="AW1395" s="13" t="s">
        <v>38</v>
      </c>
      <c r="AX1395" s="13" t="s">
        <v>83</v>
      </c>
      <c r="AY1395" s="245" t="s">
        <v>216</v>
      </c>
    </row>
    <row r="1396" s="13" customFormat="1">
      <c r="A1396" s="13"/>
      <c r="B1396" s="234"/>
      <c r="C1396" s="235"/>
      <c r="D1396" s="236" t="s">
        <v>225</v>
      </c>
      <c r="E1396" s="237" t="s">
        <v>1</v>
      </c>
      <c r="F1396" s="238" t="s">
        <v>1768</v>
      </c>
      <c r="G1396" s="235"/>
      <c r="H1396" s="239">
        <v>73.225999999999999</v>
      </c>
      <c r="I1396" s="240"/>
      <c r="J1396" s="235"/>
      <c r="K1396" s="235"/>
      <c r="L1396" s="241"/>
      <c r="M1396" s="242"/>
      <c r="N1396" s="243"/>
      <c r="O1396" s="243"/>
      <c r="P1396" s="243"/>
      <c r="Q1396" s="243"/>
      <c r="R1396" s="243"/>
      <c r="S1396" s="243"/>
      <c r="T1396" s="244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5" t="s">
        <v>225</v>
      </c>
      <c r="AU1396" s="245" t="s">
        <v>93</v>
      </c>
      <c r="AV1396" s="13" t="s">
        <v>93</v>
      </c>
      <c r="AW1396" s="13" t="s">
        <v>38</v>
      </c>
      <c r="AX1396" s="13" t="s">
        <v>83</v>
      </c>
      <c r="AY1396" s="245" t="s">
        <v>216</v>
      </c>
    </row>
    <row r="1397" s="13" customFormat="1">
      <c r="A1397" s="13"/>
      <c r="B1397" s="234"/>
      <c r="C1397" s="235"/>
      <c r="D1397" s="236" t="s">
        <v>225</v>
      </c>
      <c r="E1397" s="237" t="s">
        <v>1</v>
      </c>
      <c r="F1397" s="238" t="s">
        <v>1769</v>
      </c>
      <c r="G1397" s="235"/>
      <c r="H1397" s="239">
        <v>105.59999999999999</v>
      </c>
      <c r="I1397" s="240"/>
      <c r="J1397" s="235"/>
      <c r="K1397" s="235"/>
      <c r="L1397" s="241"/>
      <c r="M1397" s="242"/>
      <c r="N1397" s="243"/>
      <c r="O1397" s="243"/>
      <c r="P1397" s="243"/>
      <c r="Q1397" s="243"/>
      <c r="R1397" s="243"/>
      <c r="S1397" s="243"/>
      <c r="T1397" s="244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5" t="s">
        <v>225</v>
      </c>
      <c r="AU1397" s="245" t="s">
        <v>93</v>
      </c>
      <c r="AV1397" s="13" t="s">
        <v>93</v>
      </c>
      <c r="AW1397" s="13" t="s">
        <v>38</v>
      </c>
      <c r="AX1397" s="13" t="s">
        <v>83</v>
      </c>
      <c r="AY1397" s="245" t="s">
        <v>216</v>
      </c>
    </row>
    <row r="1398" s="14" customFormat="1">
      <c r="A1398" s="14"/>
      <c r="B1398" s="246"/>
      <c r="C1398" s="247"/>
      <c r="D1398" s="236" t="s">
        <v>225</v>
      </c>
      <c r="E1398" s="248" t="s">
        <v>1</v>
      </c>
      <c r="F1398" s="249" t="s">
        <v>229</v>
      </c>
      <c r="G1398" s="247"/>
      <c r="H1398" s="250">
        <v>518.39800000000002</v>
      </c>
      <c r="I1398" s="251"/>
      <c r="J1398" s="247"/>
      <c r="K1398" s="247"/>
      <c r="L1398" s="252"/>
      <c r="M1398" s="253"/>
      <c r="N1398" s="254"/>
      <c r="O1398" s="254"/>
      <c r="P1398" s="254"/>
      <c r="Q1398" s="254"/>
      <c r="R1398" s="254"/>
      <c r="S1398" s="254"/>
      <c r="T1398" s="255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6" t="s">
        <v>225</v>
      </c>
      <c r="AU1398" s="256" t="s">
        <v>93</v>
      </c>
      <c r="AV1398" s="14" t="s">
        <v>223</v>
      </c>
      <c r="AW1398" s="14" t="s">
        <v>38</v>
      </c>
      <c r="AX1398" s="14" t="s">
        <v>91</v>
      </c>
      <c r="AY1398" s="256" t="s">
        <v>216</v>
      </c>
    </row>
    <row r="1399" s="2" customFormat="1" ht="24.15" customHeight="1">
      <c r="A1399" s="40"/>
      <c r="B1399" s="41"/>
      <c r="C1399" s="221" t="s">
        <v>1770</v>
      </c>
      <c r="D1399" s="221" t="s">
        <v>218</v>
      </c>
      <c r="E1399" s="222" t="s">
        <v>1771</v>
      </c>
      <c r="F1399" s="223" t="s">
        <v>1772</v>
      </c>
      <c r="G1399" s="224" t="s">
        <v>221</v>
      </c>
      <c r="H1399" s="225">
        <v>314.322</v>
      </c>
      <c r="I1399" s="226"/>
      <c r="J1399" s="227">
        <f>ROUND(I1399*H1399,2)</f>
        <v>0</v>
      </c>
      <c r="K1399" s="223" t="s">
        <v>1</v>
      </c>
      <c r="L1399" s="46"/>
      <c r="M1399" s="228" t="s">
        <v>1</v>
      </c>
      <c r="N1399" s="229" t="s">
        <v>48</v>
      </c>
      <c r="O1399" s="93"/>
      <c r="P1399" s="230">
        <f>O1399*H1399</f>
        <v>0</v>
      </c>
      <c r="Q1399" s="230">
        <v>0</v>
      </c>
      <c r="R1399" s="230">
        <f>Q1399*H1399</f>
        <v>0</v>
      </c>
      <c r="S1399" s="230">
        <v>0.028309999999999998</v>
      </c>
      <c r="T1399" s="231">
        <f>S1399*H1399</f>
        <v>8.8984558199999988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32" t="s">
        <v>312</v>
      </c>
      <c r="AT1399" s="232" t="s">
        <v>218</v>
      </c>
      <c r="AU1399" s="232" t="s">
        <v>93</v>
      </c>
      <c r="AY1399" s="18" t="s">
        <v>216</v>
      </c>
      <c r="BE1399" s="233">
        <f>IF(N1399="základní",J1399,0)</f>
        <v>0</v>
      </c>
      <c r="BF1399" s="233">
        <f>IF(N1399="snížená",J1399,0)</f>
        <v>0</v>
      </c>
      <c r="BG1399" s="233">
        <f>IF(N1399="zákl. přenesená",J1399,0)</f>
        <v>0</v>
      </c>
      <c r="BH1399" s="233">
        <f>IF(N1399="sníž. přenesená",J1399,0)</f>
        <v>0</v>
      </c>
      <c r="BI1399" s="233">
        <f>IF(N1399="nulová",J1399,0)</f>
        <v>0</v>
      </c>
      <c r="BJ1399" s="18" t="s">
        <v>91</v>
      </c>
      <c r="BK1399" s="233">
        <f>ROUND(I1399*H1399,2)</f>
        <v>0</v>
      </c>
      <c r="BL1399" s="18" t="s">
        <v>312</v>
      </c>
      <c r="BM1399" s="232" t="s">
        <v>1773</v>
      </c>
    </row>
    <row r="1400" s="15" customFormat="1">
      <c r="A1400" s="15"/>
      <c r="B1400" s="257"/>
      <c r="C1400" s="258"/>
      <c r="D1400" s="236" t="s">
        <v>225</v>
      </c>
      <c r="E1400" s="259" t="s">
        <v>1</v>
      </c>
      <c r="F1400" s="260" t="s">
        <v>1774</v>
      </c>
      <c r="G1400" s="258"/>
      <c r="H1400" s="259" t="s">
        <v>1</v>
      </c>
      <c r="I1400" s="261"/>
      <c r="J1400" s="258"/>
      <c r="K1400" s="258"/>
      <c r="L1400" s="262"/>
      <c r="M1400" s="263"/>
      <c r="N1400" s="264"/>
      <c r="O1400" s="264"/>
      <c r="P1400" s="264"/>
      <c r="Q1400" s="264"/>
      <c r="R1400" s="264"/>
      <c r="S1400" s="264"/>
      <c r="T1400" s="26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T1400" s="266" t="s">
        <v>225</v>
      </c>
      <c r="AU1400" s="266" t="s">
        <v>93</v>
      </c>
      <c r="AV1400" s="15" t="s">
        <v>91</v>
      </c>
      <c r="AW1400" s="15" t="s">
        <v>38</v>
      </c>
      <c r="AX1400" s="15" t="s">
        <v>83</v>
      </c>
      <c r="AY1400" s="266" t="s">
        <v>216</v>
      </c>
    </row>
    <row r="1401" s="13" customFormat="1">
      <c r="A1401" s="13"/>
      <c r="B1401" s="234"/>
      <c r="C1401" s="235"/>
      <c r="D1401" s="236" t="s">
        <v>225</v>
      </c>
      <c r="E1401" s="237" t="s">
        <v>1</v>
      </c>
      <c r="F1401" s="238" t="s">
        <v>1775</v>
      </c>
      <c r="G1401" s="235"/>
      <c r="H1401" s="239">
        <v>65.274000000000001</v>
      </c>
      <c r="I1401" s="240"/>
      <c r="J1401" s="235"/>
      <c r="K1401" s="235"/>
      <c r="L1401" s="241"/>
      <c r="M1401" s="242"/>
      <c r="N1401" s="243"/>
      <c r="O1401" s="243"/>
      <c r="P1401" s="243"/>
      <c r="Q1401" s="243"/>
      <c r="R1401" s="243"/>
      <c r="S1401" s="243"/>
      <c r="T1401" s="244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45" t="s">
        <v>225</v>
      </c>
      <c r="AU1401" s="245" t="s">
        <v>93</v>
      </c>
      <c r="AV1401" s="13" t="s">
        <v>93</v>
      </c>
      <c r="AW1401" s="13" t="s">
        <v>38</v>
      </c>
      <c r="AX1401" s="13" t="s">
        <v>83</v>
      </c>
      <c r="AY1401" s="245" t="s">
        <v>216</v>
      </c>
    </row>
    <row r="1402" s="13" customFormat="1">
      <c r="A1402" s="13"/>
      <c r="B1402" s="234"/>
      <c r="C1402" s="235"/>
      <c r="D1402" s="236" t="s">
        <v>225</v>
      </c>
      <c r="E1402" s="237" t="s">
        <v>1</v>
      </c>
      <c r="F1402" s="238" t="s">
        <v>1725</v>
      </c>
      <c r="G1402" s="235"/>
      <c r="H1402" s="239">
        <v>8.3200000000000003</v>
      </c>
      <c r="I1402" s="240"/>
      <c r="J1402" s="235"/>
      <c r="K1402" s="235"/>
      <c r="L1402" s="241"/>
      <c r="M1402" s="242"/>
      <c r="N1402" s="243"/>
      <c r="O1402" s="243"/>
      <c r="P1402" s="243"/>
      <c r="Q1402" s="243"/>
      <c r="R1402" s="243"/>
      <c r="S1402" s="243"/>
      <c r="T1402" s="244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5" t="s">
        <v>225</v>
      </c>
      <c r="AU1402" s="245" t="s">
        <v>93</v>
      </c>
      <c r="AV1402" s="13" t="s">
        <v>93</v>
      </c>
      <c r="AW1402" s="13" t="s">
        <v>38</v>
      </c>
      <c r="AX1402" s="13" t="s">
        <v>83</v>
      </c>
      <c r="AY1402" s="245" t="s">
        <v>216</v>
      </c>
    </row>
    <row r="1403" s="13" customFormat="1">
      <c r="A1403" s="13"/>
      <c r="B1403" s="234"/>
      <c r="C1403" s="235"/>
      <c r="D1403" s="236" t="s">
        <v>225</v>
      </c>
      <c r="E1403" s="237" t="s">
        <v>1</v>
      </c>
      <c r="F1403" s="238" t="s">
        <v>1776</v>
      </c>
      <c r="G1403" s="235"/>
      <c r="H1403" s="239">
        <v>51.128</v>
      </c>
      <c r="I1403" s="240"/>
      <c r="J1403" s="235"/>
      <c r="K1403" s="235"/>
      <c r="L1403" s="241"/>
      <c r="M1403" s="242"/>
      <c r="N1403" s="243"/>
      <c r="O1403" s="243"/>
      <c r="P1403" s="243"/>
      <c r="Q1403" s="243"/>
      <c r="R1403" s="243"/>
      <c r="S1403" s="243"/>
      <c r="T1403" s="244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5" t="s">
        <v>225</v>
      </c>
      <c r="AU1403" s="245" t="s">
        <v>93</v>
      </c>
      <c r="AV1403" s="13" t="s">
        <v>93</v>
      </c>
      <c r="AW1403" s="13" t="s">
        <v>38</v>
      </c>
      <c r="AX1403" s="13" t="s">
        <v>83</v>
      </c>
      <c r="AY1403" s="245" t="s">
        <v>216</v>
      </c>
    </row>
    <row r="1404" s="13" customFormat="1">
      <c r="A1404" s="13"/>
      <c r="B1404" s="234"/>
      <c r="C1404" s="235"/>
      <c r="D1404" s="236" t="s">
        <v>225</v>
      </c>
      <c r="E1404" s="237" t="s">
        <v>1</v>
      </c>
      <c r="F1404" s="238" t="s">
        <v>1777</v>
      </c>
      <c r="G1404" s="235"/>
      <c r="H1404" s="239">
        <v>73.599999999999994</v>
      </c>
      <c r="I1404" s="240"/>
      <c r="J1404" s="235"/>
      <c r="K1404" s="235"/>
      <c r="L1404" s="241"/>
      <c r="M1404" s="242"/>
      <c r="N1404" s="243"/>
      <c r="O1404" s="243"/>
      <c r="P1404" s="243"/>
      <c r="Q1404" s="243"/>
      <c r="R1404" s="243"/>
      <c r="S1404" s="243"/>
      <c r="T1404" s="244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5" t="s">
        <v>225</v>
      </c>
      <c r="AU1404" s="245" t="s">
        <v>93</v>
      </c>
      <c r="AV1404" s="13" t="s">
        <v>93</v>
      </c>
      <c r="AW1404" s="13" t="s">
        <v>38</v>
      </c>
      <c r="AX1404" s="13" t="s">
        <v>83</v>
      </c>
      <c r="AY1404" s="245" t="s">
        <v>216</v>
      </c>
    </row>
    <row r="1405" s="13" customFormat="1">
      <c r="A1405" s="13"/>
      <c r="B1405" s="234"/>
      <c r="C1405" s="235"/>
      <c r="D1405" s="236" t="s">
        <v>225</v>
      </c>
      <c r="E1405" s="237" t="s">
        <v>1</v>
      </c>
      <c r="F1405" s="238" t="s">
        <v>1778</v>
      </c>
      <c r="G1405" s="235"/>
      <c r="H1405" s="239">
        <v>41.600000000000001</v>
      </c>
      <c r="I1405" s="240"/>
      <c r="J1405" s="235"/>
      <c r="K1405" s="235"/>
      <c r="L1405" s="241"/>
      <c r="M1405" s="242"/>
      <c r="N1405" s="243"/>
      <c r="O1405" s="243"/>
      <c r="P1405" s="243"/>
      <c r="Q1405" s="243"/>
      <c r="R1405" s="243"/>
      <c r="S1405" s="243"/>
      <c r="T1405" s="244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5" t="s">
        <v>225</v>
      </c>
      <c r="AU1405" s="245" t="s">
        <v>93</v>
      </c>
      <c r="AV1405" s="13" t="s">
        <v>93</v>
      </c>
      <c r="AW1405" s="13" t="s">
        <v>38</v>
      </c>
      <c r="AX1405" s="13" t="s">
        <v>83</v>
      </c>
      <c r="AY1405" s="245" t="s">
        <v>216</v>
      </c>
    </row>
    <row r="1406" s="13" customFormat="1">
      <c r="A1406" s="13"/>
      <c r="B1406" s="234"/>
      <c r="C1406" s="235"/>
      <c r="D1406" s="236" t="s">
        <v>225</v>
      </c>
      <c r="E1406" s="237" t="s">
        <v>1</v>
      </c>
      <c r="F1406" s="238" t="s">
        <v>1779</v>
      </c>
      <c r="G1406" s="235"/>
      <c r="H1406" s="239">
        <v>74.400000000000006</v>
      </c>
      <c r="I1406" s="240"/>
      <c r="J1406" s="235"/>
      <c r="K1406" s="235"/>
      <c r="L1406" s="241"/>
      <c r="M1406" s="242"/>
      <c r="N1406" s="243"/>
      <c r="O1406" s="243"/>
      <c r="P1406" s="243"/>
      <c r="Q1406" s="243"/>
      <c r="R1406" s="243"/>
      <c r="S1406" s="243"/>
      <c r="T1406" s="244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5" t="s">
        <v>225</v>
      </c>
      <c r="AU1406" s="245" t="s">
        <v>93</v>
      </c>
      <c r="AV1406" s="13" t="s">
        <v>93</v>
      </c>
      <c r="AW1406" s="13" t="s">
        <v>38</v>
      </c>
      <c r="AX1406" s="13" t="s">
        <v>83</v>
      </c>
      <c r="AY1406" s="245" t="s">
        <v>216</v>
      </c>
    </row>
    <row r="1407" s="14" customFormat="1">
      <c r="A1407" s="14"/>
      <c r="B1407" s="246"/>
      <c r="C1407" s="247"/>
      <c r="D1407" s="236" t="s">
        <v>225</v>
      </c>
      <c r="E1407" s="248" t="s">
        <v>1</v>
      </c>
      <c r="F1407" s="249" t="s">
        <v>229</v>
      </c>
      <c r="G1407" s="247"/>
      <c r="H1407" s="250">
        <v>314.322</v>
      </c>
      <c r="I1407" s="251"/>
      <c r="J1407" s="247"/>
      <c r="K1407" s="247"/>
      <c r="L1407" s="252"/>
      <c r="M1407" s="253"/>
      <c r="N1407" s="254"/>
      <c r="O1407" s="254"/>
      <c r="P1407" s="254"/>
      <c r="Q1407" s="254"/>
      <c r="R1407" s="254"/>
      <c r="S1407" s="254"/>
      <c r="T1407" s="255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6" t="s">
        <v>225</v>
      </c>
      <c r="AU1407" s="256" t="s">
        <v>93</v>
      </c>
      <c r="AV1407" s="14" t="s">
        <v>223</v>
      </c>
      <c r="AW1407" s="14" t="s">
        <v>38</v>
      </c>
      <c r="AX1407" s="14" t="s">
        <v>91</v>
      </c>
      <c r="AY1407" s="256" t="s">
        <v>216</v>
      </c>
    </row>
    <row r="1408" s="2" customFormat="1" ht="33" customHeight="1">
      <c r="A1408" s="40"/>
      <c r="B1408" s="41"/>
      <c r="C1408" s="221" t="s">
        <v>1780</v>
      </c>
      <c r="D1408" s="221" t="s">
        <v>218</v>
      </c>
      <c r="E1408" s="222" t="s">
        <v>1781</v>
      </c>
      <c r="F1408" s="223" t="s">
        <v>1782</v>
      </c>
      <c r="G1408" s="224" t="s">
        <v>323</v>
      </c>
      <c r="H1408" s="225">
        <v>1</v>
      </c>
      <c r="I1408" s="226"/>
      <c r="J1408" s="227">
        <f>ROUND(I1408*H1408,2)</f>
        <v>0</v>
      </c>
      <c r="K1408" s="223" t="s">
        <v>1</v>
      </c>
      <c r="L1408" s="46"/>
      <c r="M1408" s="228" t="s">
        <v>1</v>
      </c>
      <c r="N1408" s="229" t="s">
        <v>48</v>
      </c>
      <c r="O1408" s="93"/>
      <c r="P1408" s="230">
        <f>O1408*H1408</f>
        <v>0</v>
      </c>
      <c r="Q1408" s="230">
        <v>0</v>
      </c>
      <c r="R1408" s="230">
        <f>Q1408*H1408</f>
        <v>0</v>
      </c>
      <c r="S1408" s="230">
        <v>0</v>
      </c>
      <c r="T1408" s="231">
        <f>S1408*H1408</f>
        <v>0</v>
      </c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R1408" s="232" t="s">
        <v>223</v>
      </c>
      <c r="AT1408" s="232" t="s">
        <v>218</v>
      </c>
      <c r="AU1408" s="232" t="s">
        <v>93</v>
      </c>
      <c r="AY1408" s="18" t="s">
        <v>216</v>
      </c>
      <c r="BE1408" s="233">
        <f>IF(N1408="základní",J1408,0)</f>
        <v>0</v>
      </c>
      <c r="BF1408" s="233">
        <f>IF(N1408="snížená",J1408,0)</f>
        <v>0</v>
      </c>
      <c r="BG1408" s="233">
        <f>IF(N1408="zákl. přenesená",J1408,0)</f>
        <v>0</v>
      </c>
      <c r="BH1408" s="233">
        <f>IF(N1408="sníž. přenesená",J1408,0)</f>
        <v>0</v>
      </c>
      <c r="BI1408" s="233">
        <f>IF(N1408="nulová",J1408,0)</f>
        <v>0</v>
      </c>
      <c r="BJ1408" s="18" t="s">
        <v>91</v>
      </c>
      <c r="BK1408" s="233">
        <f>ROUND(I1408*H1408,2)</f>
        <v>0</v>
      </c>
      <c r="BL1408" s="18" t="s">
        <v>223</v>
      </c>
      <c r="BM1408" s="232" t="s">
        <v>1783</v>
      </c>
    </row>
    <row r="1409" s="13" customFormat="1">
      <c r="A1409" s="13"/>
      <c r="B1409" s="234"/>
      <c r="C1409" s="235"/>
      <c r="D1409" s="236" t="s">
        <v>225</v>
      </c>
      <c r="E1409" s="237" t="s">
        <v>1</v>
      </c>
      <c r="F1409" s="238" t="s">
        <v>1784</v>
      </c>
      <c r="G1409" s="235"/>
      <c r="H1409" s="239">
        <v>1</v>
      </c>
      <c r="I1409" s="240"/>
      <c r="J1409" s="235"/>
      <c r="K1409" s="235"/>
      <c r="L1409" s="241"/>
      <c r="M1409" s="242"/>
      <c r="N1409" s="243"/>
      <c r="O1409" s="243"/>
      <c r="P1409" s="243"/>
      <c r="Q1409" s="243"/>
      <c r="R1409" s="243"/>
      <c r="S1409" s="243"/>
      <c r="T1409" s="244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5" t="s">
        <v>225</v>
      </c>
      <c r="AU1409" s="245" t="s">
        <v>93</v>
      </c>
      <c r="AV1409" s="13" t="s">
        <v>93</v>
      </c>
      <c r="AW1409" s="13" t="s">
        <v>38</v>
      </c>
      <c r="AX1409" s="13" t="s">
        <v>91</v>
      </c>
      <c r="AY1409" s="245" t="s">
        <v>216</v>
      </c>
    </row>
    <row r="1410" s="2" customFormat="1" ht="21.75" customHeight="1">
      <c r="A1410" s="40"/>
      <c r="B1410" s="41"/>
      <c r="C1410" s="221" t="s">
        <v>1785</v>
      </c>
      <c r="D1410" s="221" t="s">
        <v>218</v>
      </c>
      <c r="E1410" s="222" t="s">
        <v>1786</v>
      </c>
      <c r="F1410" s="223" t="s">
        <v>1787</v>
      </c>
      <c r="G1410" s="224" t="s">
        <v>323</v>
      </c>
      <c r="H1410" s="225">
        <v>27</v>
      </c>
      <c r="I1410" s="226"/>
      <c r="J1410" s="227">
        <f>ROUND(I1410*H1410,2)</f>
        <v>0</v>
      </c>
      <c r="K1410" s="223" t="s">
        <v>1</v>
      </c>
      <c r="L1410" s="46"/>
      <c r="M1410" s="228" t="s">
        <v>1</v>
      </c>
      <c r="N1410" s="229" t="s">
        <v>48</v>
      </c>
      <c r="O1410" s="93"/>
      <c r="P1410" s="230">
        <f>O1410*H1410</f>
        <v>0</v>
      </c>
      <c r="Q1410" s="230">
        <v>3.0000000000000001E-05</v>
      </c>
      <c r="R1410" s="230">
        <f>Q1410*H1410</f>
        <v>0.00081000000000000006</v>
      </c>
      <c r="S1410" s="230">
        <v>0</v>
      </c>
      <c r="T1410" s="231">
        <f>S1410*H1410</f>
        <v>0</v>
      </c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R1410" s="232" t="s">
        <v>312</v>
      </c>
      <c r="AT1410" s="232" t="s">
        <v>218</v>
      </c>
      <c r="AU1410" s="232" t="s">
        <v>93</v>
      </c>
      <c r="AY1410" s="18" t="s">
        <v>216</v>
      </c>
      <c r="BE1410" s="233">
        <f>IF(N1410="základní",J1410,0)</f>
        <v>0</v>
      </c>
      <c r="BF1410" s="233">
        <f>IF(N1410="snížená",J1410,0)</f>
        <v>0</v>
      </c>
      <c r="BG1410" s="233">
        <f>IF(N1410="zákl. přenesená",J1410,0)</f>
        <v>0</v>
      </c>
      <c r="BH1410" s="233">
        <f>IF(N1410="sníž. přenesená",J1410,0)</f>
        <v>0</v>
      </c>
      <c r="BI1410" s="233">
        <f>IF(N1410="nulová",J1410,0)</f>
        <v>0</v>
      </c>
      <c r="BJ1410" s="18" t="s">
        <v>91</v>
      </c>
      <c r="BK1410" s="233">
        <f>ROUND(I1410*H1410,2)</f>
        <v>0</v>
      </c>
      <c r="BL1410" s="18" t="s">
        <v>312</v>
      </c>
      <c r="BM1410" s="232" t="s">
        <v>1788</v>
      </c>
    </row>
    <row r="1411" s="13" customFormat="1">
      <c r="A1411" s="13"/>
      <c r="B1411" s="234"/>
      <c r="C1411" s="235"/>
      <c r="D1411" s="236" t="s">
        <v>225</v>
      </c>
      <c r="E1411" s="237" t="s">
        <v>1</v>
      </c>
      <c r="F1411" s="238" t="s">
        <v>1789</v>
      </c>
      <c r="G1411" s="235"/>
      <c r="H1411" s="239">
        <v>2</v>
      </c>
      <c r="I1411" s="240"/>
      <c r="J1411" s="235"/>
      <c r="K1411" s="235"/>
      <c r="L1411" s="241"/>
      <c r="M1411" s="242"/>
      <c r="N1411" s="243"/>
      <c r="O1411" s="243"/>
      <c r="P1411" s="243"/>
      <c r="Q1411" s="243"/>
      <c r="R1411" s="243"/>
      <c r="S1411" s="243"/>
      <c r="T1411" s="244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5" t="s">
        <v>225</v>
      </c>
      <c r="AU1411" s="245" t="s">
        <v>93</v>
      </c>
      <c r="AV1411" s="13" t="s">
        <v>93</v>
      </c>
      <c r="AW1411" s="13" t="s">
        <v>38</v>
      </c>
      <c r="AX1411" s="13" t="s">
        <v>83</v>
      </c>
      <c r="AY1411" s="245" t="s">
        <v>216</v>
      </c>
    </row>
    <row r="1412" s="13" customFormat="1">
      <c r="A1412" s="13"/>
      <c r="B1412" s="234"/>
      <c r="C1412" s="235"/>
      <c r="D1412" s="236" t="s">
        <v>225</v>
      </c>
      <c r="E1412" s="237" t="s">
        <v>1</v>
      </c>
      <c r="F1412" s="238" t="s">
        <v>1790</v>
      </c>
      <c r="G1412" s="235"/>
      <c r="H1412" s="239">
        <v>1</v>
      </c>
      <c r="I1412" s="240"/>
      <c r="J1412" s="235"/>
      <c r="K1412" s="235"/>
      <c r="L1412" s="241"/>
      <c r="M1412" s="242"/>
      <c r="N1412" s="243"/>
      <c r="O1412" s="243"/>
      <c r="P1412" s="243"/>
      <c r="Q1412" s="243"/>
      <c r="R1412" s="243"/>
      <c r="S1412" s="243"/>
      <c r="T1412" s="244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5" t="s">
        <v>225</v>
      </c>
      <c r="AU1412" s="245" t="s">
        <v>93</v>
      </c>
      <c r="AV1412" s="13" t="s">
        <v>93</v>
      </c>
      <c r="AW1412" s="13" t="s">
        <v>38</v>
      </c>
      <c r="AX1412" s="13" t="s">
        <v>83</v>
      </c>
      <c r="AY1412" s="245" t="s">
        <v>216</v>
      </c>
    </row>
    <row r="1413" s="13" customFormat="1">
      <c r="A1413" s="13"/>
      <c r="B1413" s="234"/>
      <c r="C1413" s="235"/>
      <c r="D1413" s="236" t="s">
        <v>225</v>
      </c>
      <c r="E1413" s="237" t="s">
        <v>1</v>
      </c>
      <c r="F1413" s="238" t="s">
        <v>1791</v>
      </c>
      <c r="G1413" s="235"/>
      <c r="H1413" s="239">
        <v>1</v>
      </c>
      <c r="I1413" s="240"/>
      <c r="J1413" s="235"/>
      <c r="K1413" s="235"/>
      <c r="L1413" s="241"/>
      <c r="M1413" s="242"/>
      <c r="N1413" s="243"/>
      <c r="O1413" s="243"/>
      <c r="P1413" s="243"/>
      <c r="Q1413" s="243"/>
      <c r="R1413" s="243"/>
      <c r="S1413" s="243"/>
      <c r="T1413" s="244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5" t="s">
        <v>225</v>
      </c>
      <c r="AU1413" s="245" t="s">
        <v>93</v>
      </c>
      <c r="AV1413" s="13" t="s">
        <v>93</v>
      </c>
      <c r="AW1413" s="13" t="s">
        <v>38</v>
      </c>
      <c r="AX1413" s="13" t="s">
        <v>83</v>
      </c>
      <c r="AY1413" s="245" t="s">
        <v>216</v>
      </c>
    </row>
    <row r="1414" s="13" customFormat="1">
      <c r="A1414" s="13"/>
      <c r="B1414" s="234"/>
      <c r="C1414" s="235"/>
      <c r="D1414" s="236" t="s">
        <v>225</v>
      </c>
      <c r="E1414" s="237" t="s">
        <v>1</v>
      </c>
      <c r="F1414" s="238" t="s">
        <v>1792</v>
      </c>
      <c r="G1414" s="235"/>
      <c r="H1414" s="239">
        <v>1</v>
      </c>
      <c r="I1414" s="240"/>
      <c r="J1414" s="235"/>
      <c r="K1414" s="235"/>
      <c r="L1414" s="241"/>
      <c r="M1414" s="242"/>
      <c r="N1414" s="243"/>
      <c r="O1414" s="243"/>
      <c r="P1414" s="243"/>
      <c r="Q1414" s="243"/>
      <c r="R1414" s="243"/>
      <c r="S1414" s="243"/>
      <c r="T1414" s="244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5" t="s">
        <v>225</v>
      </c>
      <c r="AU1414" s="245" t="s">
        <v>93</v>
      </c>
      <c r="AV1414" s="13" t="s">
        <v>93</v>
      </c>
      <c r="AW1414" s="13" t="s">
        <v>38</v>
      </c>
      <c r="AX1414" s="13" t="s">
        <v>83</v>
      </c>
      <c r="AY1414" s="245" t="s">
        <v>216</v>
      </c>
    </row>
    <row r="1415" s="13" customFormat="1">
      <c r="A1415" s="13"/>
      <c r="B1415" s="234"/>
      <c r="C1415" s="235"/>
      <c r="D1415" s="236" t="s">
        <v>225</v>
      </c>
      <c r="E1415" s="237" t="s">
        <v>1</v>
      </c>
      <c r="F1415" s="238" t="s">
        <v>1793</v>
      </c>
      <c r="G1415" s="235"/>
      <c r="H1415" s="239">
        <v>1</v>
      </c>
      <c r="I1415" s="240"/>
      <c r="J1415" s="235"/>
      <c r="K1415" s="235"/>
      <c r="L1415" s="241"/>
      <c r="M1415" s="242"/>
      <c r="N1415" s="243"/>
      <c r="O1415" s="243"/>
      <c r="P1415" s="243"/>
      <c r="Q1415" s="243"/>
      <c r="R1415" s="243"/>
      <c r="S1415" s="243"/>
      <c r="T1415" s="244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5" t="s">
        <v>225</v>
      </c>
      <c r="AU1415" s="245" t="s">
        <v>93</v>
      </c>
      <c r="AV1415" s="13" t="s">
        <v>93</v>
      </c>
      <c r="AW1415" s="13" t="s">
        <v>38</v>
      </c>
      <c r="AX1415" s="13" t="s">
        <v>83</v>
      </c>
      <c r="AY1415" s="245" t="s">
        <v>216</v>
      </c>
    </row>
    <row r="1416" s="13" customFormat="1">
      <c r="A1416" s="13"/>
      <c r="B1416" s="234"/>
      <c r="C1416" s="235"/>
      <c r="D1416" s="236" t="s">
        <v>225</v>
      </c>
      <c r="E1416" s="237" t="s">
        <v>1</v>
      </c>
      <c r="F1416" s="238" t="s">
        <v>1794</v>
      </c>
      <c r="G1416" s="235"/>
      <c r="H1416" s="239">
        <v>1</v>
      </c>
      <c r="I1416" s="240"/>
      <c r="J1416" s="235"/>
      <c r="K1416" s="235"/>
      <c r="L1416" s="241"/>
      <c r="M1416" s="242"/>
      <c r="N1416" s="243"/>
      <c r="O1416" s="243"/>
      <c r="P1416" s="243"/>
      <c r="Q1416" s="243"/>
      <c r="R1416" s="243"/>
      <c r="S1416" s="243"/>
      <c r="T1416" s="244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5" t="s">
        <v>225</v>
      </c>
      <c r="AU1416" s="245" t="s">
        <v>93</v>
      </c>
      <c r="AV1416" s="13" t="s">
        <v>93</v>
      </c>
      <c r="AW1416" s="13" t="s">
        <v>38</v>
      </c>
      <c r="AX1416" s="13" t="s">
        <v>83</v>
      </c>
      <c r="AY1416" s="245" t="s">
        <v>216</v>
      </c>
    </row>
    <row r="1417" s="13" customFormat="1">
      <c r="A1417" s="13"/>
      <c r="B1417" s="234"/>
      <c r="C1417" s="235"/>
      <c r="D1417" s="236" t="s">
        <v>225</v>
      </c>
      <c r="E1417" s="237" t="s">
        <v>1</v>
      </c>
      <c r="F1417" s="238" t="s">
        <v>1795</v>
      </c>
      <c r="G1417" s="235"/>
      <c r="H1417" s="239">
        <v>1</v>
      </c>
      <c r="I1417" s="240"/>
      <c r="J1417" s="235"/>
      <c r="K1417" s="235"/>
      <c r="L1417" s="241"/>
      <c r="M1417" s="242"/>
      <c r="N1417" s="243"/>
      <c r="O1417" s="243"/>
      <c r="P1417" s="243"/>
      <c r="Q1417" s="243"/>
      <c r="R1417" s="243"/>
      <c r="S1417" s="243"/>
      <c r="T1417" s="244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5" t="s">
        <v>225</v>
      </c>
      <c r="AU1417" s="245" t="s">
        <v>93</v>
      </c>
      <c r="AV1417" s="13" t="s">
        <v>93</v>
      </c>
      <c r="AW1417" s="13" t="s">
        <v>38</v>
      </c>
      <c r="AX1417" s="13" t="s">
        <v>83</v>
      </c>
      <c r="AY1417" s="245" t="s">
        <v>216</v>
      </c>
    </row>
    <row r="1418" s="13" customFormat="1">
      <c r="A1418" s="13"/>
      <c r="B1418" s="234"/>
      <c r="C1418" s="235"/>
      <c r="D1418" s="236" t="s">
        <v>225</v>
      </c>
      <c r="E1418" s="237" t="s">
        <v>1</v>
      </c>
      <c r="F1418" s="238" t="s">
        <v>1796</v>
      </c>
      <c r="G1418" s="235"/>
      <c r="H1418" s="239">
        <v>1</v>
      </c>
      <c r="I1418" s="240"/>
      <c r="J1418" s="235"/>
      <c r="K1418" s="235"/>
      <c r="L1418" s="241"/>
      <c r="M1418" s="242"/>
      <c r="N1418" s="243"/>
      <c r="O1418" s="243"/>
      <c r="P1418" s="243"/>
      <c r="Q1418" s="243"/>
      <c r="R1418" s="243"/>
      <c r="S1418" s="243"/>
      <c r="T1418" s="244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5" t="s">
        <v>225</v>
      </c>
      <c r="AU1418" s="245" t="s">
        <v>93</v>
      </c>
      <c r="AV1418" s="13" t="s">
        <v>93</v>
      </c>
      <c r="AW1418" s="13" t="s">
        <v>38</v>
      </c>
      <c r="AX1418" s="13" t="s">
        <v>83</v>
      </c>
      <c r="AY1418" s="245" t="s">
        <v>216</v>
      </c>
    </row>
    <row r="1419" s="13" customFormat="1">
      <c r="A1419" s="13"/>
      <c r="B1419" s="234"/>
      <c r="C1419" s="235"/>
      <c r="D1419" s="236" t="s">
        <v>225</v>
      </c>
      <c r="E1419" s="237" t="s">
        <v>1</v>
      </c>
      <c r="F1419" s="238" t="s">
        <v>1797</v>
      </c>
      <c r="G1419" s="235"/>
      <c r="H1419" s="239">
        <v>1</v>
      </c>
      <c r="I1419" s="240"/>
      <c r="J1419" s="235"/>
      <c r="K1419" s="235"/>
      <c r="L1419" s="241"/>
      <c r="M1419" s="242"/>
      <c r="N1419" s="243"/>
      <c r="O1419" s="243"/>
      <c r="P1419" s="243"/>
      <c r="Q1419" s="243"/>
      <c r="R1419" s="243"/>
      <c r="S1419" s="243"/>
      <c r="T1419" s="244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5" t="s">
        <v>225</v>
      </c>
      <c r="AU1419" s="245" t="s">
        <v>93</v>
      </c>
      <c r="AV1419" s="13" t="s">
        <v>93</v>
      </c>
      <c r="AW1419" s="13" t="s">
        <v>38</v>
      </c>
      <c r="AX1419" s="13" t="s">
        <v>83</v>
      </c>
      <c r="AY1419" s="245" t="s">
        <v>216</v>
      </c>
    </row>
    <row r="1420" s="13" customFormat="1">
      <c r="A1420" s="13"/>
      <c r="B1420" s="234"/>
      <c r="C1420" s="235"/>
      <c r="D1420" s="236" t="s">
        <v>225</v>
      </c>
      <c r="E1420" s="237" t="s">
        <v>1</v>
      </c>
      <c r="F1420" s="238" t="s">
        <v>1798</v>
      </c>
      <c r="G1420" s="235"/>
      <c r="H1420" s="239">
        <v>1</v>
      </c>
      <c r="I1420" s="240"/>
      <c r="J1420" s="235"/>
      <c r="K1420" s="235"/>
      <c r="L1420" s="241"/>
      <c r="M1420" s="242"/>
      <c r="N1420" s="243"/>
      <c r="O1420" s="243"/>
      <c r="P1420" s="243"/>
      <c r="Q1420" s="243"/>
      <c r="R1420" s="243"/>
      <c r="S1420" s="243"/>
      <c r="T1420" s="244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5" t="s">
        <v>225</v>
      </c>
      <c r="AU1420" s="245" t="s">
        <v>93</v>
      </c>
      <c r="AV1420" s="13" t="s">
        <v>93</v>
      </c>
      <c r="AW1420" s="13" t="s">
        <v>38</v>
      </c>
      <c r="AX1420" s="13" t="s">
        <v>83</v>
      </c>
      <c r="AY1420" s="245" t="s">
        <v>216</v>
      </c>
    </row>
    <row r="1421" s="13" customFormat="1">
      <c r="A1421" s="13"/>
      <c r="B1421" s="234"/>
      <c r="C1421" s="235"/>
      <c r="D1421" s="236" t="s">
        <v>225</v>
      </c>
      <c r="E1421" s="237" t="s">
        <v>1</v>
      </c>
      <c r="F1421" s="238" t="s">
        <v>1799</v>
      </c>
      <c r="G1421" s="235"/>
      <c r="H1421" s="239">
        <v>1</v>
      </c>
      <c r="I1421" s="240"/>
      <c r="J1421" s="235"/>
      <c r="K1421" s="235"/>
      <c r="L1421" s="241"/>
      <c r="M1421" s="242"/>
      <c r="N1421" s="243"/>
      <c r="O1421" s="243"/>
      <c r="P1421" s="243"/>
      <c r="Q1421" s="243"/>
      <c r="R1421" s="243"/>
      <c r="S1421" s="243"/>
      <c r="T1421" s="244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5" t="s">
        <v>225</v>
      </c>
      <c r="AU1421" s="245" t="s">
        <v>93</v>
      </c>
      <c r="AV1421" s="13" t="s">
        <v>93</v>
      </c>
      <c r="AW1421" s="13" t="s">
        <v>38</v>
      </c>
      <c r="AX1421" s="13" t="s">
        <v>83</v>
      </c>
      <c r="AY1421" s="245" t="s">
        <v>216</v>
      </c>
    </row>
    <row r="1422" s="13" customFormat="1">
      <c r="A1422" s="13"/>
      <c r="B1422" s="234"/>
      <c r="C1422" s="235"/>
      <c r="D1422" s="236" t="s">
        <v>225</v>
      </c>
      <c r="E1422" s="237" t="s">
        <v>1</v>
      </c>
      <c r="F1422" s="238" t="s">
        <v>1800</v>
      </c>
      <c r="G1422" s="235"/>
      <c r="H1422" s="239">
        <v>1</v>
      </c>
      <c r="I1422" s="240"/>
      <c r="J1422" s="235"/>
      <c r="K1422" s="235"/>
      <c r="L1422" s="241"/>
      <c r="M1422" s="242"/>
      <c r="N1422" s="243"/>
      <c r="O1422" s="243"/>
      <c r="P1422" s="243"/>
      <c r="Q1422" s="243"/>
      <c r="R1422" s="243"/>
      <c r="S1422" s="243"/>
      <c r="T1422" s="244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5" t="s">
        <v>225</v>
      </c>
      <c r="AU1422" s="245" t="s">
        <v>93</v>
      </c>
      <c r="AV1422" s="13" t="s">
        <v>93</v>
      </c>
      <c r="AW1422" s="13" t="s">
        <v>38</v>
      </c>
      <c r="AX1422" s="13" t="s">
        <v>83</v>
      </c>
      <c r="AY1422" s="245" t="s">
        <v>216</v>
      </c>
    </row>
    <row r="1423" s="13" customFormat="1">
      <c r="A1423" s="13"/>
      <c r="B1423" s="234"/>
      <c r="C1423" s="235"/>
      <c r="D1423" s="236" t="s">
        <v>225</v>
      </c>
      <c r="E1423" s="237" t="s">
        <v>1</v>
      </c>
      <c r="F1423" s="238" t="s">
        <v>1801</v>
      </c>
      <c r="G1423" s="235"/>
      <c r="H1423" s="239">
        <v>1</v>
      </c>
      <c r="I1423" s="240"/>
      <c r="J1423" s="235"/>
      <c r="K1423" s="235"/>
      <c r="L1423" s="241"/>
      <c r="M1423" s="242"/>
      <c r="N1423" s="243"/>
      <c r="O1423" s="243"/>
      <c r="P1423" s="243"/>
      <c r="Q1423" s="243"/>
      <c r="R1423" s="243"/>
      <c r="S1423" s="243"/>
      <c r="T1423" s="244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5" t="s">
        <v>225</v>
      </c>
      <c r="AU1423" s="245" t="s">
        <v>93</v>
      </c>
      <c r="AV1423" s="13" t="s">
        <v>93</v>
      </c>
      <c r="AW1423" s="13" t="s">
        <v>38</v>
      </c>
      <c r="AX1423" s="13" t="s">
        <v>83</v>
      </c>
      <c r="AY1423" s="245" t="s">
        <v>216</v>
      </c>
    </row>
    <row r="1424" s="13" customFormat="1">
      <c r="A1424" s="13"/>
      <c r="B1424" s="234"/>
      <c r="C1424" s="235"/>
      <c r="D1424" s="236" t="s">
        <v>225</v>
      </c>
      <c r="E1424" s="237" t="s">
        <v>1</v>
      </c>
      <c r="F1424" s="238" t="s">
        <v>1802</v>
      </c>
      <c r="G1424" s="235"/>
      <c r="H1424" s="239">
        <v>1</v>
      </c>
      <c r="I1424" s="240"/>
      <c r="J1424" s="235"/>
      <c r="K1424" s="235"/>
      <c r="L1424" s="241"/>
      <c r="M1424" s="242"/>
      <c r="N1424" s="243"/>
      <c r="O1424" s="243"/>
      <c r="P1424" s="243"/>
      <c r="Q1424" s="243"/>
      <c r="R1424" s="243"/>
      <c r="S1424" s="243"/>
      <c r="T1424" s="244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5" t="s">
        <v>225</v>
      </c>
      <c r="AU1424" s="245" t="s">
        <v>93</v>
      </c>
      <c r="AV1424" s="13" t="s">
        <v>93</v>
      </c>
      <c r="AW1424" s="13" t="s">
        <v>38</v>
      </c>
      <c r="AX1424" s="13" t="s">
        <v>83</v>
      </c>
      <c r="AY1424" s="245" t="s">
        <v>216</v>
      </c>
    </row>
    <row r="1425" s="13" customFormat="1">
      <c r="A1425" s="13"/>
      <c r="B1425" s="234"/>
      <c r="C1425" s="235"/>
      <c r="D1425" s="236" t="s">
        <v>225</v>
      </c>
      <c r="E1425" s="237" t="s">
        <v>1</v>
      </c>
      <c r="F1425" s="238" t="s">
        <v>1803</v>
      </c>
      <c r="G1425" s="235"/>
      <c r="H1425" s="239">
        <v>1</v>
      </c>
      <c r="I1425" s="240"/>
      <c r="J1425" s="235"/>
      <c r="K1425" s="235"/>
      <c r="L1425" s="241"/>
      <c r="M1425" s="242"/>
      <c r="N1425" s="243"/>
      <c r="O1425" s="243"/>
      <c r="P1425" s="243"/>
      <c r="Q1425" s="243"/>
      <c r="R1425" s="243"/>
      <c r="S1425" s="243"/>
      <c r="T1425" s="244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5" t="s">
        <v>225</v>
      </c>
      <c r="AU1425" s="245" t="s">
        <v>93</v>
      </c>
      <c r="AV1425" s="13" t="s">
        <v>93</v>
      </c>
      <c r="AW1425" s="13" t="s">
        <v>38</v>
      </c>
      <c r="AX1425" s="13" t="s">
        <v>83</v>
      </c>
      <c r="AY1425" s="245" t="s">
        <v>216</v>
      </c>
    </row>
    <row r="1426" s="13" customFormat="1">
      <c r="A1426" s="13"/>
      <c r="B1426" s="234"/>
      <c r="C1426" s="235"/>
      <c r="D1426" s="236" t="s">
        <v>225</v>
      </c>
      <c r="E1426" s="237" t="s">
        <v>1</v>
      </c>
      <c r="F1426" s="238" t="s">
        <v>1804</v>
      </c>
      <c r="G1426" s="235"/>
      <c r="H1426" s="239">
        <v>2</v>
      </c>
      <c r="I1426" s="240"/>
      <c r="J1426" s="235"/>
      <c r="K1426" s="235"/>
      <c r="L1426" s="241"/>
      <c r="M1426" s="242"/>
      <c r="N1426" s="243"/>
      <c r="O1426" s="243"/>
      <c r="P1426" s="243"/>
      <c r="Q1426" s="243"/>
      <c r="R1426" s="243"/>
      <c r="S1426" s="243"/>
      <c r="T1426" s="244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5" t="s">
        <v>225</v>
      </c>
      <c r="AU1426" s="245" t="s">
        <v>93</v>
      </c>
      <c r="AV1426" s="13" t="s">
        <v>93</v>
      </c>
      <c r="AW1426" s="13" t="s">
        <v>38</v>
      </c>
      <c r="AX1426" s="13" t="s">
        <v>83</v>
      </c>
      <c r="AY1426" s="245" t="s">
        <v>216</v>
      </c>
    </row>
    <row r="1427" s="13" customFormat="1">
      <c r="A1427" s="13"/>
      <c r="B1427" s="234"/>
      <c r="C1427" s="235"/>
      <c r="D1427" s="236" t="s">
        <v>225</v>
      </c>
      <c r="E1427" s="237" t="s">
        <v>1</v>
      </c>
      <c r="F1427" s="238" t="s">
        <v>1805</v>
      </c>
      <c r="G1427" s="235"/>
      <c r="H1427" s="239">
        <v>1</v>
      </c>
      <c r="I1427" s="240"/>
      <c r="J1427" s="235"/>
      <c r="K1427" s="235"/>
      <c r="L1427" s="241"/>
      <c r="M1427" s="242"/>
      <c r="N1427" s="243"/>
      <c r="O1427" s="243"/>
      <c r="P1427" s="243"/>
      <c r="Q1427" s="243"/>
      <c r="R1427" s="243"/>
      <c r="S1427" s="243"/>
      <c r="T1427" s="244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5" t="s">
        <v>225</v>
      </c>
      <c r="AU1427" s="245" t="s">
        <v>93</v>
      </c>
      <c r="AV1427" s="13" t="s">
        <v>93</v>
      </c>
      <c r="AW1427" s="13" t="s">
        <v>38</v>
      </c>
      <c r="AX1427" s="13" t="s">
        <v>83</v>
      </c>
      <c r="AY1427" s="245" t="s">
        <v>216</v>
      </c>
    </row>
    <row r="1428" s="13" customFormat="1">
      <c r="A1428" s="13"/>
      <c r="B1428" s="234"/>
      <c r="C1428" s="235"/>
      <c r="D1428" s="236" t="s">
        <v>225</v>
      </c>
      <c r="E1428" s="237" t="s">
        <v>1</v>
      </c>
      <c r="F1428" s="238" t="s">
        <v>1806</v>
      </c>
      <c r="G1428" s="235"/>
      <c r="H1428" s="239">
        <v>1</v>
      </c>
      <c r="I1428" s="240"/>
      <c r="J1428" s="235"/>
      <c r="K1428" s="235"/>
      <c r="L1428" s="241"/>
      <c r="M1428" s="242"/>
      <c r="N1428" s="243"/>
      <c r="O1428" s="243"/>
      <c r="P1428" s="243"/>
      <c r="Q1428" s="243"/>
      <c r="R1428" s="243"/>
      <c r="S1428" s="243"/>
      <c r="T1428" s="244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5" t="s">
        <v>225</v>
      </c>
      <c r="AU1428" s="245" t="s">
        <v>93</v>
      </c>
      <c r="AV1428" s="13" t="s">
        <v>93</v>
      </c>
      <c r="AW1428" s="13" t="s">
        <v>38</v>
      </c>
      <c r="AX1428" s="13" t="s">
        <v>83</v>
      </c>
      <c r="AY1428" s="245" t="s">
        <v>216</v>
      </c>
    </row>
    <row r="1429" s="13" customFormat="1">
      <c r="A1429" s="13"/>
      <c r="B1429" s="234"/>
      <c r="C1429" s="235"/>
      <c r="D1429" s="236" t="s">
        <v>225</v>
      </c>
      <c r="E1429" s="237" t="s">
        <v>1</v>
      </c>
      <c r="F1429" s="238" t="s">
        <v>1807</v>
      </c>
      <c r="G1429" s="235"/>
      <c r="H1429" s="239">
        <v>1</v>
      </c>
      <c r="I1429" s="240"/>
      <c r="J1429" s="235"/>
      <c r="K1429" s="235"/>
      <c r="L1429" s="241"/>
      <c r="M1429" s="242"/>
      <c r="N1429" s="243"/>
      <c r="O1429" s="243"/>
      <c r="P1429" s="243"/>
      <c r="Q1429" s="243"/>
      <c r="R1429" s="243"/>
      <c r="S1429" s="243"/>
      <c r="T1429" s="244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5" t="s">
        <v>225</v>
      </c>
      <c r="AU1429" s="245" t="s">
        <v>93</v>
      </c>
      <c r="AV1429" s="13" t="s">
        <v>93</v>
      </c>
      <c r="AW1429" s="13" t="s">
        <v>38</v>
      </c>
      <c r="AX1429" s="13" t="s">
        <v>83</v>
      </c>
      <c r="AY1429" s="245" t="s">
        <v>216</v>
      </c>
    </row>
    <row r="1430" s="13" customFormat="1">
      <c r="A1430" s="13"/>
      <c r="B1430" s="234"/>
      <c r="C1430" s="235"/>
      <c r="D1430" s="236" t="s">
        <v>225</v>
      </c>
      <c r="E1430" s="237" t="s">
        <v>1</v>
      </c>
      <c r="F1430" s="238" t="s">
        <v>1808</v>
      </c>
      <c r="G1430" s="235"/>
      <c r="H1430" s="239">
        <v>1</v>
      </c>
      <c r="I1430" s="240"/>
      <c r="J1430" s="235"/>
      <c r="K1430" s="235"/>
      <c r="L1430" s="241"/>
      <c r="M1430" s="242"/>
      <c r="N1430" s="243"/>
      <c r="O1430" s="243"/>
      <c r="P1430" s="243"/>
      <c r="Q1430" s="243"/>
      <c r="R1430" s="243"/>
      <c r="S1430" s="243"/>
      <c r="T1430" s="244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5" t="s">
        <v>225</v>
      </c>
      <c r="AU1430" s="245" t="s">
        <v>93</v>
      </c>
      <c r="AV1430" s="13" t="s">
        <v>93</v>
      </c>
      <c r="AW1430" s="13" t="s">
        <v>38</v>
      </c>
      <c r="AX1430" s="13" t="s">
        <v>83</v>
      </c>
      <c r="AY1430" s="245" t="s">
        <v>216</v>
      </c>
    </row>
    <row r="1431" s="13" customFormat="1">
      <c r="A1431" s="13"/>
      <c r="B1431" s="234"/>
      <c r="C1431" s="235"/>
      <c r="D1431" s="236" t="s">
        <v>225</v>
      </c>
      <c r="E1431" s="237" t="s">
        <v>1</v>
      </c>
      <c r="F1431" s="238" t="s">
        <v>1809</v>
      </c>
      <c r="G1431" s="235"/>
      <c r="H1431" s="239">
        <v>4</v>
      </c>
      <c r="I1431" s="240"/>
      <c r="J1431" s="235"/>
      <c r="K1431" s="235"/>
      <c r="L1431" s="241"/>
      <c r="M1431" s="242"/>
      <c r="N1431" s="243"/>
      <c r="O1431" s="243"/>
      <c r="P1431" s="243"/>
      <c r="Q1431" s="243"/>
      <c r="R1431" s="243"/>
      <c r="S1431" s="243"/>
      <c r="T1431" s="244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5" t="s">
        <v>225</v>
      </c>
      <c r="AU1431" s="245" t="s">
        <v>93</v>
      </c>
      <c r="AV1431" s="13" t="s">
        <v>93</v>
      </c>
      <c r="AW1431" s="13" t="s">
        <v>38</v>
      </c>
      <c r="AX1431" s="13" t="s">
        <v>83</v>
      </c>
      <c r="AY1431" s="245" t="s">
        <v>216</v>
      </c>
    </row>
    <row r="1432" s="13" customFormat="1">
      <c r="A1432" s="13"/>
      <c r="B1432" s="234"/>
      <c r="C1432" s="235"/>
      <c r="D1432" s="236" t="s">
        <v>225</v>
      </c>
      <c r="E1432" s="237" t="s">
        <v>1</v>
      </c>
      <c r="F1432" s="238" t="s">
        <v>1810</v>
      </c>
      <c r="G1432" s="235"/>
      <c r="H1432" s="239">
        <v>1</v>
      </c>
      <c r="I1432" s="240"/>
      <c r="J1432" s="235"/>
      <c r="K1432" s="235"/>
      <c r="L1432" s="241"/>
      <c r="M1432" s="242"/>
      <c r="N1432" s="243"/>
      <c r="O1432" s="243"/>
      <c r="P1432" s="243"/>
      <c r="Q1432" s="243"/>
      <c r="R1432" s="243"/>
      <c r="S1432" s="243"/>
      <c r="T1432" s="244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5" t="s">
        <v>225</v>
      </c>
      <c r="AU1432" s="245" t="s">
        <v>93</v>
      </c>
      <c r="AV1432" s="13" t="s">
        <v>93</v>
      </c>
      <c r="AW1432" s="13" t="s">
        <v>38</v>
      </c>
      <c r="AX1432" s="13" t="s">
        <v>83</v>
      </c>
      <c r="AY1432" s="245" t="s">
        <v>216</v>
      </c>
    </row>
    <row r="1433" s="14" customFormat="1">
      <c r="A1433" s="14"/>
      <c r="B1433" s="246"/>
      <c r="C1433" s="247"/>
      <c r="D1433" s="236" t="s">
        <v>225</v>
      </c>
      <c r="E1433" s="248" t="s">
        <v>1</v>
      </c>
      <c r="F1433" s="249" t="s">
        <v>229</v>
      </c>
      <c r="G1433" s="247"/>
      <c r="H1433" s="250">
        <v>27</v>
      </c>
      <c r="I1433" s="251"/>
      <c r="J1433" s="247"/>
      <c r="K1433" s="247"/>
      <c r="L1433" s="252"/>
      <c r="M1433" s="253"/>
      <c r="N1433" s="254"/>
      <c r="O1433" s="254"/>
      <c r="P1433" s="254"/>
      <c r="Q1433" s="254"/>
      <c r="R1433" s="254"/>
      <c r="S1433" s="254"/>
      <c r="T1433" s="255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6" t="s">
        <v>225</v>
      </c>
      <c r="AU1433" s="256" t="s">
        <v>93</v>
      </c>
      <c r="AV1433" s="14" t="s">
        <v>223</v>
      </c>
      <c r="AW1433" s="14" t="s">
        <v>38</v>
      </c>
      <c r="AX1433" s="14" t="s">
        <v>91</v>
      </c>
      <c r="AY1433" s="256" t="s">
        <v>216</v>
      </c>
    </row>
    <row r="1434" s="2" customFormat="1" ht="33.75" customHeight="1">
      <c r="A1434" s="40"/>
      <c r="B1434" s="41"/>
      <c r="C1434" s="267" t="s">
        <v>1811</v>
      </c>
      <c r="D1434" s="267" t="s">
        <v>295</v>
      </c>
      <c r="E1434" s="268" t="s">
        <v>1812</v>
      </c>
      <c r="F1434" s="269" t="s">
        <v>1813</v>
      </c>
      <c r="G1434" s="270" t="s">
        <v>323</v>
      </c>
      <c r="H1434" s="271">
        <v>27</v>
      </c>
      <c r="I1434" s="272"/>
      <c r="J1434" s="273">
        <f>ROUND(I1434*H1434,2)</f>
        <v>0</v>
      </c>
      <c r="K1434" s="269" t="s">
        <v>1</v>
      </c>
      <c r="L1434" s="274"/>
      <c r="M1434" s="275" t="s">
        <v>1</v>
      </c>
      <c r="N1434" s="276" t="s">
        <v>48</v>
      </c>
      <c r="O1434" s="93"/>
      <c r="P1434" s="230">
        <f>O1434*H1434</f>
        <v>0</v>
      </c>
      <c r="Q1434" s="230">
        <v>0.00089999999999999998</v>
      </c>
      <c r="R1434" s="230">
        <f>Q1434*H1434</f>
        <v>0.024299999999999999</v>
      </c>
      <c r="S1434" s="230">
        <v>0</v>
      </c>
      <c r="T1434" s="231">
        <f>S1434*H1434</f>
        <v>0</v>
      </c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R1434" s="232" t="s">
        <v>440</v>
      </c>
      <c r="AT1434" s="232" t="s">
        <v>295</v>
      </c>
      <c r="AU1434" s="232" t="s">
        <v>93</v>
      </c>
      <c r="AY1434" s="18" t="s">
        <v>216</v>
      </c>
      <c r="BE1434" s="233">
        <f>IF(N1434="základní",J1434,0)</f>
        <v>0</v>
      </c>
      <c r="BF1434" s="233">
        <f>IF(N1434="snížená",J1434,0)</f>
        <v>0</v>
      </c>
      <c r="BG1434" s="233">
        <f>IF(N1434="zákl. přenesená",J1434,0)</f>
        <v>0</v>
      </c>
      <c r="BH1434" s="233">
        <f>IF(N1434="sníž. přenesená",J1434,0)</f>
        <v>0</v>
      </c>
      <c r="BI1434" s="233">
        <f>IF(N1434="nulová",J1434,0)</f>
        <v>0</v>
      </c>
      <c r="BJ1434" s="18" t="s">
        <v>91</v>
      </c>
      <c r="BK1434" s="233">
        <f>ROUND(I1434*H1434,2)</f>
        <v>0</v>
      </c>
      <c r="BL1434" s="18" t="s">
        <v>312</v>
      </c>
      <c r="BM1434" s="232" t="s">
        <v>1814</v>
      </c>
    </row>
    <row r="1435" s="2" customFormat="1" ht="21.75" customHeight="1">
      <c r="A1435" s="40"/>
      <c r="B1435" s="41"/>
      <c r="C1435" s="221" t="s">
        <v>1815</v>
      </c>
      <c r="D1435" s="221" t="s">
        <v>218</v>
      </c>
      <c r="E1435" s="222" t="s">
        <v>1816</v>
      </c>
      <c r="F1435" s="223" t="s">
        <v>1817</v>
      </c>
      <c r="G1435" s="224" t="s">
        <v>323</v>
      </c>
      <c r="H1435" s="225">
        <v>60</v>
      </c>
      <c r="I1435" s="226"/>
      <c r="J1435" s="227">
        <f>ROUND(I1435*H1435,2)</f>
        <v>0</v>
      </c>
      <c r="K1435" s="223" t="s">
        <v>1</v>
      </c>
      <c r="L1435" s="46"/>
      <c r="M1435" s="228" t="s">
        <v>1</v>
      </c>
      <c r="N1435" s="229" t="s">
        <v>48</v>
      </c>
      <c r="O1435" s="93"/>
      <c r="P1435" s="230">
        <f>O1435*H1435</f>
        <v>0</v>
      </c>
      <c r="Q1435" s="230">
        <v>3.0000000000000001E-05</v>
      </c>
      <c r="R1435" s="230">
        <f>Q1435*H1435</f>
        <v>0.0018</v>
      </c>
      <c r="S1435" s="230">
        <v>0</v>
      </c>
      <c r="T1435" s="231">
        <f>S1435*H1435</f>
        <v>0</v>
      </c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R1435" s="232" t="s">
        <v>312</v>
      </c>
      <c r="AT1435" s="232" t="s">
        <v>218</v>
      </c>
      <c r="AU1435" s="232" t="s">
        <v>93</v>
      </c>
      <c r="AY1435" s="18" t="s">
        <v>216</v>
      </c>
      <c r="BE1435" s="233">
        <f>IF(N1435="základní",J1435,0)</f>
        <v>0</v>
      </c>
      <c r="BF1435" s="233">
        <f>IF(N1435="snížená",J1435,0)</f>
        <v>0</v>
      </c>
      <c r="BG1435" s="233">
        <f>IF(N1435="zákl. přenesená",J1435,0)</f>
        <v>0</v>
      </c>
      <c r="BH1435" s="233">
        <f>IF(N1435="sníž. přenesená",J1435,0)</f>
        <v>0</v>
      </c>
      <c r="BI1435" s="233">
        <f>IF(N1435="nulová",J1435,0)</f>
        <v>0</v>
      </c>
      <c r="BJ1435" s="18" t="s">
        <v>91</v>
      </c>
      <c r="BK1435" s="233">
        <f>ROUND(I1435*H1435,2)</f>
        <v>0</v>
      </c>
      <c r="BL1435" s="18" t="s">
        <v>312</v>
      </c>
      <c r="BM1435" s="232" t="s">
        <v>1818</v>
      </c>
    </row>
    <row r="1436" s="13" customFormat="1">
      <c r="A1436" s="13"/>
      <c r="B1436" s="234"/>
      <c r="C1436" s="235"/>
      <c r="D1436" s="236" t="s">
        <v>225</v>
      </c>
      <c r="E1436" s="237" t="s">
        <v>1</v>
      </c>
      <c r="F1436" s="238" t="s">
        <v>1819</v>
      </c>
      <c r="G1436" s="235"/>
      <c r="H1436" s="239">
        <v>1</v>
      </c>
      <c r="I1436" s="240"/>
      <c r="J1436" s="235"/>
      <c r="K1436" s="235"/>
      <c r="L1436" s="241"/>
      <c r="M1436" s="242"/>
      <c r="N1436" s="243"/>
      <c r="O1436" s="243"/>
      <c r="P1436" s="243"/>
      <c r="Q1436" s="243"/>
      <c r="R1436" s="243"/>
      <c r="S1436" s="243"/>
      <c r="T1436" s="244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5" t="s">
        <v>225</v>
      </c>
      <c r="AU1436" s="245" t="s">
        <v>93</v>
      </c>
      <c r="AV1436" s="13" t="s">
        <v>93</v>
      </c>
      <c r="AW1436" s="13" t="s">
        <v>38</v>
      </c>
      <c r="AX1436" s="13" t="s">
        <v>83</v>
      </c>
      <c r="AY1436" s="245" t="s">
        <v>216</v>
      </c>
    </row>
    <row r="1437" s="13" customFormat="1">
      <c r="A1437" s="13"/>
      <c r="B1437" s="234"/>
      <c r="C1437" s="235"/>
      <c r="D1437" s="236" t="s">
        <v>225</v>
      </c>
      <c r="E1437" s="237" t="s">
        <v>1</v>
      </c>
      <c r="F1437" s="238" t="s">
        <v>1820</v>
      </c>
      <c r="G1437" s="235"/>
      <c r="H1437" s="239">
        <v>1</v>
      </c>
      <c r="I1437" s="240"/>
      <c r="J1437" s="235"/>
      <c r="K1437" s="235"/>
      <c r="L1437" s="241"/>
      <c r="M1437" s="242"/>
      <c r="N1437" s="243"/>
      <c r="O1437" s="243"/>
      <c r="P1437" s="243"/>
      <c r="Q1437" s="243"/>
      <c r="R1437" s="243"/>
      <c r="S1437" s="243"/>
      <c r="T1437" s="244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5" t="s">
        <v>225</v>
      </c>
      <c r="AU1437" s="245" t="s">
        <v>93</v>
      </c>
      <c r="AV1437" s="13" t="s">
        <v>93</v>
      </c>
      <c r="AW1437" s="13" t="s">
        <v>38</v>
      </c>
      <c r="AX1437" s="13" t="s">
        <v>83</v>
      </c>
      <c r="AY1437" s="245" t="s">
        <v>216</v>
      </c>
    </row>
    <row r="1438" s="13" customFormat="1">
      <c r="A1438" s="13"/>
      <c r="B1438" s="234"/>
      <c r="C1438" s="235"/>
      <c r="D1438" s="236" t="s">
        <v>225</v>
      </c>
      <c r="E1438" s="237" t="s">
        <v>1</v>
      </c>
      <c r="F1438" s="238" t="s">
        <v>1821</v>
      </c>
      <c r="G1438" s="235"/>
      <c r="H1438" s="239">
        <v>1</v>
      </c>
      <c r="I1438" s="240"/>
      <c r="J1438" s="235"/>
      <c r="K1438" s="235"/>
      <c r="L1438" s="241"/>
      <c r="M1438" s="242"/>
      <c r="N1438" s="243"/>
      <c r="O1438" s="243"/>
      <c r="P1438" s="243"/>
      <c r="Q1438" s="243"/>
      <c r="R1438" s="243"/>
      <c r="S1438" s="243"/>
      <c r="T1438" s="244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5" t="s">
        <v>225</v>
      </c>
      <c r="AU1438" s="245" t="s">
        <v>93</v>
      </c>
      <c r="AV1438" s="13" t="s">
        <v>93</v>
      </c>
      <c r="AW1438" s="13" t="s">
        <v>38</v>
      </c>
      <c r="AX1438" s="13" t="s">
        <v>83</v>
      </c>
      <c r="AY1438" s="245" t="s">
        <v>216</v>
      </c>
    </row>
    <row r="1439" s="13" customFormat="1">
      <c r="A1439" s="13"/>
      <c r="B1439" s="234"/>
      <c r="C1439" s="235"/>
      <c r="D1439" s="236" t="s">
        <v>225</v>
      </c>
      <c r="E1439" s="237" t="s">
        <v>1</v>
      </c>
      <c r="F1439" s="238" t="s">
        <v>1822</v>
      </c>
      <c r="G1439" s="235"/>
      <c r="H1439" s="239">
        <v>1</v>
      </c>
      <c r="I1439" s="240"/>
      <c r="J1439" s="235"/>
      <c r="K1439" s="235"/>
      <c r="L1439" s="241"/>
      <c r="M1439" s="242"/>
      <c r="N1439" s="243"/>
      <c r="O1439" s="243"/>
      <c r="P1439" s="243"/>
      <c r="Q1439" s="243"/>
      <c r="R1439" s="243"/>
      <c r="S1439" s="243"/>
      <c r="T1439" s="244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5" t="s">
        <v>225</v>
      </c>
      <c r="AU1439" s="245" t="s">
        <v>93</v>
      </c>
      <c r="AV1439" s="13" t="s">
        <v>93</v>
      </c>
      <c r="AW1439" s="13" t="s">
        <v>38</v>
      </c>
      <c r="AX1439" s="13" t="s">
        <v>83</v>
      </c>
      <c r="AY1439" s="245" t="s">
        <v>216</v>
      </c>
    </row>
    <row r="1440" s="13" customFormat="1">
      <c r="A1440" s="13"/>
      <c r="B1440" s="234"/>
      <c r="C1440" s="235"/>
      <c r="D1440" s="236" t="s">
        <v>225</v>
      </c>
      <c r="E1440" s="237" t="s">
        <v>1</v>
      </c>
      <c r="F1440" s="238" t="s">
        <v>1823</v>
      </c>
      <c r="G1440" s="235"/>
      <c r="H1440" s="239">
        <v>1</v>
      </c>
      <c r="I1440" s="240"/>
      <c r="J1440" s="235"/>
      <c r="K1440" s="235"/>
      <c r="L1440" s="241"/>
      <c r="M1440" s="242"/>
      <c r="N1440" s="243"/>
      <c r="O1440" s="243"/>
      <c r="P1440" s="243"/>
      <c r="Q1440" s="243"/>
      <c r="R1440" s="243"/>
      <c r="S1440" s="243"/>
      <c r="T1440" s="244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5" t="s">
        <v>225</v>
      </c>
      <c r="AU1440" s="245" t="s">
        <v>93</v>
      </c>
      <c r="AV1440" s="13" t="s">
        <v>93</v>
      </c>
      <c r="AW1440" s="13" t="s">
        <v>38</v>
      </c>
      <c r="AX1440" s="13" t="s">
        <v>83</v>
      </c>
      <c r="AY1440" s="245" t="s">
        <v>216</v>
      </c>
    </row>
    <row r="1441" s="13" customFormat="1">
      <c r="A1441" s="13"/>
      <c r="B1441" s="234"/>
      <c r="C1441" s="235"/>
      <c r="D1441" s="236" t="s">
        <v>225</v>
      </c>
      <c r="E1441" s="237" t="s">
        <v>1</v>
      </c>
      <c r="F1441" s="238" t="s">
        <v>1824</v>
      </c>
      <c r="G1441" s="235"/>
      <c r="H1441" s="239">
        <v>1</v>
      </c>
      <c r="I1441" s="240"/>
      <c r="J1441" s="235"/>
      <c r="K1441" s="235"/>
      <c r="L1441" s="241"/>
      <c r="M1441" s="242"/>
      <c r="N1441" s="243"/>
      <c r="O1441" s="243"/>
      <c r="P1441" s="243"/>
      <c r="Q1441" s="243"/>
      <c r="R1441" s="243"/>
      <c r="S1441" s="243"/>
      <c r="T1441" s="244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5" t="s">
        <v>225</v>
      </c>
      <c r="AU1441" s="245" t="s">
        <v>93</v>
      </c>
      <c r="AV1441" s="13" t="s">
        <v>93</v>
      </c>
      <c r="AW1441" s="13" t="s">
        <v>38</v>
      </c>
      <c r="AX1441" s="13" t="s">
        <v>83</v>
      </c>
      <c r="AY1441" s="245" t="s">
        <v>216</v>
      </c>
    </row>
    <row r="1442" s="13" customFormat="1">
      <c r="A1442" s="13"/>
      <c r="B1442" s="234"/>
      <c r="C1442" s="235"/>
      <c r="D1442" s="236" t="s">
        <v>225</v>
      </c>
      <c r="E1442" s="237" t="s">
        <v>1</v>
      </c>
      <c r="F1442" s="238" t="s">
        <v>1825</v>
      </c>
      <c r="G1442" s="235"/>
      <c r="H1442" s="239">
        <v>1</v>
      </c>
      <c r="I1442" s="240"/>
      <c r="J1442" s="235"/>
      <c r="K1442" s="235"/>
      <c r="L1442" s="241"/>
      <c r="M1442" s="242"/>
      <c r="N1442" s="243"/>
      <c r="O1442" s="243"/>
      <c r="P1442" s="243"/>
      <c r="Q1442" s="243"/>
      <c r="R1442" s="243"/>
      <c r="S1442" s="243"/>
      <c r="T1442" s="244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5" t="s">
        <v>225</v>
      </c>
      <c r="AU1442" s="245" t="s">
        <v>93</v>
      </c>
      <c r="AV1442" s="13" t="s">
        <v>93</v>
      </c>
      <c r="AW1442" s="13" t="s">
        <v>38</v>
      </c>
      <c r="AX1442" s="13" t="s">
        <v>83</v>
      </c>
      <c r="AY1442" s="245" t="s">
        <v>216</v>
      </c>
    </row>
    <row r="1443" s="13" customFormat="1">
      <c r="A1443" s="13"/>
      <c r="B1443" s="234"/>
      <c r="C1443" s="235"/>
      <c r="D1443" s="236" t="s">
        <v>225</v>
      </c>
      <c r="E1443" s="237" t="s">
        <v>1</v>
      </c>
      <c r="F1443" s="238" t="s">
        <v>1826</v>
      </c>
      <c r="G1443" s="235"/>
      <c r="H1443" s="239">
        <v>1</v>
      </c>
      <c r="I1443" s="240"/>
      <c r="J1443" s="235"/>
      <c r="K1443" s="235"/>
      <c r="L1443" s="241"/>
      <c r="M1443" s="242"/>
      <c r="N1443" s="243"/>
      <c r="O1443" s="243"/>
      <c r="P1443" s="243"/>
      <c r="Q1443" s="243"/>
      <c r="R1443" s="243"/>
      <c r="S1443" s="243"/>
      <c r="T1443" s="244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5" t="s">
        <v>225</v>
      </c>
      <c r="AU1443" s="245" t="s">
        <v>93</v>
      </c>
      <c r="AV1443" s="13" t="s">
        <v>93</v>
      </c>
      <c r="AW1443" s="13" t="s">
        <v>38</v>
      </c>
      <c r="AX1443" s="13" t="s">
        <v>83</v>
      </c>
      <c r="AY1443" s="245" t="s">
        <v>216</v>
      </c>
    </row>
    <row r="1444" s="13" customFormat="1">
      <c r="A1444" s="13"/>
      <c r="B1444" s="234"/>
      <c r="C1444" s="235"/>
      <c r="D1444" s="236" t="s">
        <v>225</v>
      </c>
      <c r="E1444" s="237" t="s">
        <v>1</v>
      </c>
      <c r="F1444" s="238" t="s">
        <v>1827</v>
      </c>
      <c r="G1444" s="235"/>
      <c r="H1444" s="239">
        <v>1</v>
      </c>
      <c r="I1444" s="240"/>
      <c r="J1444" s="235"/>
      <c r="K1444" s="235"/>
      <c r="L1444" s="241"/>
      <c r="M1444" s="242"/>
      <c r="N1444" s="243"/>
      <c r="O1444" s="243"/>
      <c r="P1444" s="243"/>
      <c r="Q1444" s="243"/>
      <c r="R1444" s="243"/>
      <c r="S1444" s="243"/>
      <c r="T1444" s="244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5" t="s">
        <v>225</v>
      </c>
      <c r="AU1444" s="245" t="s">
        <v>93</v>
      </c>
      <c r="AV1444" s="13" t="s">
        <v>93</v>
      </c>
      <c r="AW1444" s="13" t="s">
        <v>38</v>
      </c>
      <c r="AX1444" s="13" t="s">
        <v>83</v>
      </c>
      <c r="AY1444" s="245" t="s">
        <v>216</v>
      </c>
    </row>
    <row r="1445" s="13" customFormat="1">
      <c r="A1445" s="13"/>
      <c r="B1445" s="234"/>
      <c r="C1445" s="235"/>
      <c r="D1445" s="236" t="s">
        <v>225</v>
      </c>
      <c r="E1445" s="237" t="s">
        <v>1</v>
      </c>
      <c r="F1445" s="238" t="s">
        <v>1828</v>
      </c>
      <c r="G1445" s="235"/>
      <c r="H1445" s="239">
        <v>1</v>
      </c>
      <c r="I1445" s="240"/>
      <c r="J1445" s="235"/>
      <c r="K1445" s="235"/>
      <c r="L1445" s="241"/>
      <c r="M1445" s="242"/>
      <c r="N1445" s="243"/>
      <c r="O1445" s="243"/>
      <c r="P1445" s="243"/>
      <c r="Q1445" s="243"/>
      <c r="R1445" s="243"/>
      <c r="S1445" s="243"/>
      <c r="T1445" s="244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5" t="s">
        <v>225</v>
      </c>
      <c r="AU1445" s="245" t="s">
        <v>93</v>
      </c>
      <c r="AV1445" s="13" t="s">
        <v>93</v>
      </c>
      <c r="AW1445" s="13" t="s">
        <v>38</v>
      </c>
      <c r="AX1445" s="13" t="s">
        <v>83</v>
      </c>
      <c r="AY1445" s="245" t="s">
        <v>216</v>
      </c>
    </row>
    <row r="1446" s="13" customFormat="1">
      <c r="A1446" s="13"/>
      <c r="B1446" s="234"/>
      <c r="C1446" s="235"/>
      <c r="D1446" s="236" t="s">
        <v>225</v>
      </c>
      <c r="E1446" s="237" t="s">
        <v>1</v>
      </c>
      <c r="F1446" s="238" t="s">
        <v>1829</v>
      </c>
      <c r="G1446" s="235"/>
      <c r="H1446" s="239">
        <v>1</v>
      </c>
      <c r="I1446" s="240"/>
      <c r="J1446" s="235"/>
      <c r="K1446" s="235"/>
      <c r="L1446" s="241"/>
      <c r="M1446" s="242"/>
      <c r="N1446" s="243"/>
      <c r="O1446" s="243"/>
      <c r="P1446" s="243"/>
      <c r="Q1446" s="243"/>
      <c r="R1446" s="243"/>
      <c r="S1446" s="243"/>
      <c r="T1446" s="244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45" t="s">
        <v>225</v>
      </c>
      <c r="AU1446" s="245" t="s">
        <v>93</v>
      </c>
      <c r="AV1446" s="13" t="s">
        <v>93</v>
      </c>
      <c r="AW1446" s="13" t="s">
        <v>38</v>
      </c>
      <c r="AX1446" s="13" t="s">
        <v>83</v>
      </c>
      <c r="AY1446" s="245" t="s">
        <v>216</v>
      </c>
    </row>
    <row r="1447" s="13" customFormat="1">
      <c r="A1447" s="13"/>
      <c r="B1447" s="234"/>
      <c r="C1447" s="235"/>
      <c r="D1447" s="236" t="s">
        <v>225</v>
      </c>
      <c r="E1447" s="237" t="s">
        <v>1</v>
      </c>
      <c r="F1447" s="238" t="s">
        <v>1830</v>
      </c>
      <c r="G1447" s="235"/>
      <c r="H1447" s="239">
        <v>1</v>
      </c>
      <c r="I1447" s="240"/>
      <c r="J1447" s="235"/>
      <c r="K1447" s="235"/>
      <c r="L1447" s="241"/>
      <c r="M1447" s="242"/>
      <c r="N1447" s="243"/>
      <c r="O1447" s="243"/>
      <c r="P1447" s="243"/>
      <c r="Q1447" s="243"/>
      <c r="R1447" s="243"/>
      <c r="S1447" s="243"/>
      <c r="T1447" s="244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5" t="s">
        <v>225</v>
      </c>
      <c r="AU1447" s="245" t="s">
        <v>93</v>
      </c>
      <c r="AV1447" s="13" t="s">
        <v>93</v>
      </c>
      <c r="AW1447" s="13" t="s">
        <v>38</v>
      </c>
      <c r="AX1447" s="13" t="s">
        <v>83</v>
      </c>
      <c r="AY1447" s="245" t="s">
        <v>216</v>
      </c>
    </row>
    <row r="1448" s="13" customFormat="1">
      <c r="A1448" s="13"/>
      <c r="B1448" s="234"/>
      <c r="C1448" s="235"/>
      <c r="D1448" s="236" t="s">
        <v>225</v>
      </c>
      <c r="E1448" s="237" t="s">
        <v>1</v>
      </c>
      <c r="F1448" s="238" t="s">
        <v>1831</v>
      </c>
      <c r="G1448" s="235"/>
      <c r="H1448" s="239">
        <v>1</v>
      </c>
      <c r="I1448" s="240"/>
      <c r="J1448" s="235"/>
      <c r="K1448" s="235"/>
      <c r="L1448" s="241"/>
      <c r="M1448" s="242"/>
      <c r="N1448" s="243"/>
      <c r="O1448" s="243"/>
      <c r="P1448" s="243"/>
      <c r="Q1448" s="243"/>
      <c r="R1448" s="243"/>
      <c r="S1448" s="243"/>
      <c r="T1448" s="244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5" t="s">
        <v>225</v>
      </c>
      <c r="AU1448" s="245" t="s">
        <v>93</v>
      </c>
      <c r="AV1448" s="13" t="s">
        <v>93</v>
      </c>
      <c r="AW1448" s="13" t="s">
        <v>38</v>
      </c>
      <c r="AX1448" s="13" t="s">
        <v>83</v>
      </c>
      <c r="AY1448" s="245" t="s">
        <v>216</v>
      </c>
    </row>
    <row r="1449" s="13" customFormat="1">
      <c r="A1449" s="13"/>
      <c r="B1449" s="234"/>
      <c r="C1449" s="235"/>
      <c r="D1449" s="236" t="s">
        <v>225</v>
      </c>
      <c r="E1449" s="237" t="s">
        <v>1</v>
      </c>
      <c r="F1449" s="238" t="s">
        <v>1832</v>
      </c>
      <c r="G1449" s="235"/>
      <c r="H1449" s="239">
        <v>1</v>
      </c>
      <c r="I1449" s="240"/>
      <c r="J1449" s="235"/>
      <c r="K1449" s="235"/>
      <c r="L1449" s="241"/>
      <c r="M1449" s="242"/>
      <c r="N1449" s="243"/>
      <c r="O1449" s="243"/>
      <c r="P1449" s="243"/>
      <c r="Q1449" s="243"/>
      <c r="R1449" s="243"/>
      <c r="S1449" s="243"/>
      <c r="T1449" s="244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5" t="s">
        <v>225</v>
      </c>
      <c r="AU1449" s="245" t="s">
        <v>93</v>
      </c>
      <c r="AV1449" s="13" t="s">
        <v>93</v>
      </c>
      <c r="AW1449" s="13" t="s">
        <v>38</v>
      </c>
      <c r="AX1449" s="13" t="s">
        <v>83</v>
      </c>
      <c r="AY1449" s="245" t="s">
        <v>216</v>
      </c>
    </row>
    <row r="1450" s="13" customFormat="1">
      <c r="A1450" s="13"/>
      <c r="B1450" s="234"/>
      <c r="C1450" s="235"/>
      <c r="D1450" s="236" t="s">
        <v>225</v>
      </c>
      <c r="E1450" s="237" t="s">
        <v>1</v>
      </c>
      <c r="F1450" s="238" t="s">
        <v>1833</v>
      </c>
      <c r="G1450" s="235"/>
      <c r="H1450" s="239">
        <v>1</v>
      </c>
      <c r="I1450" s="240"/>
      <c r="J1450" s="235"/>
      <c r="K1450" s="235"/>
      <c r="L1450" s="241"/>
      <c r="M1450" s="242"/>
      <c r="N1450" s="243"/>
      <c r="O1450" s="243"/>
      <c r="P1450" s="243"/>
      <c r="Q1450" s="243"/>
      <c r="R1450" s="243"/>
      <c r="S1450" s="243"/>
      <c r="T1450" s="244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5" t="s">
        <v>225</v>
      </c>
      <c r="AU1450" s="245" t="s">
        <v>93</v>
      </c>
      <c r="AV1450" s="13" t="s">
        <v>93</v>
      </c>
      <c r="AW1450" s="13" t="s">
        <v>38</v>
      </c>
      <c r="AX1450" s="13" t="s">
        <v>83</v>
      </c>
      <c r="AY1450" s="245" t="s">
        <v>216</v>
      </c>
    </row>
    <row r="1451" s="13" customFormat="1">
      <c r="A1451" s="13"/>
      <c r="B1451" s="234"/>
      <c r="C1451" s="235"/>
      <c r="D1451" s="236" t="s">
        <v>225</v>
      </c>
      <c r="E1451" s="237" t="s">
        <v>1</v>
      </c>
      <c r="F1451" s="238" t="s">
        <v>1834</v>
      </c>
      <c r="G1451" s="235"/>
      <c r="H1451" s="239">
        <v>2</v>
      </c>
      <c r="I1451" s="240"/>
      <c r="J1451" s="235"/>
      <c r="K1451" s="235"/>
      <c r="L1451" s="241"/>
      <c r="M1451" s="242"/>
      <c r="N1451" s="243"/>
      <c r="O1451" s="243"/>
      <c r="P1451" s="243"/>
      <c r="Q1451" s="243"/>
      <c r="R1451" s="243"/>
      <c r="S1451" s="243"/>
      <c r="T1451" s="244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5" t="s">
        <v>225</v>
      </c>
      <c r="AU1451" s="245" t="s">
        <v>93</v>
      </c>
      <c r="AV1451" s="13" t="s">
        <v>93</v>
      </c>
      <c r="AW1451" s="13" t="s">
        <v>38</v>
      </c>
      <c r="AX1451" s="13" t="s">
        <v>83</v>
      </c>
      <c r="AY1451" s="245" t="s">
        <v>216</v>
      </c>
    </row>
    <row r="1452" s="13" customFormat="1">
      <c r="A1452" s="13"/>
      <c r="B1452" s="234"/>
      <c r="C1452" s="235"/>
      <c r="D1452" s="236" t="s">
        <v>225</v>
      </c>
      <c r="E1452" s="237" t="s">
        <v>1</v>
      </c>
      <c r="F1452" s="238" t="s">
        <v>1835</v>
      </c>
      <c r="G1452" s="235"/>
      <c r="H1452" s="239">
        <v>1</v>
      </c>
      <c r="I1452" s="240"/>
      <c r="J1452" s="235"/>
      <c r="K1452" s="235"/>
      <c r="L1452" s="241"/>
      <c r="M1452" s="242"/>
      <c r="N1452" s="243"/>
      <c r="O1452" s="243"/>
      <c r="P1452" s="243"/>
      <c r="Q1452" s="243"/>
      <c r="R1452" s="243"/>
      <c r="S1452" s="243"/>
      <c r="T1452" s="244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5" t="s">
        <v>225</v>
      </c>
      <c r="AU1452" s="245" t="s">
        <v>93</v>
      </c>
      <c r="AV1452" s="13" t="s">
        <v>93</v>
      </c>
      <c r="AW1452" s="13" t="s">
        <v>38</v>
      </c>
      <c r="AX1452" s="13" t="s">
        <v>83</v>
      </c>
      <c r="AY1452" s="245" t="s">
        <v>216</v>
      </c>
    </row>
    <row r="1453" s="13" customFormat="1">
      <c r="A1453" s="13"/>
      <c r="B1453" s="234"/>
      <c r="C1453" s="235"/>
      <c r="D1453" s="236" t="s">
        <v>225</v>
      </c>
      <c r="E1453" s="237" t="s">
        <v>1</v>
      </c>
      <c r="F1453" s="238" t="s">
        <v>1836</v>
      </c>
      <c r="G1453" s="235"/>
      <c r="H1453" s="239">
        <v>10</v>
      </c>
      <c r="I1453" s="240"/>
      <c r="J1453" s="235"/>
      <c r="K1453" s="235"/>
      <c r="L1453" s="241"/>
      <c r="M1453" s="242"/>
      <c r="N1453" s="243"/>
      <c r="O1453" s="243"/>
      <c r="P1453" s="243"/>
      <c r="Q1453" s="243"/>
      <c r="R1453" s="243"/>
      <c r="S1453" s="243"/>
      <c r="T1453" s="244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5" t="s">
        <v>225</v>
      </c>
      <c r="AU1453" s="245" t="s">
        <v>93</v>
      </c>
      <c r="AV1453" s="13" t="s">
        <v>93</v>
      </c>
      <c r="AW1453" s="13" t="s">
        <v>38</v>
      </c>
      <c r="AX1453" s="13" t="s">
        <v>83</v>
      </c>
      <c r="AY1453" s="245" t="s">
        <v>216</v>
      </c>
    </row>
    <row r="1454" s="13" customFormat="1">
      <c r="A1454" s="13"/>
      <c r="B1454" s="234"/>
      <c r="C1454" s="235"/>
      <c r="D1454" s="236" t="s">
        <v>225</v>
      </c>
      <c r="E1454" s="237" t="s">
        <v>1</v>
      </c>
      <c r="F1454" s="238" t="s">
        <v>1837</v>
      </c>
      <c r="G1454" s="235"/>
      <c r="H1454" s="239">
        <v>1</v>
      </c>
      <c r="I1454" s="240"/>
      <c r="J1454" s="235"/>
      <c r="K1454" s="235"/>
      <c r="L1454" s="241"/>
      <c r="M1454" s="242"/>
      <c r="N1454" s="243"/>
      <c r="O1454" s="243"/>
      <c r="P1454" s="243"/>
      <c r="Q1454" s="243"/>
      <c r="R1454" s="243"/>
      <c r="S1454" s="243"/>
      <c r="T1454" s="244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5" t="s">
        <v>225</v>
      </c>
      <c r="AU1454" s="245" t="s">
        <v>93</v>
      </c>
      <c r="AV1454" s="13" t="s">
        <v>93</v>
      </c>
      <c r="AW1454" s="13" t="s">
        <v>38</v>
      </c>
      <c r="AX1454" s="13" t="s">
        <v>83</v>
      </c>
      <c r="AY1454" s="245" t="s">
        <v>216</v>
      </c>
    </row>
    <row r="1455" s="13" customFormat="1">
      <c r="A1455" s="13"/>
      <c r="B1455" s="234"/>
      <c r="C1455" s="235"/>
      <c r="D1455" s="236" t="s">
        <v>225</v>
      </c>
      <c r="E1455" s="237" t="s">
        <v>1</v>
      </c>
      <c r="F1455" s="238" t="s">
        <v>1838</v>
      </c>
      <c r="G1455" s="235"/>
      <c r="H1455" s="239">
        <v>1</v>
      </c>
      <c r="I1455" s="240"/>
      <c r="J1455" s="235"/>
      <c r="K1455" s="235"/>
      <c r="L1455" s="241"/>
      <c r="M1455" s="242"/>
      <c r="N1455" s="243"/>
      <c r="O1455" s="243"/>
      <c r="P1455" s="243"/>
      <c r="Q1455" s="243"/>
      <c r="R1455" s="243"/>
      <c r="S1455" s="243"/>
      <c r="T1455" s="244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5" t="s">
        <v>225</v>
      </c>
      <c r="AU1455" s="245" t="s">
        <v>93</v>
      </c>
      <c r="AV1455" s="13" t="s">
        <v>93</v>
      </c>
      <c r="AW1455" s="13" t="s">
        <v>38</v>
      </c>
      <c r="AX1455" s="13" t="s">
        <v>83</v>
      </c>
      <c r="AY1455" s="245" t="s">
        <v>216</v>
      </c>
    </row>
    <row r="1456" s="13" customFormat="1">
      <c r="A1456" s="13"/>
      <c r="B1456" s="234"/>
      <c r="C1456" s="235"/>
      <c r="D1456" s="236" t="s">
        <v>225</v>
      </c>
      <c r="E1456" s="237" t="s">
        <v>1</v>
      </c>
      <c r="F1456" s="238" t="s">
        <v>1839</v>
      </c>
      <c r="G1456" s="235"/>
      <c r="H1456" s="239">
        <v>2</v>
      </c>
      <c r="I1456" s="240"/>
      <c r="J1456" s="235"/>
      <c r="K1456" s="235"/>
      <c r="L1456" s="241"/>
      <c r="M1456" s="242"/>
      <c r="N1456" s="243"/>
      <c r="O1456" s="243"/>
      <c r="P1456" s="243"/>
      <c r="Q1456" s="243"/>
      <c r="R1456" s="243"/>
      <c r="S1456" s="243"/>
      <c r="T1456" s="244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5" t="s">
        <v>225</v>
      </c>
      <c r="AU1456" s="245" t="s">
        <v>93</v>
      </c>
      <c r="AV1456" s="13" t="s">
        <v>93</v>
      </c>
      <c r="AW1456" s="13" t="s">
        <v>38</v>
      </c>
      <c r="AX1456" s="13" t="s">
        <v>83</v>
      </c>
      <c r="AY1456" s="245" t="s">
        <v>216</v>
      </c>
    </row>
    <row r="1457" s="13" customFormat="1">
      <c r="A1457" s="13"/>
      <c r="B1457" s="234"/>
      <c r="C1457" s="235"/>
      <c r="D1457" s="236" t="s">
        <v>225</v>
      </c>
      <c r="E1457" s="237" t="s">
        <v>1</v>
      </c>
      <c r="F1457" s="238" t="s">
        <v>1840</v>
      </c>
      <c r="G1457" s="235"/>
      <c r="H1457" s="239">
        <v>6</v>
      </c>
      <c r="I1457" s="240"/>
      <c r="J1457" s="235"/>
      <c r="K1457" s="235"/>
      <c r="L1457" s="241"/>
      <c r="M1457" s="242"/>
      <c r="N1457" s="243"/>
      <c r="O1457" s="243"/>
      <c r="P1457" s="243"/>
      <c r="Q1457" s="243"/>
      <c r="R1457" s="243"/>
      <c r="S1457" s="243"/>
      <c r="T1457" s="244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5" t="s">
        <v>225</v>
      </c>
      <c r="AU1457" s="245" t="s">
        <v>93</v>
      </c>
      <c r="AV1457" s="13" t="s">
        <v>93</v>
      </c>
      <c r="AW1457" s="13" t="s">
        <v>38</v>
      </c>
      <c r="AX1457" s="13" t="s">
        <v>83</v>
      </c>
      <c r="AY1457" s="245" t="s">
        <v>216</v>
      </c>
    </row>
    <row r="1458" s="13" customFormat="1">
      <c r="A1458" s="13"/>
      <c r="B1458" s="234"/>
      <c r="C1458" s="235"/>
      <c r="D1458" s="236" t="s">
        <v>225</v>
      </c>
      <c r="E1458" s="237" t="s">
        <v>1</v>
      </c>
      <c r="F1458" s="238" t="s">
        <v>1841</v>
      </c>
      <c r="G1458" s="235"/>
      <c r="H1458" s="239">
        <v>2</v>
      </c>
      <c r="I1458" s="240"/>
      <c r="J1458" s="235"/>
      <c r="K1458" s="235"/>
      <c r="L1458" s="241"/>
      <c r="M1458" s="242"/>
      <c r="N1458" s="243"/>
      <c r="O1458" s="243"/>
      <c r="P1458" s="243"/>
      <c r="Q1458" s="243"/>
      <c r="R1458" s="243"/>
      <c r="S1458" s="243"/>
      <c r="T1458" s="244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45" t="s">
        <v>225</v>
      </c>
      <c r="AU1458" s="245" t="s">
        <v>93</v>
      </c>
      <c r="AV1458" s="13" t="s">
        <v>93</v>
      </c>
      <c r="AW1458" s="13" t="s">
        <v>38</v>
      </c>
      <c r="AX1458" s="13" t="s">
        <v>83</v>
      </c>
      <c r="AY1458" s="245" t="s">
        <v>216</v>
      </c>
    </row>
    <row r="1459" s="13" customFormat="1">
      <c r="A1459" s="13"/>
      <c r="B1459" s="234"/>
      <c r="C1459" s="235"/>
      <c r="D1459" s="236" t="s">
        <v>225</v>
      </c>
      <c r="E1459" s="237" t="s">
        <v>1</v>
      </c>
      <c r="F1459" s="238" t="s">
        <v>1842</v>
      </c>
      <c r="G1459" s="235"/>
      <c r="H1459" s="239">
        <v>3</v>
      </c>
      <c r="I1459" s="240"/>
      <c r="J1459" s="235"/>
      <c r="K1459" s="235"/>
      <c r="L1459" s="241"/>
      <c r="M1459" s="242"/>
      <c r="N1459" s="243"/>
      <c r="O1459" s="243"/>
      <c r="P1459" s="243"/>
      <c r="Q1459" s="243"/>
      <c r="R1459" s="243"/>
      <c r="S1459" s="243"/>
      <c r="T1459" s="244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5" t="s">
        <v>225</v>
      </c>
      <c r="AU1459" s="245" t="s">
        <v>93</v>
      </c>
      <c r="AV1459" s="13" t="s">
        <v>93</v>
      </c>
      <c r="AW1459" s="13" t="s">
        <v>38</v>
      </c>
      <c r="AX1459" s="13" t="s">
        <v>83</v>
      </c>
      <c r="AY1459" s="245" t="s">
        <v>216</v>
      </c>
    </row>
    <row r="1460" s="13" customFormat="1">
      <c r="A1460" s="13"/>
      <c r="B1460" s="234"/>
      <c r="C1460" s="235"/>
      <c r="D1460" s="236" t="s">
        <v>225</v>
      </c>
      <c r="E1460" s="237" t="s">
        <v>1</v>
      </c>
      <c r="F1460" s="238" t="s">
        <v>1843</v>
      </c>
      <c r="G1460" s="235"/>
      <c r="H1460" s="239">
        <v>17</v>
      </c>
      <c r="I1460" s="240"/>
      <c r="J1460" s="235"/>
      <c r="K1460" s="235"/>
      <c r="L1460" s="241"/>
      <c r="M1460" s="242"/>
      <c r="N1460" s="243"/>
      <c r="O1460" s="243"/>
      <c r="P1460" s="243"/>
      <c r="Q1460" s="243"/>
      <c r="R1460" s="243"/>
      <c r="S1460" s="243"/>
      <c r="T1460" s="244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5" t="s">
        <v>225</v>
      </c>
      <c r="AU1460" s="245" t="s">
        <v>93</v>
      </c>
      <c r="AV1460" s="13" t="s">
        <v>93</v>
      </c>
      <c r="AW1460" s="13" t="s">
        <v>38</v>
      </c>
      <c r="AX1460" s="13" t="s">
        <v>83</v>
      </c>
      <c r="AY1460" s="245" t="s">
        <v>216</v>
      </c>
    </row>
    <row r="1461" s="14" customFormat="1">
      <c r="A1461" s="14"/>
      <c r="B1461" s="246"/>
      <c r="C1461" s="247"/>
      <c r="D1461" s="236" t="s">
        <v>225</v>
      </c>
      <c r="E1461" s="248" t="s">
        <v>1</v>
      </c>
      <c r="F1461" s="249" t="s">
        <v>229</v>
      </c>
      <c r="G1461" s="247"/>
      <c r="H1461" s="250">
        <v>60</v>
      </c>
      <c r="I1461" s="251"/>
      <c r="J1461" s="247"/>
      <c r="K1461" s="247"/>
      <c r="L1461" s="252"/>
      <c r="M1461" s="253"/>
      <c r="N1461" s="254"/>
      <c r="O1461" s="254"/>
      <c r="P1461" s="254"/>
      <c r="Q1461" s="254"/>
      <c r="R1461" s="254"/>
      <c r="S1461" s="254"/>
      <c r="T1461" s="255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6" t="s">
        <v>225</v>
      </c>
      <c r="AU1461" s="256" t="s">
        <v>93</v>
      </c>
      <c r="AV1461" s="14" t="s">
        <v>223</v>
      </c>
      <c r="AW1461" s="14" t="s">
        <v>38</v>
      </c>
      <c r="AX1461" s="14" t="s">
        <v>91</v>
      </c>
      <c r="AY1461" s="256" t="s">
        <v>216</v>
      </c>
    </row>
    <row r="1462" s="2" customFormat="1" ht="24.15" customHeight="1">
      <c r="A1462" s="40"/>
      <c r="B1462" s="41"/>
      <c r="C1462" s="267" t="s">
        <v>1844</v>
      </c>
      <c r="D1462" s="267" t="s">
        <v>295</v>
      </c>
      <c r="E1462" s="268" t="s">
        <v>1845</v>
      </c>
      <c r="F1462" s="269" t="s">
        <v>1846</v>
      </c>
      <c r="G1462" s="270" t="s">
        <v>323</v>
      </c>
      <c r="H1462" s="271">
        <v>60</v>
      </c>
      <c r="I1462" s="272"/>
      <c r="J1462" s="273">
        <f>ROUND(I1462*H1462,2)</f>
        <v>0</v>
      </c>
      <c r="K1462" s="269" t="s">
        <v>1</v>
      </c>
      <c r="L1462" s="274"/>
      <c r="M1462" s="275" t="s">
        <v>1</v>
      </c>
      <c r="N1462" s="276" t="s">
        <v>48</v>
      </c>
      <c r="O1462" s="93"/>
      <c r="P1462" s="230">
        <f>O1462*H1462</f>
        <v>0</v>
      </c>
      <c r="Q1462" s="230">
        <v>0.0014</v>
      </c>
      <c r="R1462" s="230">
        <f>Q1462*H1462</f>
        <v>0.084000000000000005</v>
      </c>
      <c r="S1462" s="230">
        <v>0</v>
      </c>
      <c r="T1462" s="231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32" t="s">
        <v>440</v>
      </c>
      <c r="AT1462" s="232" t="s">
        <v>295</v>
      </c>
      <c r="AU1462" s="232" t="s">
        <v>93</v>
      </c>
      <c r="AY1462" s="18" t="s">
        <v>216</v>
      </c>
      <c r="BE1462" s="233">
        <f>IF(N1462="základní",J1462,0)</f>
        <v>0</v>
      </c>
      <c r="BF1462" s="233">
        <f>IF(N1462="snížená",J1462,0)</f>
        <v>0</v>
      </c>
      <c r="BG1462" s="233">
        <f>IF(N1462="zákl. přenesená",J1462,0)</f>
        <v>0</v>
      </c>
      <c r="BH1462" s="233">
        <f>IF(N1462="sníž. přenesená",J1462,0)</f>
        <v>0</v>
      </c>
      <c r="BI1462" s="233">
        <f>IF(N1462="nulová",J1462,0)</f>
        <v>0</v>
      </c>
      <c r="BJ1462" s="18" t="s">
        <v>91</v>
      </c>
      <c r="BK1462" s="233">
        <f>ROUND(I1462*H1462,2)</f>
        <v>0</v>
      </c>
      <c r="BL1462" s="18" t="s">
        <v>312</v>
      </c>
      <c r="BM1462" s="232" t="s">
        <v>1847</v>
      </c>
    </row>
    <row r="1463" s="2" customFormat="1" ht="21.75" customHeight="1">
      <c r="A1463" s="40"/>
      <c r="B1463" s="41"/>
      <c r="C1463" s="221" t="s">
        <v>1848</v>
      </c>
      <c r="D1463" s="221" t="s">
        <v>218</v>
      </c>
      <c r="E1463" s="222" t="s">
        <v>1849</v>
      </c>
      <c r="F1463" s="223" t="s">
        <v>1850</v>
      </c>
      <c r="G1463" s="224" t="s">
        <v>323</v>
      </c>
      <c r="H1463" s="225">
        <v>17</v>
      </c>
      <c r="I1463" s="226"/>
      <c r="J1463" s="227">
        <f>ROUND(I1463*H1463,2)</f>
        <v>0</v>
      </c>
      <c r="K1463" s="223" t="s">
        <v>1</v>
      </c>
      <c r="L1463" s="46"/>
      <c r="M1463" s="228" t="s">
        <v>1</v>
      </c>
      <c r="N1463" s="229" t="s">
        <v>48</v>
      </c>
      <c r="O1463" s="93"/>
      <c r="P1463" s="230">
        <f>O1463*H1463</f>
        <v>0</v>
      </c>
      <c r="Q1463" s="230">
        <v>6.9999999999999994E-05</v>
      </c>
      <c r="R1463" s="230">
        <f>Q1463*H1463</f>
        <v>0.0011899999999999999</v>
      </c>
      <c r="S1463" s="230">
        <v>0</v>
      </c>
      <c r="T1463" s="231">
        <f>S1463*H1463</f>
        <v>0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232" t="s">
        <v>312</v>
      </c>
      <c r="AT1463" s="232" t="s">
        <v>218</v>
      </c>
      <c r="AU1463" s="232" t="s">
        <v>93</v>
      </c>
      <c r="AY1463" s="18" t="s">
        <v>216</v>
      </c>
      <c r="BE1463" s="233">
        <f>IF(N1463="základní",J1463,0)</f>
        <v>0</v>
      </c>
      <c r="BF1463" s="233">
        <f>IF(N1463="snížená",J1463,0)</f>
        <v>0</v>
      </c>
      <c r="BG1463" s="233">
        <f>IF(N1463="zákl. přenesená",J1463,0)</f>
        <v>0</v>
      </c>
      <c r="BH1463" s="233">
        <f>IF(N1463="sníž. přenesená",J1463,0)</f>
        <v>0</v>
      </c>
      <c r="BI1463" s="233">
        <f>IF(N1463="nulová",J1463,0)</f>
        <v>0</v>
      </c>
      <c r="BJ1463" s="18" t="s">
        <v>91</v>
      </c>
      <c r="BK1463" s="233">
        <f>ROUND(I1463*H1463,2)</f>
        <v>0</v>
      </c>
      <c r="BL1463" s="18" t="s">
        <v>312</v>
      </c>
      <c r="BM1463" s="232" t="s">
        <v>1851</v>
      </c>
    </row>
    <row r="1464" s="13" customFormat="1">
      <c r="A1464" s="13"/>
      <c r="B1464" s="234"/>
      <c r="C1464" s="235"/>
      <c r="D1464" s="236" t="s">
        <v>225</v>
      </c>
      <c r="E1464" s="237" t="s">
        <v>1</v>
      </c>
      <c r="F1464" s="238" t="s">
        <v>1852</v>
      </c>
      <c r="G1464" s="235"/>
      <c r="H1464" s="239">
        <v>1</v>
      </c>
      <c r="I1464" s="240"/>
      <c r="J1464" s="235"/>
      <c r="K1464" s="235"/>
      <c r="L1464" s="241"/>
      <c r="M1464" s="242"/>
      <c r="N1464" s="243"/>
      <c r="O1464" s="243"/>
      <c r="P1464" s="243"/>
      <c r="Q1464" s="243"/>
      <c r="R1464" s="243"/>
      <c r="S1464" s="243"/>
      <c r="T1464" s="244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5" t="s">
        <v>225</v>
      </c>
      <c r="AU1464" s="245" t="s">
        <v>93</v>
      </c>
      <c r="AV1464" s="13" t="s">
        <v>93</v>
      </c>
      <c r="AW1464" s="13" t="s">
        <v>38</v>
      </c>
      <c r="AX1464" s="13" t="s">
        <v>83</v>
      </c>
      <c r="AY1464" s="245" t="s">
        <v>216</v>
      </c>
    </row>
    <row r="1465" s="13" customFormat="1">
      <c r="A1465" s="13"/>
      <c r="B1465" s="234"/>
      <c r="C1465" s="235"/>
      <c r="D1465" s="236" t="s">
        <v>225</v>
      </c>
      <c r="E1465" s="237" t="s">
        <v>1</v>
      </c>
      <c r="F1465" s="238" t="s">
        <v>1853</v>
      </c>
      <c r="G1465" s="235"/>
      <c r="H1465" s="239">
        <v>6</v>
      </c>
      <c r="I1465" s="240"/>
      <c r="J1465" s="235"/>
      <c r="K1465" s="235"/>
      <c r="L1465" s="241"/>
      <c r="M1465" s="242"/>
      <c r="N1465" s="243"/>
      <c r="O1465" s="243"/>
      <c r="P1465" s="243"/>
      <c r="Q1465" s="243"/>
      <c r="R1465" s="243"/>
      <c r="S1465" s="243"/>
      <c r="T1465" s="244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5" t="s">
        <v>225</v>
      </c>
      <c r="AU1465" s="245" t="s">
        <v>93</v>
      </c>
      <c r="AV1465" s="13" t="s">
        <v>93</v>
      </c>
      <c r="AW1465" s="13" t="s">
        <v>38</v>
      </c>
      <c r="AX1465" s="13" t="s">
        <v>83</v>
      </c>
      <c r="AY1465" s="245" t="s">
        <v>216</v>
      </c>
    </row>
    <row r="1466" s="13" customFormat="1">
      <c r="A1466" s="13"/>
      <c r="B1466" s="234"/>
      <c r="C1466" s="235"/>
      <c r="D1466" s="236" t="s">
        <v>225</v>
      </c>
      <c r="E1466" s="237" t="s">
        <v>1</v>
      </c>
      <c r="F1466" s="238" t="s">
        <v>1854</v>
      </c>
      <c r="G1466" s="235"/>
      <c r="H1466" s="239">
        <v>3</v>
      </c>
      <c r="I1466" s="240"/>
      <c r="J1466" s="235"/>
      <c r="K1466" s="235"/>
      <c r="L1466" s="241"/>
      <c r="M1466" s="242"/>
      <c r="N1466" s="243"/>
      <c r="O1466" s="243"/>
      <c r="P1466" s="243"/>
      <c r="Q1466" s="243"/>
      <c r="R1466" s="243"/>
      <c r="S1466" s="243"/>
      <c r="T1466" s="244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5" t="s">
        <v>225</v>
      </c>
      <c r="AU1466" s="245" t="s">
        <v>93</v>
      </c>
      <c r="AV1466" s="13" t="s">
        <v>93</v>
      </c>
      <c r="AW1466" s="13" t="s">
        <v>38</v>
      </c>
      <c r="AX1466" s="13" t="s">
        <v>83</v>
      </c>
      <c r="AY1466" s="245" t="s">
        <v>216</v>
      </c>
    </row>
    <row r="1467" s="13" customFormat="1">
      <c r="A1467" s="13"/>
      <c r="B1467" s="234"/>
      <c r="C1467" s="235"/>
      <c r="D1467" s="236" t="s">
        <v>225</v>
      </c>
      <c r="E1467" s="237" t="s">
        <v>1</v>
      </c>
      <c r="F1467" s="238" t="s">
        <v>1855</v>
      </c>
      <c r="G1467" s="235"/>
      <c r="H1467" s="239">
        <v>2</v>
      </c>
      <c r="I1467" s="240"/>
      <c r="J1467" s="235"/>
      <c r="K1467" s="235"/>
      <c r="L1467" s="241"/>
      <c r="M1467" s="242"/>
      <c r="N1467" s="243"/>
      <c r="O1467" s="243"/>
      <c r="P1467" s="243"/>
      <c r="Q1467" s="243"/>
      <c r="R1467" s="243"/>
      <c r="S1467" s="243"/>
      <c r="T1467" s="244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5" t="s">
        <v>225</v>
      </c>
      <c r="AU1467" s="245" t="s">
        <v>93</v>
      </c>
      <c r="AV1467" s="13" t="s">
        <v>93</v>
      </c>
      <c r="AW1467" s="13" t="s">
        <v>38</v>
      </c>
      <c r="AX1467" s="13" t="s">
        <v>83</v>
      </c>
      <c r="AY1467" s="245" t="s">
        <v>216</v>
      </c>
    </row>
    <row r="1468" s="13" customFormat="1">
      <c r="A1468" s="13"/>
      <c r="B1468" s="234"/>
      <c r="C1468" s="235"/>
      <c r="D1468" s="236" t="s">
        <v>225</v>
      </c>
      <c r="E1468" s="237" t="s">
        <v>1</v>
      </c>
      <c r="F1468" s="238" t="s">
        <v>1856</v>
      </c>
      <c r="G1468" s="235"/>
      <c r="H1468" s="239">
        <v>2</v>
      </c>
      <c r="I1468" s="240"/>
      <c r="J1468" s="235"/>
      <c r="K1468" s="235"/>
      <c r="L1468" s="241"/>
      <c r="M1468" s="242"/>
      <c r="N1468" s="243"/>
      <c r="O1468" s="243"/>
      <c r="P1468" s="243"/>
      <c r="Q1468" s="243"/>
      <c r="R1468" s="243"/>
      <c r="S1468" s="243"/>
      <c r="T1468" s="244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5" t="s">
        <v>225</v>
      </c>
      <c r="AU1468" s="245" t="s">
        <v>93</v>
      </c>
      <c r="AV1468" s="13" t="s">
        <v>93</v>
      </c>
      <c r="AW1468" s="13" t="s">
        <v>38</v>
      </c>
      <c r="AX1468" s="13" t="s">
        <v>83</v>
      </c>
      <c r="AY1468" s="245" t="s">
        <v>216</v>
      </c>
    </row>
    <row r="1469" s="13" customFormat="1">
      <c r="A1469" s="13"/>
      <c r="B1469" s="234"/>
      <c r="C1469" s="235"/>
      <c r="D1469" s="236" t="s">
        <v>225</v>
      </c>
      <c r="E1469" s="237" t="s">
        <v>1</v>
      </c>
      <c r="F1469" s="238" t="s">
        <v>1857</v>
      </c>
      <c r="G1469" s="235"/>
      <c r="H1469" s="239">
        <v>3</v>
      </c>
      <c r="I1469" s="240"/>
      <c r="J1469" s="235"/>
      <c r="K1469" s="235"/>
      <c r="L1469" s="241"/>
      <c r="M1469" s="242"/>
      <c r="N1469" s="243"/>
      <c r="O1469" s="243"/>
      <c r="P1469" s="243"/>
      <c r="Q1469" s="243"/>
      <c r="R1469" s="243"/>
      <c r="S1469" s="243"/>
      <c r="T1469" s="244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45" t="s">
        <v>225</v>
      </c>
      <c r="AU1469" s="245" t="s">
        <v>93</v>
      </c>
      <c r="AV1469" s="13" t="s">
        <v>93</v>
      </c>
      <c r="AW1469" s="13" t="s">
        <v>38</v>
      </c>
      <c r="AX1469" s="13" t="s">
        <v>83</v>
      </c>
      <c r="AY1469" s="245" t="s">
        <v>216</v>
      </c>
    </row>
    <row r="1470" s="14" customFormat="1">
      <c r="A1470" s="14"/>
      <c r="B1470" s="246"/>
      <c r="C1470" s="247"/>
      <c r="D1470" s="236" t="s">
        <v>225</v>
      </c>
      <c r="E1470" s="248" t="s">
        <v>1</v>
      </c>
      <c r="F1470" s="249" t="s">
        <v>229</v>
      </c>
      <c r="G1470" s="247"/>
      <c r="H1470" s="250">
        <v>17</v>
      </c>
      <c r="I1470" s="251"/>
      <c r="J1470" s="247"/>
      <c r="K1470" s="247"/>
      <c r="L1470" s="252"/>
      <c r="M1470" s="253"/>
      <c r="N1470" s="254"/>
      <c r="O1470" s="254"/>
      <c r="P1470" s="254"/>
      <c r="Q1470" s="254"/>
      <c r="R1470" s="254"/>
      <c r="S1470" s="254"/>
      <c r="T1470" s="255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6" t="s">
        <v>225</v>
      </c>
      <c r="AU1470" s="256" t="s">
        <v>93</v>
      </c>
      <c r="AV1470" s="14" t="s">
        <v>223</v>
      </c>
      <c r="AW1470" s="14" t="s">
        <v>38</v>
      </c>
      <c r="AX1470" s="14" t="s">
        <v>91</v>
      </c>
      <c r="AY1470" s="256" t="s">
        <v>216</v>
      </c>
    </row>
    <row r="1471" s="2" customFormat="1" ht="24.15" customHeight="1">
      <c r="A1471" s="40"/>
      <c r="B1471" s="41"/>
      <c r="C1471" s="267" t="s">
        <v>1858</v>
      </c>
      <c r="D1471" s="267" t="s">
        <v>295</v>
      </c>
      <c r="E1471" s="268" t="s">
        <v>1859</v>
      </c>
      <c r="F1471" s="269" t="s">
        <v>1860</v>
      </c>
      <c r="G1471" s="270" t="s">
        <v>323</v>
      </c>
      <c r="H1471" s="271">
        <v>17</v>
      </c>
      <c r="I1471" s="272"/>
      <c r="J1471" s="273">
        <f>ROUND(I1471*H1471,2)</f>
        <v>0</v>
      </c>
      <c r="K1471" s="269" t="s">
        <v>1</v>
      </c>
      <c r="L1471" s="274"/>
      <c r="M1471" s="275" t="s">
        <v>1</v>
      </c>
      <c r="N1471" s="276" t="s">
        <v>48</v>
      </c>
      <c r="O1471" s="93"/>
      <c r="P1471" s="230">
        <f>O1471*H1471</f>
        <v>0</v>
      </c>
      <c r="Q1471" s="230">
        <v>0.0032000000000000002</v>
      </c>
      <c r="R1471" s="230">
        <f>Q1471*H1471</f>
        <v>0.054400000000000004</v>
      </c>
      <c r="S1471" s="230">
        <v>0</v>
      </c>
      <c r="T1471" s="231">
        <f>S1471*H1471</f>
        <v>0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32" t="s">
        <v>440</v>
      </c>
      <c r="AT1471" s="232" t="s">
        <v>295</v>
      </c>
      <c r="AU1471" s="232" t="s">
        <v>93</v>
      </c>
      <c r="AY1471" s="18" t="s">
        <v>216</v>
      </c>
      <c r="BE1471" s="233">
        <f>IF(N1471="základní",J1471,0)</f>
        <v>0</v>
      </c>
      <c r="BF1471" s="233">
        <f>IF(N1471="snížená",J1471,0)</f>
        <v>0</v>
      </c>
      <c r="BG1471" s="233">
        <f>IF(N1471="zákl. přenesená",J1471,0)</f>
        <v>0</v>
      </c>
      <c r="BH1471" s="233">
        <f>IF(N1471="sníž. přenesená",J1471,0)</f>
        <v>0</v>
      </c>
      <c r="BI1471" s="233">
        <f>IF(N1471="nulová",J1471,0)</f>
        <v>0</v>
      </c>
      <c r="BJ1471" s="18" t="s">
        <v>91</v>
      </c>
      <c r="BK1471" s="233">
        <f>ROUND(I1471*H1471,2)</f>
        <v>0</v>
      </c>
      <c r="BL1471" s="18" t="s">
        <v>312</v>
      </c>
      <c r="BM1471" s="232" t="s">
        <v>1861</v>
      </c>
    </row>
    <row r="1472" s="2" customFormat="1" ht="24.15" customHeight="1">
      <c r="A1472" s="40"/>
      <c r="B1472" s="41"/>
      <c r="C1472" s="221" t="s">
        <v>1862</v>
      </c>
      <c r="D1472" s="221" t="s">
        <v>218</v>
      </c>
      <c r="E1472" s="222" t="s">
        <v>1863</v>
      </c>
      <c r="F1472" s="223" t="s">
        <v>1864</v>
      </c>
      <c r="G1472" s="224" t="s">
        <v>221</v>
      </c>
      <c r="H1472" s="225">
        <v>97.058000000000007</v>
      </c>
      <c r="I1472" s="226"/>
      <c r="J1472" s="227">
        <f>ROUND(I1472*H1472,2)</f>
        <v>0</v>
      </c>
      <c r="K1472" s="223" t="s">
        <v>222</v>
      </c>
      <c r="L1472" s="46"/>
      <c r="M1472" s="228" t="s">
        <v>1</v>
      </c>
      <c r="N1472" s="229" t="s">
        <v>48</v>
      </c>
      <c r="O1472" s="93"/>
      <c r="P1472" s="230">
        <f>O1472*H1472</f>
        <v>0</v>
      </c>
      <c r="Q1472" s="230">
        <v>0.047245500000000003</v>
      </c>
      <c r="R1472" s="230">
        <f>Q1472*H1472</f>
        <v>4.5855537390000007</v>
      </c>
      <c r="S1472" s="230">
        <v>0</v>
      </c>
      <c r="T1472" s="231">
        <f>S1472*H1472</f>
        <v>0</v>
      </c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R1472" s="232" t="s">
        <v>312</v>
      </c>
      <c r="AT1472" s="232" t="s">
        <v>218</v>
      </c>
      <c r="AU1472" s="232" t="s">
        <v>93</v>
      </c>
      <c r="AY1472" s="18" t="s">
        <v>216</v>
      </c>
      <c r="BE1472" s="233">
        <f>IF(N1472="základní",J1472,0)</f>
        <v>0</v>
      </c>
      <c r="BF1472" s="233">
        <f>IF(N1472="snížená",J1472,0)</f>
        <v>0</v>
      </c>
      <c r="BG1472" s="233">
        <f>IF(N1472="zákl. přenesená",J1472,0)</f>
        <v>0</v>
      </c>
      <c r="BH1472" s="233">
        <f>IF(N1472="sníž. přenesená",J1472,0)</f>
        <v>0</v>
      </c>
      <c r="BI1472" s="233">
        <f>IF(N1472="nulová",J1472,0)</f>
        <v>0</v>
      </c>
      <c r="BJ1472" s="18" t="s">
        <v>91</v>
      </c>
      <c r="BK1472" s="233">
        <f>ROUND(I1472*H1472,2)</f>
        <v>0</v>
      </c>
      <c r="BL1472" s="18" t="s">
        <v>312</v>
      </c>
      <c r="BM1472" s="232" t="s">
        <v>1865</v>
      </c>
    </row>
    <row r="1473" s="15" customFormat="1">
      <c r="A1473" s="15"/>
      <c r="B1473" s="257"/>
      <c r="C1473" s="258"/>
      <c r="D1473" s="236" t="s">
        <v>225</v>
      </c>
      <c r="E1473" s="259" t="s">
        <v>1</v>
      </c>
      <c r="F1473" s="260" t="s">
        <v>1866</v>
      </c>
      <c r="G1473" s="258"/>
      <c r="H1473" s="259" t="s">
        <v>1</v>
      </c>
      <c r="I1473" s="261"/>
      <c r="J1473" s="258"/>
      <c r="K1473" s="258"/>
      <c r="L1473" s="262"/>
      <c r="M1473" s="263"/>
      <c r="N1473" s="264"/>
      <c r="O1473" s="264"/>
      <c r="P1473" s="264"/>
      <c r="Q1473" s="264"/>
      <c r="R1473" s="264"/>
      <c r="S1473" s="264"/>
      <c r="T1473" s="26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T1473" s="266" t="s">
        <v>225</v>
      </c>
      <c r="AU1473" s="266" t="s">
        <v>93</v>
      </c>
      <c r="AV1473" s="15" t="s">
        <v>91</v>
      </c>
      <c r="AW1473" s="15" t="s">
        <v>38</v>
      </c>
      <c r="AX1473" s="15" t="s">
        <v>83</v>
      </c>
      <c r="AY1473" s="266" t="s">
        <v>216</v>
      </c>
    </row>
    <row r="1474" s="13" customFormat="1">
      <c r="A1474" s="13"/>
      <c r="B1474" s="234"/>
      <c r="C1474" s="235"/>
      <c r="D1474" s="236" t="s">
        <v>225</v>
      </c>
      <c r="E1474" s="237" t="s">
        <v>1</v>
      </c>
      <c r="F1474" s="238" t="s">
        <v>1867</v>
      </c>
      <c r="G1474" s="235"/>
      <c r="H1474" s="239">
        <v>4.4400000000000004</v>
      </c>
      <c r="I1474" s="240"/>
      <c r="J1474" s="235"/>
      <c r="K1474" s="235"/>
      <c r="L1474" s="241"/>
      <c r="M1474" s="242"/>
      <c r="N1474" s="243"/>
      <c r="O1474" s="243"/>
      <c r="P1474" s="243"/>
      <c r="Q1474" s="243"/>
      <c r="R1474" s="243"/>
      <c r="S1474" s="243"/>
      <c r="T1474" s="244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5" t="s">
        <v>225</v>
      </c>
      <c r="AU1474" s="245" t="s">
        <v>93</v>
      </c>
      <c r="AV1474" s="13" t="s">
        <v>93</v>
      </c>
      <c r="AW1474" s="13" t="s">
        <v>38</v>
      </c>
      <c r="AX1474" s="13" t="s">
        <v>83</v>
      </c>
      <c r="AY1474" s="245" t="s">
        <v>216</v>
      </c>
    </row>
    <row r="1475" s="13" customFormat="1">
      <c r="A1475" s="13"/>
      <c r="B1475" s="234"/>
      <c r="C1475" s="235"/>
      <c r="D1475" s="236" t="s">
        <v>225</v>
      </c>
      <c r="E1475" s="237" t="s">
        <v>1</v>
      </c>
      <c r="F1475" s="238" t="s">
        <v>1868</v>
      </c>
      <c r="G1475" s="235"/>
      <c r="H1475" s="239">
        <v>4.5659999999999998</v>
      </c>
      <c r="I1475" s="240"/>
      <c r="J1475" s="235"/>
      <c r="K1475" s="235"/>
      <c r="L1475" s="241"/>
      <c r="M1475" s="242"/>
      <c r="N1475" s="243"/>
      <c r="O1475" s="243"/>
      <c r="P1475" s="243"/>
      <c r="Q1475" s="243"/>
      <c r="R1475" s="243"/>
      <c r="S1475" s="243"/>
      <c r="T1475" s="244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5" t="s">
        <v>225</v>
      </c>
      <c r="AU1475" s="245" t="s">
        <v>93</v>
      </c>
      <c r="AV1475" s="13" t="s">
        <v>93</v>
      </c>
      <c r="AW1475" s="13" t="s">
        <v>38</v>
      </c>
      <c r="AX1475" s="13" t="s">
        <v>83</v>
      </c>
      <c r="AY1475" s="245" t="s">
        <v>216</v>
      </c>
    </row>
    <row r="1476" s="13" customFormat="1">
      <c r="A1476" s="13"/>
      <c r="B1476" s="234"/>
      <c r="C1476" s="235"/>
      <c r="D1476" s="236" t="s">
        <v>225</v>
      </c>
      <c r="E1476" s="237" t="s">
        <v>1</v>
      </c>
      <c r="F1476" s="238" t="s">
        <v>1869</v>
      </c>
      <c r="G1476" s="235"/>
      <c r="H1476" s="239">
        <v>7.9619999999999997</v>
      </c>
      <c r="I1476" s="240"/>
      <c r="J1476" s="235"/>
      <c r="K1476" s="235"/>
      <c r="L1476" s="241"/>
      <c r="M1476" s="242"/>
      <c r="N1476" s="243"/>
      <c r="O1476" s="243"/>
      <c r="P1476" s="243"/>
      <c r="Q1476" s="243"/>
      <c r="R1476" s="243"/>
      <c r="S1476" s="243"/>
      <c r="T1476" s="244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5" t="s">
        <v>225</v>
      </c>
      <c r="AU1476" s="245" t="s">
        <v>93</v>
      </c>
      <c r="AV1476" s="13" t="s">
        <v>93</v>
      </c>
      <c r="AW1476" s="13" t="s">
        <v>38</v>
      </c>
      <c r="AX1476" s="13" t="s">
        <v>83</v>
      </c>
      <c r="AY1476" s="245" t="s">
        <v>216</v>
      </c>
    </row>
    <row r="1477" s="13" customFormat="1">
      <c r="A1477" s="13"/>
      <c r="B1477" s="234"/>
      <c r="C1477" s="235"/>
      <c r="D1477" s="236" t="s">
        <v>225</v>
      </c>
      <c r="E1477" s="237" t="s">
        <v>1</v>
      </c>
      <c r="F1477" s="238" t="s">
        <v>1870</v>
      </c>
      <c r="G1477" s="235"/>
      <c r="H1477" s="239">
        <v>4.5659999999999998</v>
      </c>
      <c r="I1477" s="240"/>
      <c r="J1477" s="235"/>
      <c r="K1477" s="235"/>
      <c r="L1477" s="241"/>
      <c r="M1477" s="242"/>
      <c r="N1477" s="243"/>
      <c r="O1477" s="243"/>
      <c r="P1477" s="243"/>
      <c r="Q1477" s="243"/>
      <c r="R1477" s="243"/>
      <c r="S1477" s="243"/>
      <c r="T1477" s="244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5" t="s">
        <v>225</v>
      </c>
      <c r="AU1477" s="245" t="s">
        <v>93</v>
      </c>
      <c r="AV1477" s="13" t="s">
        <v>93</v>
      </c>
      <c r="AW1477" s="13" t="s">
        <v>38</v>
      </c>
      <c r="AX1477" s="13" t="s">
        <v>83</v>
      </c>
      <c r="AY1477" s="245" t="s">
        <v>216</v>
      </c>
    </row>
    <row r="1478" s="13" customFormat="1">
      <c r="A1478" s="13"/>
      <c r="B1478" s="234"/>
      <c r="C1478" s="235"/>
      <c r="D1478" s="236" t="s">
        <v>225</v>
      </c>
      <c r="E1478" s="237" t="s">
        <v>1</v>
      </c>
      <c r="F1478" s="238" t="s">
        <v>1871</v>
      </c>
      <c r="G1478" s="235"/>
      <c r="H1478" s="239">
        <v>4.4400000000000004</v>
      </c>
      <c r="I1478" s="240"/>
      <c r="J1478" s="235"/>
      <c r="K1478" s="235"/>
      <c r="L1478" s="241"/>
      <c r="M1478" s="242"/>
      <c r="N1478" s="243"/>
      <c r="O1478" s="243"/>
      <c r="P1478" s="243"/>
      <c r="Q1478" s="243"/>
      <c r="R1478" s="243"/>
      <c r="S1478" s="243"/>
      <c r="T1478" s="244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5" t="s">
        <v>225</v>
      </c>
      <c r="AU1478" s="245" t="s">
        <v>93</v>
      </c>
      <c r="AV1478" s="13" t="s">
        <v>93</v>
      </c>
      <c r="AW1478" s="13" t="s">
        <v>38</v>
      </c>
      <c r="AX1478" s="13" t="s">
        <v>83</v>
      </c>
      <c r="AY1478" s="245" t="s">
        <v>216</v>
      </c>
    </row>
    <row r="1479" s="13" customFormat="1">
      <c r="A1479" s="13"/>
      <c r="B1479" s="234"/>
      <c r="C1479" s="235"/>
      <c r="D1479" s="236" t="s">
        <v>225</v>
      </c>
      <c r="E1479" s="237" t="s">
        <v>1</v>
      </c>
      <c r="F1479" s="238" t="s">
        <v>1872</v>
      </c>
      <c r="G1479" s="235"/>
      <c r="H1479" s="239">
        <v>4.5659999999999998</v>
      </c>
      <c r="I1479" s="240"/>
      <c r="J1479" s="235"/>
      <c r="K1479" s="235"/>
      <c r="L1479" s="241"/>
      <c r="M1479" s="242"/>
      <c r="N1479" s="243"/>
      <c r="O1479" s="243"/>
      <c r="P1479" s="243"/>
      <c r="Q1479" s="243"/>
      <c r="R1479" s="243"/>
      <c r="S1479" s="243"/>
      <c r="T1479" s="244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5" t="s">
        <v>225</v>
      </c>
      <c r="AU1479" s="245" t="s">
        <v>93</v>
      </c>
      <c r="AV1479" s="13" t="s">
        <v>93</v>
      </c>
      <c r="AW1479" s="13" t="s">
        <v>38</v>
      </c>
      <c r="AX1479" s="13" t="s">
        <v>83</v>
      </c>
      <c r="AY1479" s="245" t="s">
        <v>216</v>
      </c>
    </row>
    <row r="1480" s="13" customFormat="1">
      <c r="A1480" s="13"/>
      <c r="B1480" s="234"/>
      <c r="C1480" s="235"/>
      <c r="D1480" s="236" t="s">
        <v>225</v>
      </c>
      <c r="E1480" s="237" t="s">
        <v>1</v>
      </c>
      <c r="F1480" s="238" t="s">
        <v>1873</v>
      </c>
      <c r="G1480" s="235"/>
      <c r="H1480" s="239">
        <v>7.9619999999999997</v>
      </c>
      <c r="I1480" s="240"/>
      <c r="J1480" s="235"/>
      <c r="K1480" s="235"/>
      <c r="L1480" s="241"/>
      <c r="M1480" s="242"/>
      <c r="N1480" s="243"/>
      <c r="O1480" s="243"/>
      <c r="P1480" s="243"/>
      <c r="Q1480" s="243"/>
      <c r="R1480" s="243"/>
      <c r="S1480" s="243"/>
      <c r="T1480" s="244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5" t="s">
        <v>225</v>
      </c>
      <c r="AU1480" s="245" t="s">
        <v>93</v>
      </c>
      <c r="AV1480" s="13" t="s">
        <v>93</v>
      </c>
      <c r="AW1480" s="13" t="s">
        <v>38</v>
      </c>
      <c r="AX1480" s="13" t="s">
        <v>83</v>
      </c>
      <c r="AY1480" s="245" t="s">
        <v>216</v>
      </c>
    </row>
    <row r="1481" s="13" customFormat="1">
      <c r="A1481" s="13"/>
      <c r="B1481" s="234"/>
      <c r="C1481" s="235"/>
      <c r="D1481" s="236" t="s">
        <v>225</v>
      </c>
      <c r="E1481" s="237" t="s">
        <v>1</v>
      </c>
      <c r="F1481" s="238" t="s">
        <v>1872</v>
      </c>
      <c r="G1481" s="235"/>
      <c r="H1481" s="239">
        <v>4.5659999999999998</v>
      </c>
      <c r="I1481" s="240"/>
      <c r="J1481" s="235"/>
      <c r="K1481" s="235"/>
      <c r="L1481" s="241"/>
      <c r="M1481" s="242"/>
      <c r="N1481" s="243"/>
      <c r="O1481" s="243"/>
      <c r="P1481" s="243"/>
      <c r="Q1481" s="243"/>
      <c r="R1481" s="243"/>
      <c r="S1481" s="243"/>
      <c r="T1481" s="244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5" t="s">
        <v>225</v>
      </c>
      <c r="AU1481" s="245" t="s">
        <v>93</v>
      </c>
      <c r="AV1481" s="13" t="s">
        <v>93</v>
      </c>
      <c r="AW1481" s="13" t="s">
        <v>38</v>
      </c>
      <c r="AX1481" s="13" t="s">
        <v>83</v>
      </c>
      <c r="AY1481" s="245" t="s">
        <v>216</v>
      </c>
    </row>
    <row r="1482" s="13" customFormat="1">
      <c r="A1482" s="13"/>
      <c r="B1482" s="234"/>
      <c r="C1482" s="235"/>
      <c r="D1482" s="236" t="s">
        <v>225</v>
      </c>
      <c r="E1482" s="237" t="s">
        <v>1</v>
      </c>
      <c r="F1482" s="238" t="s">
        <v>1874</v>
      </c>
      <c r="G1482" s="235"/>
      <c r="H1482" s="239">
        <v>4.4400000000000004</v>
      </c>
      <c r="I1482" s="240"/>
      <c r="J1482" s="235"/>
      <c r="K1482" s="235"/>
      <c r="L1482" s="241"/>
      <c r="M1482" s="242"/>
      <c r="N1482" s="243"/>
      <c r="O1482" s="243"/>
      <c r="P1482" s="243"/>
      <c r="Q1482" s="243"/>
      <c r="R1482" s="243"/>
      <c r="S1482" s="243"/>
      <c r="T1482" s="244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5" t="s">
        <v>225</v>
      </c>
      <c r="AU1482" s="245" t="s">
        <v>93</v>
      </c>
      <c r="AV1482" s="13" t="s">
        <v>93</v>
      </c>
      <c r="AW1482" s="13" t="s">
        <v>38</v>
      </c>
      <c r="AX1482" s="13" t="s">
        <v>83</v>
      </c>
      <c r="AY1482" s="245" t="s">
        <v>216</v>
      </c>
    </row>
    <row r="1483" s="13" customFormat="1">
      <c r="A1483" s="13"/>
      <c r="B1483" s="234"/>
      <c r="C1483" s="235"/>
      <c r="D1483" s="236" t="s">
        <v>225</v>
      </c>
      <c r="E1483" s="237" t="s">
        <v>1</v>
      </c>
      <c r="F1483" s="238" t="s">
        <v>1875</v>
      </c>
      <c r="G1483" s="235"/>
      <c r="H1483" s="239">
        <v>4.5659999999999998</v>
      </c>
      <c r="I1483" s="240"/>
      <c r="J1483" s="235"/>
      <c r="K1483" s="235"/>
      <c r="L1483" s="241"/>
      <c r="M1483" s="242"/>
      <c r="N1483" s="243"/>
      <c r="O1483" s="243"/>
      <c r="P1483" s="243"/>
      <c r="Q1483" s="243"/>
      <c r="R1483" s="243"/>
      <c r="S1483" s="243"/>
      <c r="T1483" s="244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5" t="s">
        <v>225</v>
      </c>
      <c r="AU1483" s="245" t="s">
        <v>93</v>
      </c>
      <c r="AV1483" s="13" t="s">
        <v>93</v>
      </c>
      <c r="AW1483" s="13" t="s">
        <v>38</v>
      </c>
      <c r="AX1483" s="13" t="s">
        <v>83</v>
      </c>
      <c r="AY1483" s="245" t="s">
        <v>216</v>
      </c>
    </row>
    <row r="1484" s="13" customFormat="1">
      <c r="A1484" s="13"/>
      <c r="B1484" s="234"/>
      <c r="C1484" s="235"/>
      <c r="D1484" s="236" t="s">
        <v>225</v>
      </c>
      <c r="E1484" s="237" t="s">
        <v>1</v>
      </c>
      <c r="F1484" s="238" t="s">
        <v>1876</v>
      </c>
      <c r="G1484" s="235"/>
      <c r="H1484" s="239">
        <v>4.4400000000000004</v>
      </c>
      <c r="I1484" s="240"/>
      <c r="J1484" s="235"/>
      <c r="K1484" s="235"/>
      <c r="L1484" s="241"/>
      <c r="M1484" s="242"/>
      <c r="N1484" s="243"/>
      <c r="O1484" s="243"/>
      <c r="P1484" s="243"/>
      <c r="Q1484" s="243"/>
      <c r="R1484" s="243"/>
      <c r="S1484" s="243"/>
      <c r="T1484" s="244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5" t="s">
        <v>225</v>
      </c>
      <c r="AU1484" s="245" t="s">
        <v>93</v>
      </c>
      <c r="AV1484" s="13" t="s">
        <v>93</v>
      </c>
      <c r="AW1484" s="13" t="s">
        <v>38</v>
      </c>
      <c r="AX1484" s="13" t="s">
        <v>83</v>
      </c>
      <c r="AY1484" s="245" t="s">
        <v>216</v>
      </c>
    </row>
    <row r="1485" s="13" customFormat="1">
      <c r="A1485" s="13"/>
      <c r="B1485" s="234"/>
      <c r="C1485" s="235"/>
      <c r="D1485" s="236" t="s">
        <v>225</v>
      </c>
      <c r="E1485" s="237" t="s">
        <v>1</v>
      </c>
      <c r="F1485" s="238" t="s">
        <v>1877</v>
      </c>
      <c r="G1485" s="235"/>
      <c r="H1485" s="239">
        <v>4.5659999999999998</v>
      </c>
      <c r="I1485" s="240"/>
      <c r="J1485" s="235"/>
      <c r="K1485" s="235"/>
      <c r="L1485" s="241"/>
      <c r="M1485" s="242"/>
      <c r="N1485" s="243"/>
      <c r="O1485" s="243"/>
      <c r="P1485" s="243"/>
      <c r="Q1485" s="243"/>
      <c r="R1485" s="243"/>
      <c r="S1485" s="243"/>
      <c r="T1485" s="244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5" t="s">
        <v>225</v>
      </c>
      <c r="AU1485" s="245" t="s">
        <v>93</v>
      </c>
      <c r="AV1485" s="13" t="s">
        <v>93</v>
      </c>
      <c r="AW1485" s="13" t="s">
        <v>38</v>
      </c>
      <c r="AX1485" s="13" t="s">
        <v>83</v>
      </c>
      <c r="AY1485" s="245" t="s">
        <v>216</v>
      </c>
    </row>
    <row r="1486" s="13" customFormat="1">
      <c r="A1486" s="13"/>
      <c r="B1486" s="234"/>
      <c r="C1486" s="235"/>
      <c r="D1486" s="236" t="s">
        <v>225</v>
      </c>
      <c r="E1486" s="237" t="s">
        <v>1</v>
      </c>
      <c r="F1486" s="238" t="s">
        <v>1878</v>
      </c>
      <c r="G1486" s="235"/>
      <c r="H1486" s="239">
        <v>1.1910000000000001</v>
      </c>
      <c r="I1486" s="240"/>
      <c r="J1486" s="235"/>
      <c r="K1486" s="235"/>
      <c r="L1486" s="241"/>
      <c r="M1486" s="242"/>
      <c r="N1486" s="243"/>
      <c r="O1486" s="243"/>
      <c r="P1486" s="243"/>
      <c r="Q1486" s="243"/>
      <c r="R1486" s="243"/>
      <c r="S1486" s="243"/>
      <c r="T1486" s="244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45" t="s">
        <v>225</v>
      </c>
      <c r="AU1486" s="245" t="s">
        <v>93</v>
      </c>
      <c r="AV1486" s="13" t="s">
        <v>93</v>
      </c>
      <c r="AW1486" s="13" t="s">
        <v>38</v>
      </c>
      <c r="AX1486" s="13" t="s">
        <v>83</v>
      </c>
      <c r="AY1486" s="245" t="s">
        <v>216</v>
      </c>
    </row>
    <row r="1487" s="13" customFormat="1">
      <c r="A1487" s="13"/>
      <c r="B1487" s="234"/>
      <c r="C1487" s="235"/>
      <c r="D1487" s="236" t="s">
        <v>225</v>
      </c>
      <c r="E1487" s="237" t="s">
        <v>1</v>
      </c>
      <c r="F1487" s="238" t="s">
        <v>1879</v>
      </c>
      <c r="G1487" s="235"/>
      <c r="H1487" s="239">
        <v>4.5659999999999998</v>
      </c>
      <c r="I1487" s="240"/>
      <c r="J1487" s="235"/>
      <c r="K1487" s="235"/>
      <c r="L1487" s="241"/>
      <c r="M1487" s="242"/>
      <c r="N1487" s="243"/>
      <c r="O1487" s="243"/>
      <c r="P1487" s="243"/>
      <c r="Q1487" s="243"/>
      <c r="R1487" s="243"/>
      <c r="S1487" s="243"/>
      <c r="T1487" s="244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5" t="s">
        <v>225</v>
      </c>
      <c r="AU1487" s="245" t="s">
        <v>93</v>
      </c>
      <c r="AV1487" s="13" t="s">
        <v>93</v>
      </c>
      <c r="AW1487" s="13" t="s">
        <v>38</v>
      </c>
      <c r="AX1487" s="13" t="s">
        <v>83</v>
      </c>
      <c r="AY1487" s="245" t="s">
        <v>216</v>
      </c>
    </row>
    <row r="1488" s="13" customFormat="1">
      <c r="A1488" s="13"/>
      <c r="B1488" s="234"/>
      <c r="C1488" s="235"/>
      <c r="D1488" s="236" t="s">
        <v>225</v>
      </c>
      <c r="E1488" s="237" t="s">
        <v>1</v>
      </c>
      <c r="F1488" s="238" t="s">
        <v>1880</v>
      </c>
      <c r="G1488" s="235"/>
      <c r="H1488" s="239">
        <v>4.1459999999999999</v>
      </c>
      <c r="I1488" s="240"/>
      <c r="J1488" s="235"/>
      <c r="K1488" s="235"/>
      <c r="L1488" s="241"/>
      <c r="M1488" s="242"/>
      <c r="N1488" s="243"/>
      <c r="O1488" s="243"/>
      <c r="P1488" s="243"/>
      <c r="Q1488" s="243"/>
      <c r="R1488" s="243"/>
      <c r="S1488" s="243"/>
      <c r="T1488" s="244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5" t="s">
        <v>225</v>
      </c>
      <c r="AU1488" s="245" t="s">
        <v>93</v>
      </c>
      <c r="AV1488" s="13" t="s">
        <v>93</v>
      </c>
      <c r="AW1488" s="13" t="s">
        <v>38</v>
      </c>
      <c r="AX1488" s="13" t="s">
        <v>83</v>
      </c>
      <c r="AY1488" s="245" t="s">
        <v>216</v>
      </c>
    </row>
    <row r="1489" s="13" customFormat="1">
      <c r="A1489" s="13"/>
      <c r="B1489" s="234"/>
      <c r="C1489" s="235"/>
      <c r="D1489" s="236" t="s">
        <v>225</v>
      </c>
      <c r="E1489" s="237" t="s">
        <v>1</v>
      </c>
      <c r="F1489" s="238" t="s">
        <v>1881</v>
      </c>
      <c r="G1489" s="235"/>
      <c r="H1489" s="239">
        <v>4.1459999999999999</v>
      </c>
      <c r="I1489" s="240"/>
      <c r="J1489" s="235"/>
      <c r="K1489" s="235"/>
      <c r="L1489" s="241"/>
      <c r="M1489" s="242"/>
      <c r="N1489" s="243"/>
      <c r="O1489" s="243"/>
      <c r="P1489" s="243"/>
      <c r="Q1489" s="243"/>
      <c r="R1489" s="243"/>
      <c r="S1489" s="243"/>
      <c r="T1489" s="244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5" t="s">
        <v>225</v>
      </c>
      <c r="AU1489" s="245" t="s">
        <v>93</v>
      </c>
      <c r="AV1489" s="13" t="s">
        <v>93</v>
      </c>
      <c r="AW1489" s="13" t="s">
        <v>38</v>
      </c>
      <c r="AX1489" s="13" t="s">
        <v>83</v>
      </c>
      <c r="AY1489" s="245" t="s">
        <v>216</v>
      </c>
    </row>
    <row r="1490" s="13" customFormat="1">
      <c r="A1490" s="13"/>
      <c r="B1490" s="234"/>
      <c r="C1490" s="235"/>
      <c r="D1490" s="236" t="s">
        <v>225</v>
      </c>
      <c r="E1490" s="237" t="s">
        <v>1</v>
      </c>
      <c r="F1490" s="238" t="s">
        <v>1882</v>
      </c>
      <c r="G1490" s="235"/>
      <c r="H1490" s="239">
        <v>4.5659999999999998</v>
      </c>
      <c r="I1490" s="240"/>
      <c r="J1490" s="235"/>
      <c r="K1490" s="235"/>
      <c r="L1490" s="241"/>
      <c r="M1490" s="242"/>
      <c r="N1490" s="243"/>
      <c r="O1490" s="243"/>
      <c r="P1490" s="243"/>
      <c r="Q1490" s="243"/>
      <c r="R1490" s="243"/>
      <c r="S1490" s="243"/>
      <c r="T1490" s="244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5" t="s">
        <v>225</v>
      </c>
      <c r="AU1490" s="245" t="s">
        <v>93</v>
      </c>
      <c r="AV1490" s="13" t="s">
        <v>93</v>
      </c>
      <c r="AW1490" s="13" t="s">
        <v>38</v>
      </c>
      <c r="AX1490" s="13" t="s">
        <v>83</v>
      </c>
      <c r="AY1490" s="245" t="s">
        <v>216</v>
      </c>
    </row>
    <row r="1491" s="13" customFormat="1">
      <c r="A1491" s="13"/>
      <c r="B1491" s="234"/>
      <c r="C1491" s="235"/>
      <c r="D1491" s="236" t="s">
        <v>225</v>
      </c>
      <c r="E1491" s="237" t="s">
        <v>1</v>
      </c>
      <c r="F1491" s="238" t="s">
        <v>1883</v>
      </c>
      <c r="G1491" s="235"/>
      <c r="H1491" s="239">
        <v>12.797000000000001</v>
      </c>
      <c r="I1491" s="240"/>
      <c r="J1491" s="235"/>
      <c r="K1491" s="235"/>
      <c r="L1491" s="241"/>
      <c r="M1491" s="242"/>
      <c r="N1491" s="243"/>
      <c r="O1491" s="243"/>
      <c r="P1491" s="243"/>
      <c r="Q1491" s="243"/>
      <c r="R1491" s="243"/>
      <c r="S1491" s="243"/>
      <c r="T1491" s="244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5" t="s">
        <v>225</v>
      </c>
      <c r="AU1491" s="245" t="s">
        <v>93</v>
      </c>
      <c r="AV1491" s="13" t="s">
        <v>93</v>
      </c>
      <c r="AW1491" s="13" t="s">
        <v>38</v>
      </c>
      <c r="AX1491" s="13" t="s">
        <v>83</v>
      </c>
      <c r="AY1491" s="245" t="s">
        <v>216</v>
      </c>
    </row>
    <row r="1492" s="13" customFormat="1">
      <c r="A1492" s="13"/>
      <c r="B1492" s="234"/>
      <c r="C1492" s="235"/>
      <c r="D1492" s="236" t="s">
        <v>225</v>
      </c>
      <c r="E1492" s="237" t="s">
        <v>1</v>
      </c>
      <c r="F1492" s="238" t="s">
        <v>1884</v>
      </c>
      <c r="G1492" s="235"/>
      <c r="H1492" s="239">
        <v>4.5659999999999998</v>
      </c>
      <c r="I1492" s="240"/>
      <c r="J1492" s="235"/>
      <c r="K1492" s="235"/>
      <c r="L1492" s="241"/>
      <c r="M1492" s="242"/>
      <c r="N1492" s="243"/>
      <c r="O1492" s="243"/>
      <c r="P1492" s="243"/>
      <c r="Q1492" s="243"/>
      <c r="R1492" s="243"/>
      <c r="S1492" s="243"/>
      <c r="T1492" s="244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5" t="s">
        <v>225</v>
      </c>
      <c r="AU1492" s="245" t="s">
        <v>93</v>
      </c>
      <c r="AV1492" s="13" t="s">
        <v>93</v>
      </c>
      <c r="AW1492" s="13" t="s">
        <v>38</v>
      </c>
      <c r="AX1492" s="13" t="s">
        <v>83</v>
      </c>
      <c r="AY1492" s="245" t="s">
        <v>216</v>
      </c>
    </row>
    <row r="1493" s="14" customFormat="1">
      <c r="A1493" s="14"/>
      <c r="B1493" s="246"/>
      <c r="C1493" s="247"/>
      <c r="D1493" s="236" t="s">
        <v>225</v>
      </c>
      <c r="E1493" s="248" t="s">
        <v>1</v>
      </c>
      <c r="F1493" s="249" t="s">
        <v>229</v>
      </c>
      <c r="G1493" s="247"/>
      <c r="H1493" s="250">
        <v>97.058000000000007</v>
      </c>
      <c r="I1493" s="251"/>
      <c r="J1493" s="247"/>
      <c r="K1493" s="247"/>
      <c r="L1493" s="252"/>
      <c r="M1493" s="253"/>
      <c r="N1493" s="254"/>
      <c r="O1493" s="254"/>
      <c r="P1493" s="254"/>
      <c r="Q1493" s="254"/>
      <c r="R1493" s="254"/>
      <c r="S1493" s="254"/>
      <c r="T1493" s="255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6" t="s">
        <v>225</v>
      </c>
      <c r="AU1493" s="256" t="s">
        <v>93</v>
      </c>
      <c r="AV1493" s="14" t="s">
        <v>223</v>
      </c>
      <c r="AW1493" s="14" t="s">
        <v>38</v>
      </c>
      <c r="AX1493" s="14" t="s">
        <v>91</v>
      </c>
      <c r="AY1493" s="256" t="s">
        <v>216</v>
      </c>
    </row>
    <row r="1494" s="2" customFormat="1" ht="24.15" customHeight="1">
      <c r="A1494" s="40"/>
      <c r="B1494" s="41"/>
      <c r="C1494" s="221" t="s">
        <v>1885</v>
      </c>
      <c r="D1494" s="221" t="s">
        <v>218</v>
      </c>
      <c r="E1494" s="222" t="s">
        <v>1886</v>
      </c>
      <c r="F1494" s="223" t="s">
        <v>1887</v>
      </c>
      <c r="G1494" s="224" t="s">
        <v>323</v>
      </c>
      <c r="H1494" s="225">
        <v>41</v>
      </c>
      <c r="I1494" s="226"/>
      <c r="J1494" s="227">
        <f>ROUND(I1494*H1494,2)</f>
        <v>0</v>
      </c>
      <c r="K1494" s="223" t="s">
        <v>222</v>
      </c>
      <c r="L1494" s="46"/>
      <c r="M1494" s="228" t="s">
        <v>1</v>
      </c>
      <c r="N1494" s="229" t="s">
        <v>48</v>
      </c>
      <c r="O1494" s="93"/>
      <c r="P1494" s="230">
        <f>O1494*H1494</f>
        <v>0</v>
      </c>
      <c r="Q1494" s="230">
        <v>0.043964799999999998</v>
      </c>
      <c r="R1494" s="230">
        <f>Q1494*H1494</f>
        <v>1.8025567999999999</v>
      </c>
      <c r="S1494" s="230">
        <v>0</v>
      </c>
      <c r="T1494" s="231">
        <f>S1494*H1494</f>
        <v>0</v>
      </c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R1494" s="232" t="s">
        <v>312</v>
      </c>
      <c r="AT1494" s="232" t="s">
        <v>218</v>
      </c>
      <c r="AU1494" s="232" t="s">
        <v>93</v>
      </c>
      <c r="AY1494" s="18" t="s">
        <v>216</v>
      </c>
      <c r="BE1494" s="233">
        <f>IF(N1494="základní",J1494,0)</f>
        <v>0</v>
      </c>
      <c r="BF1494" s="233">
        <f>IF(N1494="snížená",J1494,0)</f>
        <v>0</v>
      </c>
      <c r="BG1494" s="233">
        <f>IF(N1494="zákl. přenesená",J1494,0)</f>
        <v>0</v>
      </c>
      <c r="BH1494" s="233">
        <f>IF(N1494="sníž. přenesená",J1494,0)</f>
        <v>0</v>
      </c>
      <c r="BI1494" s="233">
        <f>IF(N1494="nulová",J1494,0)</f>
        <v>0</v>
      </c>
      <c r="BJ1494" s="18" t="s">
        <v>91</v>
      </c>
      <c r="BK1494" s="233">
        <f>ROUND(I1494*H1494,2)</f>
        <v>0</v>
      </c>
      <c r="BL1494" s="18" t="s">
        <v>312</v>
      </c>
      <c r="BM1494" s="232" t="s">
        <v>1888</v>
      </c>
    </row>
    <row r="1495" s="13" customFormat="1">
      <c r="A1495" s="13"/>
      <c r="B1495" s="234"/>
      <c r="C1495" s="235"/>
      <c r="D1495" s="236" t="s">
        <v>225</v>
      </c>
      <c r="E1495" s="237" t="s">
        <v>1</v>
      </c>
      <c r="F1495" s="238" t="s">
        <v>1889</v>
      </c>
      <c r="G1495" s="235"/>
      <c r="H1495" s="239">
        <v>2</v>
      </c>
      <c r="I1495" s="240"/>
      <c r="J1495" s="235"/>
      <c r="K1495" s="235"/>
      <c r="L1495" s="241"/>
      <c r="M1495" s="242"/>
      <c r="N1495" s="243"/>
      <c r="O1495" s="243"/>
      <c r="P1495" s="243"/>
      <c r="Q1495" s="243"/>
      <c r="R1495" s="243"/>
      <c r="S1495" s="243"/>
      <c r="T1495" s="244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5" t="s">
        <v>225</v>
      </c>
      <c r="AU1495" s="245" t="s">
        <v>93</v>
      </c>
      <c r="AV1495" s="13" t="s">
        <v>93</v>
      </c>
      <c r="AW1495" s="13" t="s">
        <v>38</v>
      </c>
      <c r="AX1495" s="13" t="s">
        <v>83</v>
      </c>
      <c r="AY1495" s="245" t="s">
        <v>216</v>
      </c>
    </row>
    <row r="1496" s="13" customFormat="1">
      <c r="A1496" s="13"/>
      <c r="B1496" s="234"/>
      <c r="C1496" s="235"/>
      <c r="D1496" s="236" t="s">
        <v>225</v>
      </c>
      <c r="E1496" s="237" t="s">
        <v>1</v>
      </c>
      <c r="F1496" s="238" t="s">
        <v>1890</v>
      </c>
      <c r="G1496" s="235"/>
      <c r="H1496" s="239">
        <v>2</v>
      </c>
      <c r="I1496" s="240"/>
      <c r="J1496" s="235"/>
      <c r="K1496" s="235"/>
      <c r="L1496" s="241"/>
      <c r="M1496" s="242"/>
      <c r="N1496" s="243"/>
      <c r="O1496" s="243"/>
      <c r="P1496" s="243"/>
      <c r="Q1496" s="243"/>
      <c r="R1496" s="243"/>
      <c r="S1496" s="243"/>
      <c r="T1496" s="244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5" t="s">
        <v>225</v>
      </c>
      <c r="AU1496" s="245" t="s">
        <v>93</v>
      </c>
      <c r="AV1496" s="13" t="s">
        <v>93</v>
      </c>
      <c r="AW1496" s="13" t="s">
        <v>38</v>
      </c>
      <c r="AX1496" s="13" t="s">
        <v>83</v>
      </c>
      <c r="AY1496" s="245" t="s">
        <v>216</v>
      </c>
    </row>
    <row r="1497" s="13" customFormat="1">
      <c r="A1497" s="13"/>
      <c r="B1497" s="234"/>
      <c r="C1497" s="235"/>
      <c r="D1497" s="236" t="s">
        <v>225</v>
      </c>
      <c r="E1497" s="237" t="s">
        <v>1</v>
      </c>
      <c r="F1497" s="238" t="s">
        <v>1891</v>
      </c>
      <c r="G1497" s="235"/>
      <c r="H1497" s="239">
        <v>3</v>
      </c>
      <c r="I1497" s="240"/>
      <c r="J1497" s="235"/>
      <c r="K1497" s="235"/>
      <c r="L1497" s="241"/>
      <c r="M1497" s="242"/>
      <c r="N1497" s="243"/>
      <c r="O1497" s="243"/>
      <c r="P1497" s="243"/>
      <c r="Q1497" s="243"/>
      <c r="R1497" s="243"/>
      <c r="S1497" s="243"/>
      <c r="T1497" s="244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5" t="s">
        <v>225</v>
      </c>
      <c r="AU1497" s="245" t="s">
        <v>93</v>
      </c>
      <c r="AV1497" s="13" t="s">
        <v>93</v>
      </c>
      <c r="AW1497" s="13" t="s">
        <v>38</v>
      </c>
      <c r="AX1497" s="13" t="s">
        <v>83</v>
      </c>
      <c r="AY1497" s="245" t="s">
        <v>216</v>
      </c>
    </row>
    <row r="1498" s="13" customFormat="1">
      <c r="A1498" s="13"/>
      <c r="B1498" s="234"/>
      <c r="C1498" s="235"/>
      <c r="D1498" s="236" t="s">
        <v>225</v>
      </c>
      <c r="E1498" s="237" t="s">
        <v>1</v>
      </c>
      <c r="F1498" s="238" t="s">
        <v>1892</v>
      </c>
      <c r="G1498" s="235"/>
      <c r="H1498" s="239">
        <v>2</v>
      </c>
      <c r="I1498" s="240"/>
      <c r="J1498" s="235"/>
      <c r="K1498" s="235"/>
      <c r="L1498" s="241"/>
      <c r="M1498" s="242"/>
      <c r="N1498" s="243"/>
      <c r="O1498" s="243"/>
      <c r="P1498" s="243"/>
      <c r="Q1498" s="243"/>
      <c r="R1498" s="243"/>
      <c r="S1498" s="243"/>
      <c r="T1498" s="244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5" t="s">
        <v>225</v>
      </c>
      <c r="AU1498" s="245" t="s">
        <v>93</v>
      </c>
      <c r="AV1498" s="13" t="s">
        <v>93</v>
      </c>
      <c r="AW1498" s="13" t="s">
        <v>38</v>
      </c>
      <c r="AX1498" s="13" t="s">
        <v>83</v>
      </c>
      <c r="AY1498" s="245" t="s">
        <v>216</v>
      </c>
    </row>
    <row r="1499" s="13" customFormat="1">
      <c r="A1499" s="13"/>
      <c r="B1499" s="234"/>
      <c r="C1499" s="235"/>
      <c r="D1499" s="236" t="s">
        <v>225</v>
      </c>
      <c r="E1499" s="237" t="s">
        <v>1</v>
      </c>
      <c r="F1499" s="238" t="s">
        <v>1893</v>
      </c>
      <c r="G1499" s="235"/>
      <c r="H1499" s="239">
        <v>2</v>
      </c>
      <c r="I1499" s="240"/>
      <c r="J1499" s="235"/>
      <c r="K1499" s="235"/>
      <c r="L1499" s="241"/>
      <c r="M1499" s="242"/>
      <c r="N1499" s="243"/>
      <c r="O1499" s="243"/>
      <c r="P1499" s="243"/>
      <c r="Q1499" s="243"/>
      <c r="R1499" s="243"/>
      <c r="S1499" s="243"/>
      <c r="T1499" s="244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5" t="s">
        <v>225</v>
      </c>
      <c r="AU1499" s="245" t="s">
        <v>93</v>
      </c>
      <c r="AV1499" s="13" t="s">
        <v>93</v>
      </c>
      <c r="AW1499" s="13" t="s">
        <v>38</v>
      </c>
      <c r="AX1499" s="13" t="s">
        <v>83</v>
      </c>
      <c r="AY1499" s="245" t="s">
        <v>216</v>
      </c>
    </row>
    <row r="1500" s="13" customFormat="1">
      <c r="A1500" s="13"/>
      <c r="B1500" s="234"/>
      <c r="C1500" s="235"/>
      <c r="D1500" s="236" t="s">
        <v>225</v>
      </c>
      <c r="E1500" s="237" t="s">
        <v>1</v>
      </c>
      <c r="F1500" s="238" t="s">
        <v>1894</v>
      </c>
      <c r="G1500" s="235"/>
      <c r="H1500" s="239">
        <v>2</v>
      </c>
      <c r="I1500" s="240"/>
      <c r="J1500" s="235"/>
      <c r="K1500" s="235"/>
      <c r="L1500" s="241"/>
      <c r="M1500" s="242"/>
      <c r="N1500" s="243"/>
      <c r="O1500" s="243"/>
      <c r="P1500" s="243"/>
      <c r="Q1500" s="243"/>
      <c r="R1500" s="243"/>
      <c r="S1500" s="243"/>
      <c r="T1500" s="244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5" t="s">
        <v>225</v>
      </c>
      <c r="AU1500" s="245" t="s">
        <v>93</v>
      </c>
      <c r="AV1500" s="13" t="s">
        <v>93</v>
      </c>
      <c r="AW1500" s="13" t="s">
        <v>38</v>
      </c>
      <c r="AX1500" s="13" t="s">
        <v>83</v>
      </c>
      <c r="AY1500" s="245" t="s">
        <v>216</v>
      </c>
    </row>
    <row r="1501" s="13" customFormat="1">
      <c r="A1501" s="13"/>
      <c r="B1501" s="234"/>
      <c r="C1501" s="235"/>
      <c r="D1501" s="236" t="s">
        <v>225</v>
      </c>
      <c r="E1501" s="237" t="s">
        <v>1</v>
      </c>
      <c r="F1501" s="238" t="s">
        <v>1895</v>
      </c>
      <c r="G1501" s="235"/>
      <c r="H1501" s="239">
        <v>3</v>
      </c>
      <c r="I1501" s="240"/>
      <c r="J1501" s="235"/>
      <c r="K1501" s="235"/>
      <c r="L1501" s="241"/>
      <c r="M1501" s="242"/>
      <c r="N1501" s="243"/>
      <c r="O1501" s="243"/>
      <c r="P1501" s="243"/>
      <c r="Q1501" s="243"/>
      <c r="R1501" s="243"/>
      <c r="S1501" s="243"/>
      <c r="T1501" s="244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5" t="s">
        <v>225</v>
      </c>
      <c r="AU1501" s="245" t="s">
        <v>93</v>
      </c>
      <c r="AV1501" s="13" t="s">
        <v>93</v>
      </c>
      <c r="AW1501" s="13" t="s">
        <v>38</v>
      </c>
      <c r="AX1501" s="13" t="s">
        <v>83</v>
      </c>
      <c r="AY1501" s="245" t="s">
        <v>216</v>
      </c>
    </row>
    <row r="1502" s="13" customFormat="1">
      <c r="A1502" s="13"/>
      <c r="B1502" s="234"/>
      <c r="C1502" s="235"/>
      <c r="D1502" s="236" t="s">
        <v>225</v>
      </c>
      <c r="E1502" s="237" t="s">
        <v>1</v>
      </c>
      <c r="F1502" s="238" t="s">
        <v>1896</v>
      </c>
      <c r="G1502" s="235"/>
      <c r="H1502" s="239">
        <v>2</v>
      </c>
      <c r="I1502" s="240"/>
      <c r="J1502" s="235"/>
      <c r="K1502" s="235"/>
      <c r="L1502" s="241"/>
      <c r="M1502" s="242"/>
      <c r="N1502" s="243"/>
      <c r="O1502" s="243"/>
      <c r="P1502" s="243"/>
      <c r="Q1502" s="243"/>
      <c r="R1502" s="243"/>
      <c r="S1502" s="243"/>
      <c r="T1502" s="244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5" t="s">
        <v>225</v>
      </c>
      <c r="AU1502" s="245" t="s">
        <v>93</v>
      </c>
      <c r="AV1502" s="13" t="s">
        <v>93</v>
      </c>
      <c r="AW1502" s="13" t="s">
        <v>38</v>
      </c>
      <c r="AX1502" s="13" t="s">
        <v>83</v>
      </c>
      <c r="AY1502" s="245" t="s">
        <v>216</v>
      </c>
    </row>
    <row r="1503" s="13" customFormat="1">
      <c r="A1503" s="13"/>
      <c r="B1503" s="234"/>
      <c r="C1503" s="235"/>
      <c r="D1503" s="236" t="s">
        <v>225</v>
      </c>
      <c r="E1503" s="237" t="s">
        <v>1</v>
      </c>
      <c r="F1503" s="238" t="s">
        <v>1897</v>
      </c>
      <c r="G1503" s="235"/>
      <c r="H1503" s="239">
        <v>2</v>
      </c>
      <c r="I1503" s="240"/>
      <c r="J1503" s="235"/>
      <c r="K1503" s="235"/>
      <c r="L1503" s="241"/>
      <c r="M1503" s="242"/>
      <c r="N1503" s="243"/>
      <c r="O1503" s="243"/>
      <c r="P1503" s="243"/>
      <c r="Q1503" s="243"/>
      <c r="R1503" s="243"/>
      <c r="S1503" s="243"/>
      <c r="T1503" s="244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5" t="s">
        <v>225</v>
      </c>
      <c r="AU1503" s="245" t="s">
        <v>93</v>
      </c>
      <c r="AV1503" s="13" t="s">
        <v>93</v>
      </c>
      <c r="AW1503" s="13" t="s">
        <v>38</v>
      </c>
      <c r="AX1503" s="13" t="s">
        <v>83</v>
      </c>
      <c r="AY1503" s="245" t="s">
        <v>216</v>
      </c>
    </row>
    <row r="1504" s="13" customFormat="1">
      <c r="A1504" s="13"/>
      <c r="B1504" s="234"/>
      <c r="C1504" s="235"/>
      <c r="D1504" s="236" t="s">
        <v>225</v>
      </c>
      <c r="E1504" s="237" t="s">
        <v>1</v>
      </c>
      <c r="F1504" s="238" t="s">
        <v>1898</v>
      </c>
      <c r="G1504" s="235"/>
      <c r="H1504" s="239">
        <v>2</v>
      </c>
      <c r="I1504" s="240"/>
      <c r="J1504" s="235"/>
      <c r="K1504" s="235"/>
      <c r="L1504" s="241"/>
      <c r="M1504" s="242"/>
      <c r="N1504" s="243"/>
      <c r="O1504" s="243"/>
      <c r="P1504" s="243"/>
      <c r="Q1504" s="243"/>
      <c r="R1504" s="243"/>
      <c r="S1504" s="243"/>
      <c r="T1504" s="244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5" t="s">
        <v>225</v>
      </c>
      <c r="AU1504" s="245" t="s">
        <v>93</v>
      </c>
      <c r="AV1504" s="13" t="s">
        <v>93</v>
      </c>
      <c r="AW1504" s="13" t="s">
        <v>38</v>
      </c>
      <c r="AX1504" s="13" t="s">
        <v>83</v>
      </c>
      <c r="AY1504" s="245" t="s">
        <v>216</v>
      </c>
    </row>
    <row r="1505" s="13" customFormat="1">
      <c r="A1505" s="13"/>
      <c r="B1505" s="234"/>
      <c r="C1505" s="235"/>
      <c r="D1505" s="236" t="s">
        <v>225</v>
      </c>
      <c r="E1505" s="237" t="s">
        <v>1</v>
      </c>
      <c r="F1505" s="238" t="s">
        <v>1899</v>
      </c>
      <c r="G1505" s="235"/>
      <c r="H1505" s="239">
        <v>2</v>
      </c>
      <c r="I1505" s="240"/>
      <c r="J1505" s="235"/>
      <c r="K1505" s="235"/>
      <c r="L1505" s="241"/>
      <c r="M1505" s="242"/>
      <c r="N1505" s="243"/>
      <c r="O1505" s="243"/>
      <c r="P1505" s="243"/>
      <c r="Q1505" s="243"/>
      <c r="R1505" s="243"/>
      <c r="S1505" s="243"/>
      <c r="T1505" s="244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5" t="s">
        <v>225</v>
      </c>
      <c r="AU1505" s="245" t="s">
        <v>93</v>
      </c>
      <c r="AV1505" s="13" t="s">
        <v>93</v>
      </c>
      <c r="AW1505" s="13" t="s">
        <v>38</v>
      </c>
      <c r="AX1505" s="13" t="s">
        <v>83</v>
      </c>
      <c r="AY1505" s="245" t="s">
        <v>216</v>
      </c>
    </row>
    <row r="1506" s="13" customFormat="1">
      <c r="A1506" s="13"/>
      <c r="B1506" s="234"/>
      <c r="C1506" s="235"/>
      <c r="D1506" s="236" t="s">
        <v>225</v>
      </c>
      <c r="E1506" s="237" t="s">
        <v>1</v>
      </c>
      <c r="F1506" s="238" t="s">
        <v>1900</v>
      </c>
      <c r="G1506" s="235"/>
      <c r="H1506" s="239">
        <v>2</v>
      </c>
      <c r="I1506" s="240"/>
      <c r="J1506" s="235"/>
      <c r="K1506" s="235"/>
      <c r="L1506" s="241"/>
      <c r="M1506" s="242"/>
      <c r="N1506" s="243"/>
      <c r="O1506" s="243"/>
      <c r="P1506" s="243"/>
      <c r="Q1506" s="243"/>
      <c r="R1506" s="243"/>
      <c r="S1506" s="243"/>
      <c r="T1506" s="244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5" t="s">
        <v>225</v>
      </c>
      <c r="AU1506" s="245" t="s">
        <v>93</v>
      </c>
      <c r="AV1506" s="13" t="s">
        <v>93</v>
      </c>
      <c r="AW1506" s="13" t="s">
        <v>38</v>
      </c>
      <c r="AX1506" s="13" t="s">
        <v>83</v>
      </c>
      <c r="AY1506" s="245" t="s">
        <v>216</v>
      </c>
    </row>
    <row r="1507" s="13" customFormat="1">
      <c r="A1507" s="13"/>
      <c r="B1507" s="234"/>
      <c r="C1507" s="235"/>
      <c r="D1507" s="236" t="s">
        <v>225</v>
      </c>
      <c r="E1507" s="237" t="s">
        <v>1</v>
      </c>
      <c r="F1507" s="238" t="s">
        <v>1901</v>
      </c>
      <c r="G1507" s="235"/>
      <c r="H1507" s="239">
        <v>1</v>
      </c>
      <c r="I1507" s="240"/>
      <c r="J1507" s="235"/>
      <c r="K1507" s="235"/>
      <c r="L1507" s="241"/>
      <c r="M1507" s="242"/>
      <c r="N1507" s="243"/>
      <c r="O1507" s="243"/>
      <c r="P1507" s="243"/>
      <c r="Q1507" s="243"/>
      <c r="R1507" s="243"/>
      <c r="S1507" s="243"/>
      <c r="T1507" s="244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5" t="s">
        <v>225</v>
      </c>
      <c r="AU1507" s="245" t="s">
        <v>93</v>
      </c>
      <c r="AV1507" s="13" t="s">
        <v>93</v>
      </c>
      <c r="AW1507" s="13" t="s">
        <v>38</v>
      </c>
      <c r="AX1507" s="13" t="s">
        <v>83</v>
      </c>
      <c r="AY1507" s="245" t="s">
        <v>216</v>
      </c>
    </row>
    <row r="1508" s="13" customFormat="1">
      <c r="A1508" s="13"/>
      <c r="B1508" s="234"/>
      <c r="C1508" s="235"/>
      <c r="D1508" s="236" t="s">
        <v>225</v>
      </c>
      <c r="E1508" s="237" t="s">
        <v>1</v>
      </c>
      <c r="F1508" s="238" t="s">
        <v>1902</v>
      </c>
      <c r="G1508" s="235"/>
      <c r="H1508" s="239">
        <v>2</v>
      </c>
      <c r="I1508" s="240"/>
      <c r="J1508" s="235"/>
      <c r="K1508" s="235"/>
      <c r="L1508" s="241"/>
      <c r="M1508" s="242"/>
      <c r="N1508" s="243"/>
      <c r="O1508" s="243"/>
      <c r="P1508" s="243"/>
      <c r="Q1508" s="243"/>
      <c r="R1508" s="243"/>
      <c r="S1508" s="243"/>
      <c r="T1508" s="244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5" t="s">
        <v>225</v>
      </c>
      <c r="AU1508" s="245" t="s">
        <v>93</v>
      </c>
      <c r="AV1508" s="13" t="s">
        <v>93</v>
      </c>
      <c r="AW1508" s="13" t="s">
        <v>38</v>
      </c>
      <c r="AX1508" s="13" t="s">
        <v>83</v>
      </c>
      <c r="AY1508" s="245" t="s">
        <v>216</v>
      </c>
    </row>
    <row r="1509" s="13" customFormat="1">
      <c r="A1509" s="13"/>
      <c r="B1509" s="234"/>
      <c r="C1509" s="235"/>
      <c r="D1509" s="236" t="s">
        <v>225</v>
      </c>
      <c r="E1509" s="237" t="s">
        <v>1</v>
      </c>
      <c r="F1509" s="238" t="s">
        <v>1903</v>
      </c>
      <c r="G1509" s="235"/>
      <c r="H1509" s="239">
        <v>4</v>
      </c>
      <c r="I1509" s="240"/>
      <c r="J1509" s="235"/>
      <c r="K1509" s="235"/>
      <c r="L1509" s="241"/>
      <c r="M1509" s="242"/>
      <c r="N1509" s="243"/>
      <c r="O1509" s="243"/>
      <c r="P1509" s="243"/>
      <c r="Q1509" s="243"/>
      <c r="R1509" s="243"/>
      <c r="S1509" s="243"/>
      <c r="T1509" s="244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5" t="s">
        <v>225</v>
      </c>
      <c r="AU1509" s="245" t="s">
        <v>93</v>
      </c>
      <c r="AV1509" s="13" t="s">
        <v>93</v>
      </c>
      <c r="AW1509" s="13" t="s">
        <v>38</v>
      </c>
      <c r="AX1509" s="13" t="s">
        <v>83</v>
      </c>
      <c r="AY1509" s="245" t="s">
        <v>216</v>
      </c>
    </row>
    <row r="1510" s="13" customFormat="1">
      <c r="A1510" s="13"/>
      <c r="B1510" s="234"/>
      <c r="C1510" s="235"/>
      <c r="D1510" s="236" t="s">
        <v>225</v>
      </c>
      <c r="E1510" s="237" t="s">
        <v>1</v>
      </c>
      <c r="F1510" s="238" t="s">
        <v>1904</v>
      </c>
      <c r="G1510" s="235"/>
      <c r="H1510" s="239">
        <v>2</v>
      </c>
      <c r="I1510" s="240"/>
      <c r="J1510" s="235"/>
      <c r="K1510" s="235"/>
      <c r="L1510" s="241"/>
      <c r="M1510" s="242"/>
      <c r="N1510" s="243"/>
      <c r="O1510" s="243"/>
      <c r="P1510" s="243"/>
      <c r="Q1510" s="243"/>
      <c r="R1510" s="243"/>
      <c r="S1510" s="243"/>
      <c r="T1510" s="244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5" t="s">
        <v>225</v>
      </c>
      <c r="AU1510" s="245" t="s">
        <v>93</v>
      </c>
      <c r="AV1510" s="13" t="s">
        <v>93</v>
      </c>
      <c r="AW1510" s="13" t="s">
        <v>38</v>
      </c>
      <c r="AX1510" s="13" t="s">
        <v>83</v>
      </c>
      <c r="AY1510" s="245" t="s">
        <v>216</v>
      </c>
    </row>
    <row r="1511" s="13" customFormat="1">
      <c r="A1511" s="13"/>
      <c r="B1511" s="234"/>
      <c r="C1511" s="235"/>
      <c r="D1511" s="236" t="s">
        <v>225</v>
      </c>
      <c r="E1511" s="237" t="s">
        <v>1</v>
      </c>
      <c r="F1511" s="238" t="s">
        <v>1905</v>
      </c>
      <c r="G1511" s="235"/>
      <c r="H1511" s="239">
        <v>4</v>
      </c>
      <c r="I1511" s="240"/>
      <c r="J1511" s="235"/>
      <c r="K1511" s="235"/>
      <c r="L1511" s="241"/>
      <c r="M1511" s="242"/>
      <c r="N1511" s="243"/>
      <c r="O1511" s="243"/>
      <c r="P1511" s="243"/>
      <c r="Q1511" s="243"/>
      <c r="R1511" s="243"/>
      <c r="S1511" s="243"/>
      <c r="T1511" s="244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5" t="s">
        <v>225</v>
      </c>
      <c r="AU1511" s="245" t="s">
        <v>93</v>
      </c>
      <c r="AV1511" s="13" t="s">
        <v>93</v>
      </c>
      <c r="AW1511" s="13" t="s">
        <v>38</v>
      </c>
      <c r="AX1511" s="13" t="s">
        <v>83</v>
      </c>
      <c r="AY1511" s="245" t="s">
        <v>216</v>
      </c>
    </row>
    <row r="1512" s="13" customFormat="1">
      <c r="A1512" s="13"/>
      <c r="B1512" s="234"/>
      <c r="C1512" s="235"/>
      <c r="D1512" s="236" t="s">
        <v>225</v>
      </c>
      <c r="E1512" s="237" t="s">
        <v>1</v>
      </c>
      <c r="F1512" s="238" t="s">
        <v>1906</v>
      </c>
      <c r="G1512" s="235"/>
      <c r="H1512" s="239">
        <v>2</v>
      </c>
      <c r="I1512" s="240"/>
      <c r="J1512" s="235"/>
      <c r="K1512" s="235"/>
      <c r="L1512" s="241"/>
      <c r="M1512" s="242"/>
      <c r="N1512" s="243"/>
      <c r="O1512" s="243"/>
      <c r="P1512" s="243"/>
      <c r="Q1512" s="243"/>
      <c r="R1512" s="243"/>
      <c r="S1512" s="243"/>
      <c r="T1512" s="244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5" t="s">
        <v>225</v>
      </c>
      <c r="AU1512" s="245" t="s">
        <v>93</v>
      </c>
      <c r="AV1512" s="13" t="s">
        <v>93</v>
      </c>
      <c r="AW1512" s="13" t="s">
        <v>38</v>
      </c>
      <c r="AX1512" s="13" t="s">
        <v>83</v>
      </c>
      <c r="AY1512" s="245" t="s">
        <v>216</v>
      </c>
    </row>
    <row r="1513" s="14" customFormat="1">
      <c r="A1513" s="14"/>
      <c r="B1513" s="246"/>
      <c r="C1513" s="247"/>
      <c r="D1513" s="236" t="s">
        <v>225</v>
      </c>
      <c r="E1513" s="248" t="s">
        <v>1</v>
      </c>
      <c r="F1513" s="249" t="s">
        <v>229</v>
      </c>
      <c r="G1513" s="247"/>
      <c r="H1513" s="250">
        <v>41</v>
      </c>
      <c r="I1513" s="251"/>
      <c r="J1513" s="247"/>
      <c r="K1513" s="247"/>
      <c r="L1513" s="252"/>
      <c r="M1513" s="253"/>
      <c r="N1513" s="254"/>
      <c r="O1513" s="254"/>
      <c r="P1513" s="254"/>
      <c r="Q1513" s="254"/>
      <c r="R1513" s="254"/>
      <c r="S1513" s="254"/>
      <c r="T1513" s="255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6" t="s">
        <v>225</v>
      </c>
      <c r="AU1513" s="256" t="s">
        <v>93</v>
      </c>
      <c r="AV1513" s="14" t="s">
        <v>223</v>
      </c>
      <c r="AW1513" s="14" t="s">
        <v>38</v>
      </c>
      <c r="AX1513" s="14" t="s">
        <v>91</v>
      </c>
      <c r="AY1513" s="256" t="s">
        <v>216</v>
      </c>
    </row>
    <row r="1514" s="2" customFormat="1" ht="24.15" customHeight="1">
      <c r="A1514" s="40"/>
      <c r="B1514" s="41"/>
      <c r="C1514" s="221" t="s">
        <v>1907</v>
      </c>
      <c r="D1514" s="221" t="s">
        <v>218</v>
      </c>
      <c r="E1514" s="222" t="s">
        <v>1908</v>
      </c>
      <c r="F1514" s="223" t="s">
        <v>1909</v>
      </c>
      <c r="G1514" s="224" t="s">
        <v>221</v>
      </c>
      <c r="H1514" s="225">
        <v>143.61000000000001</v>
      </c>
      <c r="I1514" s="226"/>
      <c r="J1514" s="227">
        <f>ROUND(I1514*H1514,2)</f>
        <v>0</v>
      </c>
      <c r="K1514" s="223" t="s">
        <v>222</v>
      </c>
      <c r="L1514" s="46"/>
      <c r="M1514" s="228" t="s">
        <v>1</v>
      </c>
      <c r="N1514" s="229" t="s">
        <v>48</v>
      </c>
      <c r="O1514" s="93"/>
      <c r="P1514" s="230">
        <f>O1514*H1514</f>
        <v>0</v>
      </c>
      <c r="Q1514" s="230">
        <v>0</v>
      </c>
      <c r="R1514" s="230">
        <f>Q1514*H1514</f>
        <v>0</v>
      </c>
      <c r="S1514" s="230">
        <v>0.0020999999999999999</v>
      </c>
      <c r="T1514" s="231">
        <f>S1514*H1514</f>
        <v>0.30158099999999999</v>
      </c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R1514" s="232" t="s">
        <v>312</v>
      </c>
      <c r="AT1514" s="232" t="s">
        <v>218</v>
      </c>
      <c r="AU1514" s="232" t="s">
        <v>93</v>
      </c>
      <c r="AY1514" s="18" t="s">
        <v>216</v>
      </c>
      <c r="BE1514" s="233">
        <f>IF(N1514="základní",J1514,0)</f>
        <v>0</v>
      </c>
      <c r="BF1514" s="233">
        <f>IF(N1514="snížená",J1514,0)</f>
        <v>0</v>
      </c>
      <c r="BG1514" s="233">
        <f>IF(N1514="zákl. přenesená",J1514,0)</f>
        <v>0</v>
      </c>
      <c r="BH1514" s="233">
        <f>IF(N1514="sníž. přenesená",J1514,0)</f>
        <v>0</v>
      </c>
      <c r="BI1514" s="233">
        <f>IF(N1514="nulová",J1514,0)</f>
        <v>0</v>
      </c>
      <c r="BJ1514" s="18" t="s">
        <v>91</v>
      </c>
      <c r="BK1514" s="233">
        <f>ROUND(I1514*H1514,2)</f>
        <v>0</v>
      </c>
      <c r="BL1514" s="18" t="s">
        <v>312</v>
      </c>
      <c r="BM1514" s="232" t="s">
        <v>1910</v>
      </c>
    </row>
    <row r="1515" s="13" customFormat="1">
      <c r="A1515" s="13"/>
      <c r="B1515" s="234"/>
      <c r="C1515" s="235"/>
      <c r="D1515" s="236" t="s">
        <v>225</v>
      </c>
      <c r="E1515" s="237" t="s">
        <v>1</v>
      </c>
      <c r="F1515" s="238" t="s">
        <v>1911</v>
      </c>
      <c r="G1515" s="235"/>
      <c r="H1515" s="239">
        <v>5.04</v>
      </c>
      <c r="I1515" s="240"/>
      <c r="J1515" s="235"/>
      <c r="K1515" s="235"/>
      <c r="L1515" s="241"/>
      <c r="M1515" s="242"/>
      <c r="N1515" s="243"/>
      <c r="O1515" s="243"/>
      <c r="P1515" s="243"/>
      <c r="Q1515" s="243"/>
      <c r="R1515" s="243"/>
      <c r="S1515" s="243"/>
      <c r="T1515" s="244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5" t="s">
        <v>225</v>
      </c>
      <c r="AU1515" s="245" t="s">
        <v>93</v>
      </c>
      <c r="AV1515" s="13" t="s">
        <v>93</v>
      </c>
      <c r="AW1515" s="13" t="s">
        <v>38</v>
      </c>
      <c r="AX1515" s="13" t="s">
        <v>83</v>
      </c>
      <c r="AY1515" s="245" t="s">
        <v>216</v>
      </c>
    </row>
    <row r="1516" s="13" customFormat="1">
      <c r="A1516" s="13"/>
      <c r="B1516" s="234"/>
      <c r="C1516" s="235"/>
      <c r="D1516" s="236" t="s">
        <v>225</v>
      </c>
      <c r="E1516" s="237" t="s">
        <v>1</v>
      </c>
      <c r="F1516" s="238" t="s">
        <v>1912</v>
      </c>
      <c r="G1516" s="235"/>
      <c r="H1516" s="239">
        <v>6.5899999999999999</v>
      </c>
      <c r="I1516" s="240"/>
      <c r="J1516" s="235"/>
      <c r="K1516" s="235"/>
      <c r="L1516" s="241"/>
      <c r="M1516" s="242"/>
      <c r="N1516" s="243"/>
      <c r="O1516" s="243"/>
      <c r="P1516" s="243"/>
      <c r="Q1516" s="243"/>
      <c r="R1516" s="243"/>
      <c r="S1516" s="243"/>
      <c r="T1516" s="244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5" t="s">
        <v>225</v>
      </c>
      <c r="AU1516" s="245" t="s">
        <v>93</v>
      </c>
      <c r="AV1516" s="13" t="s">
        <v>93</v>
      </c>
      <c r="AW1516" s="13" t="s">
        <v>38</v>
      </c>
      <c r="AX1516" s="13" t="s">
        <v>83</v>
      </c>
      <c r="AY1516" s="245" t="s">
        <v>216</v>
      </c>
    </row>
    <row r="1517" s="13" customFormat="1">
      <c r="A1517" s="13"/>
      <c r="B1517" s="234"/>
      <c r="C1517" s="235"/>
      <c r="D1517" s="236" t="s">
        <v>225</v>
      </c>
      <c r="E1517" s="237" t="s">
        <v>1</v>
      </c>
      <c r="F1517" s="238" t="s">
        <v>1913</v>
      </c>
      <c r="G1517" s="235"/>
      <c r="H1517" s="239">
        <v>8.5700000000000003</v>
      </c>
      <c r="I1517" s="240"/>
      <c r="J1517" s="235"/>
      <c r="K1517" s="235"/>
      <c r="L1517" s="241"/>
      <c r="M1517" s="242"/>
      <c r="N1517" s="243"/>
      <c r="O1517" s="243"/>
      <c r="P1517" s="243"/>
      <c r="Q1517" s="243"/>
      <c r="R1517" s="243"/>
      <c r="S1517" s="243"/>
      <c r="T1517" s="244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5" t="s">
        <v>225</v>
      </c>
      <c r="AU1517" s="245" t="s">
        <v>93</v>
      </c>
      <c r="AV1517" s="13" t="s">
        <v>93</v>
      </c>
      <c r="AW1517" s="13" t="s">
        <v>38</v>
      </c>
      <c r="AX1517" s="13" t="s">
        <v>83</v>
      </c>
      <c r="AY1517" s="245" t="s">
        <v>216</v>
      </c>
    </row>
    <row r="1518" s="13" customFormat="1">
      <c r="A1518" s="13"/>
      <c r="B1518" s="234"/>
      <c r="C1518" s="235"/>
      <c r="D1518" s="236" t="s">
        <v>225</v>
      </c>
      <c r="E1518" s="237" t="s">
        <v>1</v>
      </c>
      <c r="F1518" s="238" t="s">
        <v>1914</v>
      </c>
      <c r="G1518" s="235"/>
      <c r="H1518" s="239">
        <v>4.8799999999999999</v>
      </c>
      <c r="I1518" s="240"/>
      <c r="J1518" s="235"/>
      <c r="K1518" s="235"/>
      <c r="L1518" s="241"/>
      <c r="M1518" s="242"/>
      <c r="N1518" s="243"/>
      <c r="O1518" s="243"/>
      <c r="P1518" s="243"/>
      <c r="Q1518" s="243"/>
      <c r="R1518" s="243"/>
      <c r="S1518" s="243"/>
      <c r="T1518" s="244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5" t="s">
        <v>225</v>
      </c>
      <c r="AU1518" s="245" t="s">
        <v>93</v>
      </c>
      <c r="AV1518" s="13" t="s">
        <v>93</v>
      </c>
      <c r="AW1518" s="13" t="s">
        <v>38</v>
      </c>
      <c r="AX1518" s="13" t="s">
        <v>83</v>
      </c>
      <c r="AY1518" s="245" t="s">
        <v>216</v>
      </c>
    </row>
    <row r="1519" s="13" customFormat="1">
      <c r="A1519" s="13"/>
      <c r="B1519" s="234"/>
      <c r="C1519" s="235"/>
      <c r="D1519" s="236" t="s">
        <v>225</v>
      </c>
      <c r="E1519" s="237" t="s">
        <v>1</v>
      </c>
      <c r="F1519" s="238" t="s">
        <v>1915</v>
      </c>
      <c r="G1519" s="235"/>
      <c r="H1519" s="239">
        <v>5.04</v>
      </c>
      <c r="I1519" s="240"/>
      <c r="J1519" s="235"/>
      <c r="K1519" s="235"/>
      <c r="L1519" s="241"/>
      <c r="M1519" s="242"/>
      <c r="N1519" s="243"/>
      <c r="O1519" s="243"/>
      <c r="P1519" s="243"/>
      <c r="Q1519" s="243"/>
      <c r="R1519" s="243"/>
      <c r="S1519" s="243"/>
      <c r="T1519" s="244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5" t="s">
        <v>225</v>
      </c>
      <c r="AU1519" s="245" t="s">
        <v>93</v>
      </c>
      <c r="AV1519" s="13" t="s">
        <v>93</v>
      </c>
      <c r="AW1519" s="13" t="s">
        <v>38</v>
      </c>
      <c r="AX1519" s="13" t="s">
        <v>83</v>
      </c>
      <c r="AY1519" s="245" t="s">
        <v>216</v>
      </c>
    </row>
    <row r="1520" s="13" customFormat="1">
      <c r="A1520" s="13"/>
      <c r="B1520" s="234"/>
      <c r="C1520" s="235"/>
      <c r="D1520" s="236" t="s">
        <v>225</v>
      </c>
      <c r="E1520" s="237" t="s">
        <v>1</v>
      </c>
      <c r="F1520" s="238" t="s">
        <v>1916</v>
      </c>
      <c r="G1520" s="235"/>
      <c r="H1520" s="239">
        <v>6.5499999999999998</v>
      </c>
      <c r="I1520" s="240"/>
      <c r="J1520" s="235"/>
      <c r="K1520" s="235"/>
      <c r="L1520" s="241"/>
      <c r="M1520" s="242"/>
      <c r="N1520" s="243"/>
      <c r="O1520" s="243"/>
      <c r="P1520" s="243"/>
      <c r="Q1520" s="243"/>
      <c r="R1520" s="243"/>
      <c r="S1520" s="243"/>
      <c r="T1520" s="244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5" t="s">
        <v>225</v>
      </c>
      <c r="AU1520" s="245" t="s">
        <v>93</v>
      </c>
      <c r="AV1520" s="13" t="s">
        <v>93</v>
      </c>
      <c r="AW1520" s="13" t="s">
        <v>38</v>
      </c>
      <c r="AX1520" s="13" t="s">
        <v>83</v>
      </c>
      <c r="AY1520" s="245" t="s">
        <v>216</v>
      </c>
    </row>
    <row r="1521" s="13" customFormat="1">
      <c r="A1521" s="13"/>
      <c r="B1521" s="234"/>
      <c r="C1521" s="235"/>
      <c r="D1521" s="236" t="s">
        <v>225</v>
      </c>
      <c r="E1521" s="237" t="s">
        <v>1</v>
      </c>
      <c r="F1521" s="238" t="s">
        <v>1917</v>
      </c>
      <c r="G1521" s="235"/>
      <c r="H1521" s="239">
        <v>8.5099999999999998</v>
      </c>
      <c r="I1521" s="240"/>
      <c r="J1521" s="235"/>
      <c r="K1521" s="235"/>
      <c r="L1521" s="241"/>
      <c r="M1521" s="242"/>
      <c r="N1521" s="243"/>
      <c r="O1521" s="243"/>
      <c r="P1521" s="243"/>
      <c r="Q1521" s="243"/>
      <c r="R1521" s="243"/>
      <c r="S1521" s="243"/>
      <c r="T1521" s="244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5" t="s">
        <v>225</v>
      </c>
      <c r="AU1521" s="245" t="s">
        <v>93</v>
      </c>
      <c r="AV1521" s="13" t="s">
        <v>93</v>
      </c>
      <c r="AW1521" s="13" t="s">
        <v>38</v>
      </c>
      <c r="AX1521" s="13" t="s">
        <v>83</v>
      </c>
      <c r="AY1521" s="245" t="s">
        <v>216</v>
      </c>
    </row>
    <row r="1522" s="13" customFormat="1">
      <c r="A1522" s="13"/>
      <c r="B1522" s="234"/>
      <c r="C1522" s="235"/>
      <c r="D1522" s="236" t="s">
        <v>225</v>
      </c>
      <c r="E1522" s="237" t="s">
        <v>1</v>
      </c>
      <c r="F1522" s="238" t="s">
        <v>1918</v>
      </c>
      <c r="G1522" s="235"/>
      <c r="H1522" s="239">
        <v>4.8899999999999997</v>
      </c>
      <c r="I1522" s="240"/>
      <c r="J1522" s="235"/>
      <c r="K1522" s="235"/>
      <c r="L1522" s="241"/>
      <c r="M1522" s="242"/>
      <c r="N1522" s="243"/>
      <c r="O1522" s="243"/>
      <c r="P1522" s="243"/>
      <c r="Q1522" s="243"/>
      <c r="R1522" s="243"/>
      <c r="S1522" s="243"/>
      <c r="T1522" s="244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5" t="s">
        <v>225</v>
      </c>
      <c r="AU1522" s="245" t="s">
        <v>93</v>
      </c>
      <c r="AV1522" s="13" t="s">
        <v>93</v>
      </c>
      <c r="AW1522" s="13" t="s">
        <v>38</v>
      </c>
      <c r="AX1522" s="13" t="s">
        <v>83</v>
      </c>
      <c r="AY1522" s="245" t="s">
        <v>216</v>
      </c>
    </row>
    <row r="1523" s="13" customFormat="1">
      <c r="A1523" s="13"/>
      <c r="B1523" s="234"/>
      <c r="C1523" s="235"/>
      <c r="D1523" s="236" t="s">
        <v>225</v>
      </c>
      <c r="E1523" s="237" t="s">
        <v>1</v>
      </c>
      <c r="F1523" s="238" t="s">
        <v>1919</v>
      </c>
      <c r="G1523" s="235"/>
      <c r="H1523" s="239">
        <v>5.0199999999999996</v>
      </c>
      <c r="I1523" s="240"/>
      <c r="J1523" s="235"/>
      <c r="K1523" s="235"/>
      <c r="L1523" s="241"/>
      <c r="M1523" s="242"/>
      <c r="N1523" s="243"/>
      <c r="O1523" s="243"/>
      <c r="P1523" s="243"/>
      <c r="Q1523" s="243"/>
      <c r="R1523" s="243"/>
      <c r="S1523" s="243"/>
      <c r="T1523" s="244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5" t="s">
        <v>225</v>
      </c>
      <c r="AU1523" s="245" t="s">
        <v>93</v>
      </c>
      <c r="AV1523" s="13" t="s">
        <v>93</v>
      </c>
      <c r="AW1523" s="13" t="s">
        <v>38</v>
      </c>
      <c r="AX1523" s="13" t="s">
        <v>83</v>
      </c>
      <c r="AY1523" s="245" t="s">
        <v>216</v>
      </c>
    </row>
    <row r="1524" s="13" customFormat="1">
      <c r="A1524" s="13"/>
      <c r="B1524" s="234"/>
      <c r="C1524" s="235"/>
      <c r="D1524" s="236" t="s">
        <v>225</v>
      </c>
      <c r="E1524" s="237" t="s">
        <v>1</v>
      </c>
      <c r="F1524" s="238" t="s">
        <v>1920</v>
      </c>
      <c r="G1524" s="235"/>
      <c r="H1524" s="239">
        <v>5.8899999999999997</v>
      </c>
      <c r="I1524" s="240"/>
      <c r="J1524" s="235"/>
      <c r="K1524" s="235"/>
      <c r="L1524" s="241"/>
      <c r="M1524" s="242"/>
      <c r="N1524" s="243"/>
      <c r="O1524" s="243"/>
      <c r="P1524" s="243"/>
      <c r="Q1524" s="243"/>
      <c r="R1524" s="243"/>
      <c r="S1524" s="243"/>
      <c r="T1524" s="244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5" t="s">
        <v>225</v>
      </c>
      <c r="AU1524" s="245" t="s">
        <v>93</v>
      </c>
      <c r="AV1524" s="13" t="s">
        <v>93</v>
      </c>
      <c r="AW1524" s="13" t="s">
        <v>38</v>
      </c>
      <c r="AX1524" s="13" t="s">
        <v>83</v>
      </c>
      <c r="AY1524" s="245" t="s">
        <v>216</v>
      </c>
    </row>
    <row r="1525" s="13" customFormat="1">
      <c r="A1525" s="13"/>
      <c r="B1525" s="234"/>
      <c r="C1525" s="235"/>
      <c r="D1525" s="236" t="s">
        <v>225</v>
      </c>
      <c r="E1525" s="237" t="s">
        <v>1</v>
      </c>
      <c r="F1525" s="238" t="s">
        <v>1921</v>
      </c>
      <c r="G1525" s="235"/>
      <c r="H1525" s="239">
        <v>5.0199999999999996</v>
      </c>
      <c r="I1525" s="240"/>
      <c r="J1525" s="235"/>
      <c r="K1525" s="235"/>
      <c r="L1525" s="241"/>
      <c r="M1525" s="242"/>
      <c r="N1525" s="243"/>
      <c r="O1525" s="243"/>
      <c r="P1525" s="243"/>
      <c r="Q1525" s="243"/>
      <c r="R1525" s="243"/>
      <c r="S1525" s="243"/>
      <c r="T1525" s="244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5" t="s">
        <v>225</v>
      </c>
      <c r="AU1525" s="245" t="s">
        <v>93</v>
      </c>
      <c r="AV1525" s="13" t="s">
        <v>93</v>
      </c>
      <c r="AW1525" s="13" t="s">
        <v>38</v>
      </c>
      <c r="AX1525" s="13" t="s">
        <v>83</v>
      </c>
      <c r="AY1525" s="245" t="s">
        <v>216</v>
      </c>
    </row>
    <row r="1526" s="13" customFormat="1">
      <c r="A1526" s="13"/>
      <c r="B1526" s="234"/>
      <c r="C1526" s="235"/>
      <c r="D1526" s="236" t="s">
        <v>225</v>
      </c>
      <c r="E1526" s="237" t="s">
        <v>1</v>
      </c>
      <c r="F1526" s="238" t="s">
        <v>1922</v>
      </c>
      <c r="G1526" s="235"/>
      <c r="H1526" s="239">
        <v>6.6500000000000004</v>
      </c>
      <c r="I1526" s="240"/>
      <c r="J1526" s="235"/>
      <c r="K1526" s="235"/>
      <c r="L1526" s="241"/>
      <c r="M1526" s="242"/>
      <c r="N1526" s="243"/>
      <c r="O1526" s="243"/>
      <c r="P1526" s="243"/>
      <c r="Q1526" s="243"/>
      <c r="R1526" s="243"/>
      <c r="S1526" s="243"/>
      <c r="T1526" s="244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5" t="s">
        <v>225</v>
      </c>
      <c r="AU1526" s="245" t="s">
        <v>93</v>
      </c>
      <c r="AV1526" s="13" t="s">
        <v>93</v>
      </c>
      <c r="AW1526" s="13" t="s">
        <v>38</v>
      </c>
      <c r="AX1526" s="13" t="s">
        <v>83</v>
      </c>
      <c r="AY1526" s="245" t="s">
        <v>216</v>
      </c>
    </row>
    <row r="1527" s="13" customFormat="1">
      <c r="A1527" s="13"/>
      <c r="B1527" s="234"/>
      <c r="C1527" s="235"/>
      <c r="D1527" s="236" t="s">
        <v>225</v>
      </c>
      <c r="E1527" s="237" t="s">
        <v>1</v>
      </c>
      <c r="F1527" s="238" t="s">
        <v>1923</v>
      </c>
      <c r="G1527" s="235"/>
      <c r="H1527" s="239">
        <v>3.2599999999999998</v>
      </c>
      <c r="I1527" s="240"/>
      <c r="J1527" s="235"/>
      <c r="K1527" s="235"/>
      <c r="L1527" s="241"/>
      <c r="M1527" s="242"/>
      <c r="N1527" s="243"/>
      <c r="O1527" s="243"/>
      <c r="P1527" s="243"/>
      <c r="Q1527" s="243"/>
      <c r="R1527" s="243"/>
      <c r="S1527" s="243"/>
      <c r="T1527" s="244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5" t="s">
        <v>225</v>
      </c>
      <c r="AU1527" s="245" t="s">
        <v>93</v>
      </c>
      <c r="AV1527" s="13" t="s">
        <v>93</v>
      </c>
      <c r="AW1527" s="13" t="s">
        <v>38</v>
      </c>
      <c r="AX1527" s="13" t="s">
        <v>83</v>
      </c>
      <c r="AY1527" s="245" t="s">
        <v>216</v>
      </c>
    </row>
    <row r="1528" s="13" customFormat="1">
      <c r="A1528" s="13"/>
      <c r="B1528" s="234"/>
      <c r="C1528" s="235"/>
      <c r="D1528" s="236" t="s">
        <v>225</v>
      </c>
      <c r="E1528" s="237" t="s">
        <v>1</v>
      </c>
      <c r="F1528" s="238" t="s">
        <v>1924</v>
      </c>
      <c r="G1528" s="235"/>
      <c r="H1528" s="239">
        <v>4.8899999999999997</v>
      </c>
      <c r="I1528" s="240"/>
      <c r="J1528" s="235"/>
      <c r="K1528" s="235"/>
      <c r="L1528" s="241"/>
      <c r="M1528" s="242"/>
      <c r="N1528" s="243"/>
      <c r="O1528" s="243"/>
      <c r="P1528" s="243"/>
      <c r="Q1528" s="243"/>
      <c r="R1528" s="243"/>
      <c r="S1528" s="243"/>
      <c r="T1528" s="244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5" t="s">
        <v>225</v>
      </c>
      <c r="AU1528" s="245" t="s">
        <v>93</v>
      </c>
      <c r="AV1528" s="13" t="s">
        <v>93</v>
      </c>
      <c r="AW1528" s="13" t="s">
        <v>38</v>
      </c>
      <c r="AX1528" s="13" t="s">
        <v>83</v>
      </c>
      <c r="AY1528" s="245" t="s">
        <v>216</v>
      </c>
    </row>
    <row r="1529" s="13" customFormat="1">
      <c r="A1529" s="13"/>
      <c r="B1529" s="234"/>
      <c r="C1529" s="235"/>
      <c r="D1529" s="236" t="s">
        <v>225</v>
      </c>
      <c r="E1529" s="237" t="s">
        <v>1</v>
      </c>
      <c r="F1529" s="238" t="s">
        <v>1925</v>
      </c>
      <c r="G1529" s="235"/>
      <c r="H1529" s="239">
        <v>27.800000000000001</v>
      </c>
      <c r="I1529" s="240"/>
      <c r="J1529" s="235"/>
      <c r="K1529" s="235"/>
      <c r="L1529" s="241"/>
      <c r="M1529" s="242"/>
      <c r="N1529" s="243"/>
      <c r="O1529" s="243"/>
      <c r="P1529" s="243"/>
      <c r="Q1529" s="243"/>
      <c r="R1529" s="243"/>
      <c r="S1529" s="243"/>
      <c r="T1529" s="244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5" t="s">
        <v>225</v>
      </c>
      <c r="AU1529" s="245" t="s">
        <v>93</v>
      </c>
      <c r="AV1529" s="13" t="s">
        <v>93</v>
      </c>
      <c r="AW1529" s="13" t="s">
        <v>38</v>
      </c>
      <c r="AX1529" s="13" t="s">
        <v>83</v>
      </c>
      <c r="AY1529" s="245" t="s">
        <v>216</v>
      </c>
    </row>
    <row r="1530" s="13" customFormat="1">
      <c r="A1530" s="13"/>
      <c r="B1530" s="234"/>
      <c r="C1530" s="235"/>
      <c r="D1530" s="236" t="s">
        <v>225</v>
      </c>
      <c r="E1530" s="237" t="s">
        <v>1</v>
      </c>
      <c r="F1530" s="238" t="s">
        <v>1926</v>
      </c>
      <c r="G1530" s="235"/>
      <c r="H1530" s="239">
        <v>4.8899999999999997</v>
      </c>
      <c r="I1530" s="240"/>
      <c r="J1530" s="235"/>
      <c r="K1530" s="235"/>
      <c r="L1530" s="241"/>
      <c r="M1530" s="242"/>
      <c r="N1530" s="243"/>
      <c r="O1530" s="243"/>
      <c r="P1530" s="243"/>
      <c r="Q1530" s="243"/>
      <c r="R1530" s="243"/>
      <c r="S1530" s="243"/>
      <c r="T1530" s="244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5" t="s">
        <v>225</v>
      </c>
      <c r="AU1530" s="245" t="s">
        <v>93</v>
      </c>
      <c r="AV1530" s="13" t="s">
        <v>93</v>
      </c>
      <c r="AW1530" s="13" t="s">
        <v>38</v>
      </c>
      <c r="AX1530" s="13" t="s">
        <v>83</v>
      </c>
      <c r="AY1530" s="245" t="s">
        <v>216</v>
      </c>
    </row>
    <row r="1531" s="13" customFormat="1">
      <c r="A1531" s="13"/>
      <c r="B1531" s="234"/>
      <c r="C1531" s="235"/>
      <c r="D1531" s="236" t="s">
        <v>225</v>
      </c>
      <c r="E1531" s="237" t="s">
        <v>1</v>
      </c>
      <c r="F1531" s="238" t="s">
        <v>1927</v>
      </c>
      <c r="G1531" s="235"/>
      <c r="H1531" s="239">
        <v>23.530000000000001</v>
      </c>
      <c r="I1531" s="240"/>
      <c r="J1531" s="235"/>
      <c r="K1531" s="235"/>
      <c r="L1531" s="241"/>
      <c r="M1531" s="242"/>
      <c r="N1531" s="243"/>
      <c r="O1531" s="243"/>
      <c r="P1531" s="243"/>
      <c r="Q1531" s="243"/>
      <c r="R1531" s="243"/>
      <c r="S1531" s="243"/>
      <c r="T1531" s="244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5" t="s">
        <v>225</v>
      </c>
      <c r="AU1531" s="245" t="s">
        <v>93</v>
      </c>
      <c r="AV1531" s="13" t="s">
        <v>93</v>
      </c>
      <c r="AW1531" s="13" t="s">
        <v>38</v>
      </c>
      <c r="AX1531" s="13" t="s">
        <v>83</v>
      </c>
      <c r="AY1531" s="245" t="s">
        <v>216</v>
      </c>
    </row>
    <row r="1532" s="13" customFormat="1">
      <c r="A1532" s="13"/>
      <c r="B1532" s="234"/>
      <c r="C1532" s="235"/>
      <c r="D1532" s="236" t="s">
        <v>225</v>
      </c>
      <c r="E1532" s="237" t="s">
        <v>1</v>
      </c>
      <c r="F1532" s="238" t="s">
        <v>1928</v>
      </c>
      <c r="G1532" s="235"/>
      <c r="H1532" s="239">
        <v>6.5899999999999999</v>
      </c>
      <c r="I1532" s="240"/>
      <c r="J1532" s="235"/>
      <c r="K1532" s="235"/>
      <c r="L1532" s="241"/>
      <c r="M1532" s="242"/>
      <c r="N1532" s="243"/>
      <c r="O1532" s="243"/>
      <c r="P1532" s="243"/>
      <c r="Q1532" s="243"/>
      <c r="R1532" s="243"/>
      <c r="S1532" s="243"/>
      <c r="T1532" s="244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5" t="s">
        <v>225</v>
      </c>
      <c r="AU1532" s="245" t="s">
        <v>93</v>
      </c>
      <c r="AV1532" s="13" t="s">
        <v>93</v>
      </c>
      <c r="AW1532" s="13" t="s">
        <v>38</v>
      </c>
      <c r="AX1532" s="13" t="s">
        <v>83</v>
      </c>
      <c r="AY1532" s="245" t="s">
        <v>216</v>
      </c>
    </row>
    <row r="1533" s="14" customFormat="1">
      <c r="A1533" s="14"/>
      <c r="B1533" s="246"/>
      <c r="C1533" s="247"/>
      <c r="D1533" s="236" t="s">
        <v>225</v>
      </c>
      <c r="E1533" s="248" t="s">
        <v>154</v>
      </c>
      <c r="F1533" s="249" t="s">
        <v>229</v>
      </c>
      <c r="G1533" s="247"/>
      <c r="H1533" s="250">
        <v>143.61000000000001</v>
      </c>
      <c r="I1533" s="251"/>
      <c r="J1533" s="247"/>
      <c r="K1533" s="247"/>
      <c r="L1533" s="252"/>
      <c r="M1533" s="253"/>
      <c r="N1533" s="254"/>
      <c r="O1533" s="254"/>
      <c r="P1533" s="254"/>
      <c r="Q1533" s="254"/>
      <c r="R1533" s="254"/>
      <c r="S1533" s="254"/>
      <c r="T1533" s="255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6" t="s">
        <v>225</v>
      </c>
      <c r="AU1533" s="256" t="s">
        <v>93</v>
      </c>
      <c r="AV1533" s="14" t="s">
        <v>223</v>
      </c>
      <c r="AW1533" s="14" t="s">
        <v>38</v>
      </c>
      <c r="AX1533" s="14" t="s">
        <v>91</v>
      </c>
      <c r="AY1533" s="256" t="s">
        <v>216</v>
      </c>
    </row>
    <row r="1534" s="2" customFormat="1" ht="24.15" customHeight="1">
      <c r="A1534" s="40"/>
      <c r="B1534" s="41"/>
      <c r="C1534" s="221" t="s">
        <v>1929</v>
      </c>
      <c r="D1534" s="221" t="s">
        <v>218</v>
      </c>
      <c r="E1534" s="222" t="s">
        <v>1930</v>
      </c>
      <c r="F1534" s="223" t="s">
        <v>1931</v>
      </c>
      <c r="G1534" s="224" t="s">
        <v>221</v>
      </c>
      <c r="H1534" s="225">
        <v>143.61000000000001</v>
      </c>
      <c r="I1534" s="226"/>
      <c r="J1534" s="227">
        <f>ROUND(I1534*H1534,2)</f>
        <v>0</v>
      </c>
      <c r="K1534" s="223" t="s">
        <v>222</v>
      </c>
      <c r="L1534" s="46"/>
      <c r="M1534" s="228" t="s">
        <v>1</v>
      </c>
      <c r="N1534" s="229" t="s">
        <v>48</v>
      </c>
      <c r="O1534" s="93"/>
      <c r="P1534" s="230">
        <f>O1534*H1534</f>
        <v>0</v>
      </c>
      <c r="Q1534" s="230">
        <v>0.0013190000000000001</v>
      </c>
      <c r="R1534" s="230">
        <f>Q1534*H1534</f>
        <v>0.18942159000000003</v>
      </c>
      <c r="S1534" s="230">
        <v>0</v>
      </c>
      <c r="T1534" s="231">
        <f>S1534*H1534</f>
        <v>0</v>
      </c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R1534" s="232" t="s">
        <v>312</v>
      </c>
      <c r="AT1534" s="232" t="s">
        <v>218</v>
      </c>
      <c r="AU1534" s="232" t="s">
        <v>93</v>
      </c>
      <c r="AY1534" s="18" t="s">
        <v>216</v>
      </c>
      <c r="BE1534" s="233">
        <f>IF(N1534="základní",J1534,0)</f>
        <v>0</v>
      </c>
      <c r="BF1534" s="233">
        <f>IF(N1534="snížená",J1534,0)</f>
        <v>0</v>
      </c>
      <c r="BG1534" s="233">
        <f>IF(N1534="zákl. přenesená",J1534,0)</f>
        <v>0</v>
      </c>
      <c r="BH1534" s="233">
        <f>IF(N1534="sníž. přenesená",J1534,0)</f>
        <v>0</v>
      </c>
      <c r="BI1534" s="233">
        <f>IF(N1534="nulová",J1534,0)</f>
        <v>0</v>
      </c>
      <c r="BJ1534" s="18" t="s">
        <v>91</v>
      </c>
      <c r="BK1534" s="233">
        <f>ROUND(I1534*H1534,2)</f>
        <v>0</v>
      </c>
      <c r="BL1534" s="18" t="s">
        <v>312</v>
      </c>
      <c r="BM1534" s="232" t="s">
        <v>1932</v>
      </c>
    </row>
    <row r="1535" s="13" customFormat="1">
      <c r="A1535" s="13"/>
      <c r="B1535" s="234"/>
      <c r="C1535" s="235"/>
      <c r="D1535" s="236" t="s">
        <v>225</v>
      </c>
      <c r="E1535" s="237" t="s">
        <v>1</v>
      </c>
      <c r="F1535" s="238" t="s">
        <v>154</v>
      </c>
      <c r="G1535" s="235"/>
      <c r="H1535" s="239">
        <v>143.61000000000001</v>
      </c>
      <c r="I1535" s="240"/>
      <c r="J1535" s="235"/>
      <c r="K1535" s="235"/>
      <c r="L1535" s="241"/>
      <c r="M1535" s="242"/>
      <c r="N1535" s="243"/>
      <c r="O1535" s="243"/>
      <c r="P1535" s="243"/>
      <c r="Q1535" s="243"/>
      <c r="R1535" s="243"/>
      <c r="S1535" s="243"/>
      <c r="T1535" s="244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5" t="s">
        <v>225</v>
      </c>
      <c r="AU1535" s="245" t="s">
        <v>93</v>
      </c>
      <c r="AV1535" s="13" t="s">
        <v>93</v>
      </c>
      <c r="AW1535" s="13" t="s">
        <v>38</v>
      </c>
      <c r="AX1535" s="13" t="s">
        <v>91</v>
      </c>
      <c r="AY1535" s="245" t="s">
        <v>216</v>
      </c>
    </row>
    <row r="1536" s="2" customFormat="1" ht="16.5" customHeight="1">
      <c r="A1536" s="40"/>
      <c r="B1536" s="41"/>
      <c r="C1536" s="267" t="s">
        <v>1933</v>
      </c>
      <c r="D1536" s="267" t="s">
        <v>295</v>
      </c>
      <c r="E1536" s="268" t="s">
        <v>1934</v>
      </c>
      <c r="F1536" s="269" t="s">
        <v>1935</v>
      </c>
      <c r="G1536" s="270" t="s">
        <v>221</v>
      </c>
      <c r="H1536" s="271">
        <v>157.971</v>
      </c>
      <c r="I1536" s="272"/>
      <c r="J1536" s="273">
        <f>ROUND(I1536*H1536,2)</f>
        <v>0</v>
      </c>
      <c r="K1536" s="269" t="s">
        <v>222</v>
      </c>
      <c r="L1536" s="274"/>
      <c r="M1536" s="275" t="s">
        <v>1</v>
      </c>
      <c r="N1536" s="276" t="s">
        <v>48</v>
      </c>
      <c r="O1536" s="93"/>
      <c r="P1536" s="230">
        <f>O1536*H1536</f>
        <v>0</v>
      </c>
      <c r="Q1536" s="230">
        <v>0.0022000000000000001</v>
      </c>
      <c r="R1536" s="230">
        <f>Q1536*H1536</f>
        <v>0.34753620000000002</v>
      </c>
      <c r="S1536" s="230">
        <v>0</v>
      </c>
      <c r="T1536" s="231">
        <f>S1536*H1536</f>
        <v>0</v>
      </c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R1536" s="232" t="s">
        <v>440</v>
      </c>
      <c r="AT1536" s="232" t="s">
        <v>295</v>
      </c>
      <c r="AU1536" s="232" t="s">
        <v>93</v>
      </c>
      <c r="AY1536" s="18" t="s">
        <v>216</v>
      </c>
      <c r="BE1536" s="233">
        <f>IF(N1536="základní",J1536,0)</f>
        <v>0</v>
      </c>
      <c r="BF1536" s="233">
        <f>IF(N1536="snížená",J1536,0)</f>
        <v>0</v>
      </c>
      <c r="BG1536" s="233">
        <f>IF(N1536="zákl. přenesená",J1536,0)</f>
        <v>0</v>
      </c>
      <c r="BH1536" s="233">
        <f>IF(N1536="sníž. přenesená",J1536,0)</f>
        <v>0</v>
      </c>
      <c r="BI1536" s="233">
        <f>IF(N1536="nulová",J1536,0)</f>
        <v>0</v>
      </c>
      <c r="BJ1536" s="18" t="s">
        <v>91</v>
      </c>
      <c r="BK1536" s="233">
        <f>ROUND(I1536*H1536,2)</f>
        <v>0</v>
      </c>
      <c r="BL1536" s="18" t="s">
        <v>312</v>
      </c>
      <c r="BM1536" s="232" t="s">
        <v>1936</v>
      </c>
    </row>
    <row r="1537" s="13" customFormat="1">
      <c r="A1537" s="13"/>
      <c r="B1537" s="234"/>
      <c r="C1537" s="235"/>
      <c r="D1537" s="236" t="s">
        <v>225</v>
      </c>
      <c r="E1537" s="235"/>
      <c r="F1537" s="238" t="s">
        <v>1937</v>
      </c>
      <c r="G1537" s="235"/>
      <c r="H1537" s="239">
        <v>157.971</v>
      </c>
      <c r="I1537" s="240"/>
      <c r="J1537" s="235"/>
      <c r="K1537" s="235"/>
      <c r="L1537" s="241"/>
      <c r="M1537" s="242"/>
      <c r="N1537" s="243"/>
      <c r="O1537" s="243"/>
      <c r="P1537" s="243"/>
      <c r="Q1537" s="243"/>
      <c r="R1537" s="243"/>
      <c r="S1537" s="243"/>
      <c r="T1537" s="244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5" t="s">
        <v>225</v>
      </c>
      <c r="AU1537" s="245" t="s">
        <v>93</v>
      </c>
      <c r="AV1537" s="13" t="s">
        <v>93</v>
      </c>
      <c r="AW1537" s="13" t="s">
        <v>4</v>
      </c>
      <c r="AX1537" s="13" t="s">
        <v>91</v>
      </c>
      <c r="AY1537" s="245" t="s">
        <v>216</v>
      </c>
    </row>
    <row r="1538" s="2" customFormat="1" ht="33" customHeight="1">
      <c r="A1538" s="40"/>
      <c r="B1538" s="41"/>
      <c r="C1538" s="221" t="s">
        <v>1938</v>
      </c>
      <c r="D1538" s="221" t="s">
        <v>218</v>
      </c>
      <c r="E1538" s="222" t="s">
        <v>1939</v>
      </c>
      <c r="F1538" s="223" t="s">
        <v>1940</v>
      </c>
      <c r="G1538" s="224" t="s">
        <v>221</v>
      </c>
      <c r="H1538" s="225">
        <v>143.61000000000001</v>
      </c>
      <c r="I1538" s="226"/>
      <c r="J1538" s="227">
        <f>ROUND(I1538*H1538,2)</f>
        <v>0</v>
      </c>
      <c r="K1538" s="223" t="s">
        <v>222</v>
      </c>
      <c r="L1538" s="46"/>
      <c r="M1538" s="228" t="s">
        <v>1</v>
      </c>
      <c r="N1538" s="229" t="s">
        <v>48</v>
      </c>
      <c r="O1538" s="93"/>
      <c r="P1538" s="230">
        <f>O1538*H1538</f>
        <v>0</v>
      </c>
      <c r="Q1538" s="230">
        <v>4.1999999999999998E-05</v>
      </c>
      <c r="R1538" s="230">
        <f>Q1538*H1538</f>
        <v>0.0060316200000000006</v>
      </c>
      <c r="S1538" s="230">
        <v>0</v>
      </c>
      <c r="T1538" s="231">
        <f>S1538*H1538</f>
        <v>0</v>
      </c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R1538" s="232" t="s">
        <v>312</v>
      </c>
      <c r="AT1538" s="232" t="s">
        <v>218</v>
      </c>
      <c r="AU1538" s="232" t="s">
        <v>93</v>
      </c>
      <c r="AY1538" s="18" t="s">
        <v>216</v>
      </c>
      <c r="BE1538" s="233">
        <f>IF(N1538="základní",J1538,0)</f>
        <v>0</v>
      </c>
      <c r="BF1538" s="233">
        <f>IF(N1538="snížená",J1538,0)</f>
        <v>0</v>
      </c>
      <c r="BG1538" s="233">
        <f>IF(N1538="zákl. přenesená",J1538,0)</f>
        <v>0</v>
      </c>
      <c r="BH1538" s="233">
        <f>IF(N1538="sníž. přenesená",J1538,0)</f>
        <v>0</v>
      </c>
      <c r="BI1538" s="233">
        <f>IF(N1538="nulová",J1538,0)</f>
        <v>0</v>
      </c>
      <c r="BJ1538" s="18" t="s">
        <v>91</v>
      </c>
      <c r="BK1538" s="233">
        <f>ROUND(I1538*H1538,2)</f>
        <v>0</v>
      </c>
      <c r="BL1538" s="18" t="s">
        <v>312</v>
      </c>
      <c r="BM1538" s="232" t="s">
        <v>1941</v>
      </c>
    </row>
    <row r="1539" s="13" customFormat="1">
      <c r="A1539" s="13"/>
      <c r="B1539" s="234"/>
      <c r="C1539" s="235"/>
      <c r="D1539" s="236" t="s">
        <v>225</v>
      </c>
      <c r="E1539" s="237" t="s">
        <v>1</v>
      </c>
      <c r="F1539" s="238" t="s">
        <v>154</v>
      </c>
      <c r="G1539" s="235"/>
      <c r="H1539" s="239">
        <v>143.61000000000001</v>
      </c>
      <c r="I1539" s="240"/>
      <c r="J1539" s="235"/>
      <c r="K1539" s="235"/>
      <c r="L1539" s="241"/>
      <c r="M1539" s="242"/>
      <c r="N1539" s="243"/>
      <c r="O1539" s="243"/>
      <c r="P1539" s="243"/>
      <c r="Q1539" s="243"/>
      <c r="R1539" s="243"/>
      <c r="S1539" s="243"/>
      <c r="T1539" s="244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5" t="s">
        <v>225</v>
      </c>
      <c r="AU1539" s="245" t="s">
        <v>93</v>
      </c>
      <c r="AV1539" s="13" t="s">
        <v>93</v>
      </c>
      <c r="AW1539" s="13" t="s">
        <v>38</v>
      </c>
      <c r="AX1539" s="13" t="s">
        <v>91</v>
      </c>
      <c r="AY1539" s="245" t="s">
        <v>216</v>
      </c>
    </row>
    <row r="1540" s="2" customFormat="1" ht="24.15" customHeight="1">
      <c r="A1540" s="40"/>
      <c r="B1540" s="41"/>
      <c r="C1540" s="221" t="s">
        <v>1942</v>
      </c>
      <c r="D1540" s="221" t="s">
        <v>218</v>
      </c>
      <c r="E1540" s="222" t="s">
        <v>1943</v>
      </c>
      <c r="F1540" s="223" t="s">
        <v>1944</v>
      </c>
      <c r="G1540" s="224" t="s">
        <v>237</v>
      </c>
      <c r="H1540" s="225">
        <v>294.96300000000002</v>
      </c>
      <c r="I1540" s="226"/>
      <c r="J1540" s="227">
        <f>ROUND(I1540*H1540,2)</f>
        <v>0</v>
      </c>
      <c r="K1540" s="223" t="s">
        <v>222</v>
      </c>
      <c r="L1540" s="46"/>
      <c r="M1540" s="228" t="s">
        <v>1</v>
      </c>
      <c r="N1540" s="229" t="s">
        <v>48</v>
      </c>
      <c r="O1540" s="93"/>
      <c r="P1540" s="230">
        <f>O1540*H1540</f>
        <v>0</v>
      </c>
      <c r="Q1540" s="230">
        <v>0.0001995</v>
      </c>
      <c r="R1540" s="230">
        <f>Q1540*H1540</f>
        <v>0.058845118500000002</v>
      </c>
      <c r="S1540" s="230">
        <v>0</v>
      </c>
      <c r="T1540" s="231">
        <f>S1540*H1540</f>
        <v>0</v>
      </c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R1540" s="232" t="s">
        <v>312</v>
      </c>
      <c r="AT1540" s="232" t="s">
        <v>218</v>
      </c>
      <c r="AU1540" s="232" t="s">
        <v>93</v>
      </c>
      <c r="AY1540" s="18" t="s">
        <v>216</v>
      </c>
      <c r="BE1540" s="233">
        <f>IF(N1540="základní",J1540,0)</f>
        <v>0</v>
      </c>
      <c r="BF1540" s="233">
        <f>IF(N1540="snížená",J1540,0)</f>
        <v>0</v>
      </c>
      <c r="BG1540" s="233">
        <f>IF(N1540="zákl. přenesená",J1540,0)</f>
        <v>0</v>
      </c>
      <c r="BH1540" s="233">
        <f>IF(N1540="sníž. přenesená",J1540,0)</f>
        <v>0</v>
      </c>
      <c r="BI1540" s="233">
        <f>IF(N1540="nulová",J1540,0)</f>
        <v>0</v>
      </c>
      <c r="BJ1540" s="18" t="s">
        <v>91</v>
      </c>
      <c r="BK1540" s="233">
        <f>ROUND(I1540*H1540,2)</f>
        <v>0</v>
      </c>
      <c r="BL1540" s="18" t="s">
        <v>312</v>
      </c>
      <c r="BM1540" s="232" t="s">
        <v>1945</v>
      </c>
    </row>
    <row r="1541" s="13" customFormat="1">
      <c r="A1541" s="13"/>
      <c r="B1541" s="234"/>
      <c r="C1541" s="235"/>
      <c r="D1541" s="236" t="s">
        <v>225</v>
      </c>
      <c r="E1541" s="237" t="s">
        <v>1</v>
      </c>
      <c r="F1541" s="238" t="s">
        <v>1946</v>
      </c>
      <c r="G1541" s="235"/>
      <c r="H1541" s="239">
        <v>9.2200000000000006</v>
      </c>
      <c r="I1541" s="240"/>
      <c r="J1541" s="235"/>
      <c r="K1541" s="235"/>
      <c r="L1541" s="241"/>
      <c r="M1541" s="242"/>
      <c r="N1541" s="243"/>
      <c r="O1541" s="243"/>
      <c r="P1541" s="243"/>
      <c r="Q1541" s="243"/>
      <c r="R1541" s="243"/>
      <c r="S1541" s="243"/>
      <c r="T1541" s="244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5" t="s">
        <v>225</v>
      </c>
      <c r="AU1541" s="245" t="s">
        <v>93</v>
      </c>
      <c r="AV1541" s="13" t="s">
        <v>93</v>
      </c>
      <c r="AW1541" s="13" t="s">
        <v>38</v>
      </c>
      <c r="AX1541" s="13" t="s">
        <v>83</v>
      </c>
      <c r="AY1541" s="245" t="s">
        <v>216</v>
      </c>
    </row>
    <row r="1542" s="13" customFormat="1">
      <c r="A1542" s="13"/>
      <c r="B1542" s="234"/>
      <c r="C1542" s="235"/>
      <c r="D1542" s="236" t="s">
        <v>225</v>
      </c>
      <c r="E1542" s="237" t="s">
        <v>1</v>
      </c>
      <c r="F1542" s="238" t="s">
        <v>1947</v>
      </c>
      <c r="G1542" s="235"/>
      <c r="H1542" s="239">
        <v>11.734</v>
      </c>
      <c r="I1542" s="240"/>
      <c r="J1542" s="235"/>
      <c r="K1542" s="235"/>
      <c r="L1542" s="241"/>
      <c r="M1542" s="242"/>
      <c r="N1542" s="243"/>
      <c r="O1542" s="243"/>
      <c r="P1542" s="243"/>
      <c r="Q1542" s="243"/>
      <c r="R1542" s="243"/>
      <c r="S1542" s="243"/>
      <c r="T1542" s="244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45" t="s">
        <v>225</v>
      </c>
      <c r="AU1542" s="245" t="s">
        <v>93</v>
      </c>
      <c r="AV1542" s="13" t="s">
        <v>93</v>
      </c>
      <c r="AW1542" s="13" t="s">
        <v>38</v>
      </c>
      <c r="AX1542" s="13" t="s">
        <v>83</v>
      </c>
      <c r="AY1542" s="245" t="s">
        <v>216</v>
      </c>
    </row>
    <row r="1543" s="13" customFormat="1">
      <c r="A1543" s="13"/>
      <c r="B1543" s="234"/>
      <c r="C1543" s="235"/>
      <c r="D1543" s="236" t="s">
        <v>225</v>
      </c>
      <c r="E1543" s="237" t="s">
        <v>1</v>
      </c>
      <c r="F1543" s="238" t="s">
        <v>1948</v>
      </c>
      <c r="G1543" s="235"/>
      <c r="H1543" s="239">
        <v>11.789999999999999</v>
      </c>
      <c r="I1543" s="240"/>
      <c r="J1543" s="235"/>
      <c r="K1543" s="235"/>
      <c r="L1543" s="241"/>
      <c r="M1543" s="242"/>
      <c r="N1543" s="243"/>
      <c r="O1543" s="243"/>
      <c r="P1543" s="243"/>
      <c r="Q1543" s="243"/>
      <c r="R1543" s="243"/>
      <c r="S1543" s="243"/>
      <c r="T1543" s="244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5" t="s">
        <v>225</v>
      </c>
      <c r="AU1543" s="245" t="s">
        <v>93</v>
      </c>
      <c r="AV1543" s="13" t="s">
        <v>93</v>
      </c>
      <c r="AW1543" s="13" t="s">
        <v>38</v>
      </c>
      <c r="AX1543" s="13" t="s">
        <v>83</v>
      </c>
      <c r="AY1543" s="245" t="s">
        <v>216</v>
      </c>
    </row>
    <row r="1544" s="13" customFormat="1">
      <c r="A1544" s="13"/>
      <c r="B1544" s="234"/>
      <c r="C1544" s="235"/>
      <c r="D1544" s="236" t="s">
        <v>225</v>
      </c>
      <c r="E1544" s="237" t="s">
        <v>1</v>
      </c>
      <c r="F1544" s="238" t="s">
        <v>1949</v>
      </c>
      <c r="G1544" s="235"/>
      <c r="H1544" s="239">
        <v>9.0399999999999991</v>
      </c>
      <c r="I1544" s="240"/>
      <c r="J1544" s="235"/>
      <c r="K1544" s="235"/>
      <c r="L1544" s="241"/>
      <c r="M1544" s="242"/>
      <c r="N1544" s="243"/>
      <c r="O1544" s="243"/>
      <c r="P1544" s="243"/>
      <c r="Q1544" s="243"/>
      <c r="R1544" s="243"/>
      <c r="S1544" s="243"/>
      <c r="T1544" s="244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5" t="s">
        <v>225</v>
      </c>
      <c r="AU1544" s="245" t="s">
        <v>93</v>
      </c>
      <c r="AV1544" s="13" t="s">
        <v>93</v>
      </c>
      <c r="AW1544" s="13" t="s">
        <v>38</v>
      </c>
      <c r="AX1544" s="13" t="s">
        <v>83</v>
      </c>
      <c r="AY1544" s="245" t="s">
        <v>216</v>
      </c>
    </row>
    <row r="1545" s="13" customFormat="1">
      <c r="A1545" s="13"/>
      <c r="B1545" s="234"/>
      <c r="C1545" s="235"/>
      <c r="D1545" s="236" t="s">
        <v>225</v>
      </c>
      <c r="E1545" s="237" t="s">
        <v>1</v>
      </c>
      <c r="F1545" s="238" t="s">
        <v>1950</v>
      </c>
      <c r="G1545" s="235"/>
      <c r="H1545" s="239">
        <v>9.2200000000000006</v>
      </c>
      <c r="I1545" s="240"/>
      <c r="J1545" s="235"/>
      <c r="K1545" s="235"/>
      <c r="L1545" s="241"/>
      <c r="M1545" s="242"/>
      <c r="N1545" s="243"/>
      <c r="O1545" s="243"/>
      <c r="P1545" s="243"/>
      <c r="Q1545" s="243"/>
      <c r="R1545" s="243"/>
      <c r="S1545" s="243"/>
      <c r="T1545" s="244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5" t="s">
        <v>225</v>
      </c>
      <c r="AU1545" s="245" t="s">
        <v>93</v>
      </c>
      <c r="AV1545" s="13" t="s">
        <v>93</v>
      </c>
      <c r="AW1545" s="13" t="s">
        <v>38</v>
      </c>
      <c r="AX1545" s="13" t="s">
        <v>83</v>
      </c>
      <c r="AY1545" s="245" t="s">
        <v>216</v>
      </c>
    </row>
    <row r="1546" s="13" customFormat="1">
      <c r="A1546" s="13"/>
      <c r="B1546" s="234"/>
      <c r="C1546" s="235"/>
      <c r="D1546" s="236" t="s">
        <v>225</v>
      </c>
      <c r="E1546" s="237" t="s">
        <v>1</v>
      </c>
      <c r="F1546" s="238" t="s">
        <v>1951</v>
      </c>
      <c r="G1546" s="235"/>
      <c r="H1546" s="239">
        <v>11.734</v>
      </c>
      <c r="I1546" s="240"/>
      <c r="J1546" s="235"/>
      <c r="K1546" s="235"/>
      <c r="L1546" s="241"/>
      <c r="M1546" s="242"/>
      <c r="N1546" s="243"/>
      <c r="O1546" s="243"/>
      <c r="P1546" s="243"/>
      <c r="Q1546" s="243"/>
      <c r="R1546" s="243"/>
      <c r="S1546" s="243"/>
      <c r="T1546" s="244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5" t="s">
        <v>225</v>
      </c>
      <c r="AU1546" s="245" t="s">
        <v>93</v>
      </c>
      <c r="AV1546" s="13" t="s">
        <v>93</v>
      </c>
      <c r="AW1546" s="13" t="s">
        <v>38</v>
      </c>
      <c r="AX1546" s="13" t="s">
        <v>83</v>
      </c>
      <c r="AY1546" s="245" t="s">
        <v>216</v>
      </c>
    </row>
    <row r="1547" s="13" customFormat="1">
      <c r="A1547" s="13"/>
      <c r="B1547" s="234"/>
      <c r="C1547" s="235"/>
      <c r="D1547" s="236" t="s">
        <v>225</v>
      </c>
      <c r="E1547" s="237" t="s">
        <v>1</v>
      </c>
      <c r="F1547" s="238" t="s">
        <v>1952</v>
      </c>
      <c r="G1547" s="235"/>
      <c r="H1547" s="239">
        <v>11.789999999999999</v>
      </c>
      <c r="I1547" s="240"/>
      <c r="J1547" s="235"/>
      <c r="K1547" s="235"/>
      <c r="L1547" s="241"/>
      <c r="M1547" s="242"/>
      <c r="N1547" s="243"/>
      <c r="O1547" s="243"/>
      <c r="P1547" s="243"/>
      <c r="Q1547" s="243"/>
      <c r="R1547" s="243"/>
      <c r="S1547" s="243"/>
      <c r="T1547" s="244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5" t="s">
        <v>225</v>
      </c>
      <c r="AU1547" s="245" t="s">
        <v>93</v>
      </c>
      <c r="AV1547" s="13" t="s">
        <v>93</v>
      </c>
      <c r="AW1547" s="13" t="s">
        <v>38</v>
      </c>
      <c r="AX1547" s="13" t="s">
        <v>83</v>
      </c>
      <c r="AY1547" s="245" t="s">
        <v>216</v>
      </c>
    </row>
    <row r="1548" s="13" customFormat="1">
      <c r="A1548" s="13"/>
      <c r="B1548" s="234"/>
      <c r="C1548" s="235"/>
      <c r="D1548" s="236" t="s">
        <v>225</v>
      </c>
      <c r="E1548" s="237" t="s">
        <v>1</v>
      </c>
      <c r="F1548" s="238" t="s">
        <v>1953</v>
      </c>
      <c r="G1548" s="235"/>
      <c r="H1548" s="239">
        <v>9.0399999999999991</v>
      </c>
      <c r="I1548" s="240"/>
      <c r="J1548" s="235"/>
      <c r="K1548" s="235"/>
      <c r="L1548" s="241"/>
      <c r="M1548" s="242"/>
      <c r="N1548" s="243"/>
      <c r="O1548" s="243"/>
      <c r="P1548" s="243"/>
      <c r="Q1548" s="243"/>
      <c r="R1548" s="243"/>
      <c r="S1548" s="243"/>
      <c r="T1548" s="244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5" t="s">
        <v>225</v>
      </c>
      <c r="AU1548" s="245" t="s">
        <v>93</v>
      </c>
      <c r="AV1548" s="13" t="s">
        <v>93</v>
      </c>
      <c r="AW1548" s="13" t="s">
        <v>38</v>
      </c>
      <c r="AX1548" s="13" t="s">
        <v>83</v>
      </c>
      <c r="AY1548" s="245" t="s">
        <v>216</v>
      </c>
    </row>
    <row r="1549" s="13" customFormat="1">
      <c r="A1549" s="13"/>
      <c r="B1549" s="234"/>
      <c r="C1549" s="235"/>
      <c r="D1549" s="236" t="s">
        <v>225</v>
      </c>
      <c r="E1549" s="237" t="s">
        <v>1</v>
      </c>
      <c r="F1549" s="238" t="s">
        <v>1954</v>
      </c>
      <c r="G1549" s="235"/>
      <c r="H1549" s="239">
        <v>9.2200000000000006</v>
      </c>
      <c r="I1549" s="240"/>
      <c r="J1549" s="235"/>
      <c r="K1549" s="235"/>
      <c r="L1549" s="241"/>
      <c r="M1549" s="242"/>
      <c r="N1549" s="243"/>
      <c r="O1549" s="243"/>
      <c r="P1549" s="243"/>
      <c r="Q1549" s="243"/>
      <c r="R1549" s="243"/>
      <c r="S1549" s="243"/>
      <c r="T1549" s="244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5" t="s">
        <v>225</v>
      </c>
      <c r="AU1549" s="245" t="s">
        <v>93</v>
      </c>
      <c r="AV1549" s="13" t="s">
        <v>93</v>
      </c>
      <c r="AW1549" s="13" t="s">
        <v>38</v>
      </c>
      <c r="AX1549" s="13" t="s">
        <v>83</v>
      </c>
      <c r="AY1549" s="245" t="s">
        <v>216</v>
      </c>
    </row>
    <row r="1550" s="13" customFormat="1">
      <c r="A1550" s="13"/>
      <c r="B1550" s="234"/>
      <c r="C1550" s="235"/>
      <c r="D1550" s="236" t="s">
        <v>225</v>
      </c>
      <c r="E1550" s="237" t="s">
        <v>1</v>
      </c>
      <c r="F1550" s="238" t="s">
        <v>1955</v>
      </c>
      <c r="G1550" s="235"/>
      <c r="H1550" s="239">
        <v>9.0399999999999991</v>
      </c>
      <c r="I1550" s="240"/>
      <c r="J1550" s="235"/>
      <c r="K1550" s="235"/>
      <c r="L1550" s="241"/>
      <c r="M1550" s="242"/>
      <c r="N1550" s="243"/>
      <c r="O1550" s="243"/>
      <c r="P1550" s="243"/>
      <c r="Q1550" s="243"/>
      <c r="R1550" s="243"/>
      <c r="S1550" s="243"/>
      <c r="T1550" s="244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5" t="s">
        <v>225</v>
      </c>
      <c r="AU1550" s="245" t="s">
        <v>93</v>
      </c>
      <c r="AV1550" s="13" t="s">
        <v>93</v>
      </c>
      <c r="AW1550" s="13" t="s">
        <v>38</v>
      </c>
      <c r="AX1550" s="13" t="s">
        <v>83</v>
      </c>
      <c r="AY1550" s="245" t="s">
        <v>216</v>
      </c>
    </row>
    <row r="1551" s="13" customFormat="1">
      <c r="A1551" s="13"/>
      <c r="B1551" s="234"/>
      <c r="C1551" s="235"/>
      <c r="D1551" s="236" t="s">
        <v>225</v>
      </c>
      <c r="E1551" s="237" t="s">
        <v>1</v>
      </c>
      <c r="F1551" s="238" t="s">
        <v>1956</v>
      </c>
      <c r="G1551" s="235"/>
      <c r="H1551" s="239">
        <v>9.2200000000000006</v>
      </c>
      <c r="I1551" s="240"/>
      <c r="J1551" s="235"/>
      <c r="K1551" s="235"/>
      <c r="L1551" s="241"/>
      <c r="M1551" s="242"/>
      <c r="N1551" s="243"/>
      <c r="O1551" s="243"/>
      <c r="P1551" s="243"/>
      <c r="Q1551" s="243"/>
      <c r="R1551" s="243"/>
      <c r="S1551" s="243"/>
      <c r="T1551" s="244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5" t="s">
        <v>225</v>
      </c>
      <c r="AU1551" s="245" t="s">
        <v>93</v>
      </c>
      <c r="AV1551" s="13" t="s">
        <v>93</v>
      </c>
      <c r="AW1551" s="13" t="s">
        <v>38</v>
      </c>
      <c r="AX1551" s="13" t="s">
        <v>83</v>
      </c>
      <c r="AY1551" s="245" t="s">
        <v>216</v>
      </c>
    </row>
    <row r="1552" s="13" customFormat="1">
      <c r="A1552" s="13"/>
      <c r="B1552" s="234"/>
      <c r="C1552" s="235"/>
      <c r="D1552" s="236" t="s">
        <v>225</v>
      </c>
      <c r="E1552" s="237" t="s">
        <v>1</v>
      </c>
      <c r="F1552" s="238" t="s">
        <v>1957</v>
      </c>
      <c r="G1552" s="235"/>
      <c r="H1552" s="239">
        <v>11.734</v>
      </c>
      <c r="I1552" s="240"/>
      <c r="J1552" s="235"/>
      <c r="K1552" s="235"/>
      <c r="L1552" s="241"/>
      <c r="M1552" s="242"/>
      <c r="N1552" s="243"/>
      <c r="O1552" s="243"/>
      <c r="P1552" s="243"/>
      <c r="Q1552" s="243"/>
      <c r="R1552" s="243"/>
      <c r="S1552" s="243"/>
      <c r="T1552" s="244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5" t="s">
        <v>225</v>
      </c>
      <c r="AU1552" s="245" t="s">
        <v>93</v>
      </c>
      <c r="AV1552" s="13" t="s">
        <v>93</v>
      </c>
      <c r="AW1552" s="13" t="s">
        <v>38</v>
      </c>
      <c r="AX1552" s="13" t="s">
        <v>83</v>
      </c>
      <c r="AY1552" s="245" t="s">
        <v>216</v>
      </c>
    </row>
    <row r="1553" s="13" customFormat="1">
      <c r="A1553" s="13"/>
      <c r="B1553" s="234"/>
      <c r="C1553" s="235"/>
      <c r="D1553" s="236" t="s">
        <v>225</v>
      </c>
      <c r="E1553" s="237" t="s">
        <v>1</v>
      </c>
      <c r="F1553" s="238" t="s">
        <v>1958</v>
      </c>
      <c r="G1553" s="235"/>
      <c r="H1553" s="239">
        <v>8.3000000000000007</v>
      </c>
      <c r="I1553" s="240"/>
      <c r="J1553" s="235"/>
      <c r="K1553" s="235"/>
      <c r="L1553" s="241"/>
      <c r="M1553" s="242"/>
      <c r="N1553" s="243"/>
      <c r="O1553" s="243"/>
      <c r="P1553" s="243"/>
      <c r="Q1553" s="243"/>
      <c r="R1553" s="243"/>
      <c r="S1553" s="243"/>
      <c r="T1553" s="244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5" t="s">
        <v>225</v>
      </c>
      <c r="AU1553" s="245" t="s">
        <v>93</v>
      </c>
      <c r="AV1553" s="13" t="s">
        <v>93</v>
      </c>
      <c r="AW1553" s="13" t="s">
        <v>38</v>
      </c>
      <c r="AX1553" s="13" t="s">
        <v>83</v>
      </c>
      <c r="AY1553" s="245" t="s">
        <v>216</v>
      </c>
    </row>
    <row r="1554" s="13" customFormat="1">
      <c r="A1554" s="13"/>
      <c r="B1554" s="234"/>
      <c r="C1554" s="235"/>
      <c r="D1554" s="236" t="s">
        <v>225</v>
      </c>
      <c r="E1554" s="237" t="s">
        <v>1</v>
      </c>
      <c r="F1554" s="238" t="s">
        <v>1959</v>
      </c>
      <c r="G1554" s="235"/>
      <c r="H1554" s="239">
        <v>9.0399999999999991</v>
      </c>
      <c r="I1554" s="240"/>
      <c r="J1554" s="235"/>
      <c r="K1554" s="235"/>
      <c r="L1554" s="241"/>
      <c r="M1554" s="242"/>
      <c r="N1554" s="243"/>
      <c r="O1554" s="243"/>
      <c r="P1554" s="243"/>
      <c r="Q1554" s="243"/>
      <c r="R1554" s="243"/>
      <c r="S1554" s="243"/>
      <c r="T1554" s="244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5" t="s">
        <v>225</v>
      </c>
      <c r="AU1554" s="245" t="s">
        <v>93</v>
      </c>
      <c r="AV1554" s="13" t="s">
        <v>93</v>
      </c>
      <c r="AW1554" s="13" t="s">
        <v>38</v>
      </c>
      <c r="AX1554" s="13" t="s">
        <v>83</v>
      </c>
      <c r="AY1554" s="245" t="s">
        <v>216</v>
      </c>
    </row>
    <row r="1555" s="13" customFormat="1">
      <c r="A1555" s="13"/>
      <c r="B1555" s="234"/>
      <c r="C1555" s="235"/>
      <c r="D1555" s="236" t="s">
        <v>225</v>
      </c>
      <c r="E1555" s="237" t="s">
        <v>1</v>
      </c>
      <c r="F1555" s="238" t="s">
        <v>1960</v>
      </c>
      <c r="G1555" s="235"/>
      <c r="H1555" s="239">
        <v>44.237000000000002</v>
      </c>
      <c r="I1555" s="240"/>
      <c r="J1555" s="235"/>
      <c r="K1555" s="235"/>
      <c r="L1555" s="241"/>
      <c r="M1555" s="242"/>
      <c r="N1555" s="243"/>
      <c r="O1555" s="243"/>
      <c r="P1555" s="243"/>
      <c r="Q1555" s="243"/>
      <c r="R1555" s="243"/>
      <c r="S1555" s="243"/>
      <c r="T1555" s="244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5" t="s">
        <v>225</v>
      </c>
      <c r="AU1555" s="245" t="s">
        <v>93</v>
      </c>
      <c r="AV1555" s="13" t="s">
        <v>93</v>
      </c>
      <c r="AW1555" s="13" t="s">
        <v>38</v>
      </c>
      <c r="AX1555" s="13" t="s">
        <v>83</v>
      </c>
      <c r="AY1555" s="245" t="s">
        <v>216</v>
      </c>
    </row>
    <row r="1556" s="13" customFormat="1">
      <c r="A1556" s="13"/>
      <c r="B1556" s="234"/>
      <c r="C1556" s="235"/>
      <c r="D1556" s="236" t="s">
        <v>225</v>
      </c>
      <c r="E1556" s="237" t="s">
        <v>1</v>
      </c>
      <c r="F1556" s="238" t="s">
        <v>1961</v>
      </c>
      <c r="G1556" s="235"/>
      <c r="H1556" s="239">
        <v>9.0399999999999991</v>
      </c>
      <c r="I1556" s="240"/>
      <c r="J1556" s="235"/>
      <c r="K1556" s="235"/>
      <c r="L1556" s="241"/>
      <c r="M1556" s="242"/>
      <c r="N1556" s="243"/>
      <c r="O1556" s="243"/>
      <c r="P1556" s="243"/>
      <c r="Q1556" s="243"/>
      <c r="R1556" s="243"/>
      <c r="S1556" s="243"/>
      <c r="T1556" s="244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5" t="s">
        <v>225</v>
      </c>
      <c r="AU1556" s="245" t="s">
        <v>93</v>
      </c>
      <c r="AV1556" s="13" t="s">
        <v>93</v>
      </c>
      <c r="AW1556" s="13" t="s">
        <v>38</v>
      </c>
      <c r="AX1556" s="13" t="s">
        <v>83</v>
      </c>
      <c r="AY1556" s="245" t="s">
        <v>216</v>
      </c>
    </row>
    <row r="1557" s="13" customFormat="1">
      <c r="A1557" s="13"/>
      <c r="B1557" s="234"/>
      <c r="C1557" s="235"/>
      <c r="D1557" s="236" t="s">
        <v>225</v>
      </c>
      <c r="E1557" s="237" t="s">
        <v>1</v>
      </c>
      <c r="F1557" s="238" t="s">
        <v>1962</v>
      </c>
      <c r="G1557" s="235"/>
      <c r="H1557" s="239">
        <v>60.966000000000001</v>
      </c>
      <c r="I1557" s="240"/>
      <c r="J1557" s="235"/>
      <c r="K1557" s="235"/>
      <c r="L1557" s="241"/>
      <c r="M1557" s="242"/>
      <c r="N1557" s="243"/>
      <c r="O1557" s="243"/>
      <c r="P1557" s="243"/>
      <c r="Q1557" s="243"/>
      <c r="R1557" s="243"/>
      <c r="S1557" s="243"/>
      <c r="T1557" s="244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5" t="s">
        <v>225</v>
      </c>
      <c r="AU1557" s="245" t="s">
        <v>93</v>
      </c>
      <c r="AV1557" s="13" t="s">
        <v>93</v>
      </c>
      <c r="AW1557" s="13" t="s">
        <v>38</v>
      </c>
      <c r="AX1557" s="13" t="s">
        <v>83</v>
      </c>
      <c r="AY1557" s="245" t="s">
        <v>216</v>
      </c>
    </row>
    <row r="1558" s="13" customFormat="1">
      <c r="A1558" s="13"/>
      <c r="B1558" s="234"/>
      <c r="C1558" s="235"/>
      <c r="D1558" s="236" t="s">
        <v>225</v>
      </c>
      <c r="E1558" s="237" t="s">
        <v>1</v>
      </c>
      <c r="F1558" s="238" t="s">
        <v>1963</v>
      </c>
      <c r="G1558" s="235"/>
      <c r="H1558" s="239">
        <v>28.864000000000001</v>
      </c>
      <c r="I1558" s="240"/>
      <c r="J1558" s="235"/>
      <c r="K1558" s="235"/>
      <c r="L1558" s="241"/>
      <c r="M1558" s="242"/>
      <c r="N1558" s="243"/>
      <c r="O1558" s="243"/>
      <c r="P1558" s="243"/>
      <c r="Q1558" s="243"/>
      <c r="R1558" s="243"/>
      <c r="S1558" s="243"/>
      <c r="T1558" s="244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5" t="s">
        <v>225</v>
      </c>
      <c r="AU1558" s="245" t="s">
        <v>93</v>
      </c>
      <c r="AV1558" s="13" t="s">
        <v>93</v>
      </c>
      <c r="AW1558" s="13" t="s">
        <v>38</v>
      </c>
      <c r="AX1558" s="13" t="s">
        <v>83</v>
      </c>
      <c r="AY1558" s="245" t="s">
        <v>216</v>
      </c>
    </row>
    <row r="1559" s="13" customFormat="1">
      <c r="A1559" s="13"/>
      <c r="B1559" s="234"/>
      <c r="C1559" s="235"/>
      <c r="D1559" s="236" t="s">
        <v>225</v>
      </c>
      <c r="E1559" s="237" t="s">
        <v>1</v>
      </c>
      <c r="F1559" s="238" t="s">
        <v>1964</v>
      </c>
      <c r="G1559" s="235"/>
      <c r="H1559" s="239">
        <v>11.734</v>
      </c>
      <c r="I1559" s="240"/>
      <c r="J1559" s="235"/>
      <c r="K1559" s="235"/>
      <c r="L1559" s="241"/>
      <c r="M1559" s="242"/>
      <c r="N1559" s="243"/>
      <c r="O1559" s="243"/>
      <c r="P1559" s="243"/>
      <c r="Q1559" s="243"/>
      <c r="R1559" s="243"/>
      <c r="S1559" s="243"/>
      <c r="T1559" s="244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5" t="s">
        <v>225</v>
      </c>
      <c r="AU1559" s="245" t="s">
        <v>93</v>
      </c>
      <c r="AV1559" s="13" t="s">
        <v>93</v>
      </c>
      <c r="AW1559" s="13" t="s">
        <v>38</v>
      </c>
      <c r="AX1559" s="13" t="s">
        <v>83</v>
      </c>
      <c r="AY1559" s="245" t="s">
        <v>216</v>
      </c>
    </row>
    <row r="1560" s="14" customFormat="1">
      <c r="A1560" s="14"/>
      <c r="B1560" s="246"/>
      <c r="C1560" s="247"/>
      <c r="D1560" s="236" t="s">
        <v>225</v>
      </c>
      <c r="E1560" s="248" t="s">
        <v>1</v>
      </c>
      <c r="F1560" s="249" t="s">
        <v>229</v>
      </c>
      <c r="G1560" s="247"/>
      <c r="H1560" s="250">
        <v>294.96300000000002</v>
      </c>
      <c r="I1560" s="251"/>
      <c r="J1560" s="247"/>
      <c r="K1560" s="247"/>
      <c r="L1560" s="252"/>
      <c r="M1560" s="253"/>
      <c r="N1560" s="254"/>
      <c r="O1560" s="254"/>
      <c r="P1560" s="254"/>
      <c r="Q1560" s="254"/>
      <c r="R1560" s="254"/>
      <c r="S1560" s="254"/>
      <c r="T1560" s="255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6" t="s">
        <v>225</v>
      </c>
      <c r="AU1560" s="256" t="s">
        <v>93</v>
      </c>
      <c r="AV1560" s="14" t="s">
        <v>223</v>
      </c>
      <c r="AW1560" s="14" t="s">
        <v>38</v>
      </c>
      <c r="AX1560" s="14" t="s">
        <v>91</v>
      </c>
      <c r="AY1560" s="256" t="s">
        <v>216</v>
      </c>
    </row>
    <row r="1561" s="2" customFormat="1" ht="33" customHeight="1">
      <c r="A1561" s="40"/>
      <c r="B1561" s="41"/>
      <c r="C1561" s="221" t="s">
        <v>1965</v>
      </c>
      <c r="D1561" s="221" t="s">
        <v>218</v>
      </c>
      <c r="E1561" s="222" t="s">
        <v>1966</v>
      </c>
      <c r="F1561" s="223" t="s">
        <v>1967</v>
      </c>
      <c r="G1561" s="224" t="s">
        <v>221</v>
      </c>
      <c r="H1561" s="225">
        <v>45</v>
      </c>
      <c r="I1561" s="226"/>
      <c r="J1561" s="227">
        <f>ROUND(I1561*H1561,2)</f>
        <v>0</v>
      </c>
      <c r="K1561" s="223" t="s">
        <v>1</v>
      </c>
      <c r="L1561" s="46"/>
      <c r="M1561" s="228" t="s">
        <v>1</v>
      </c>
      <c r="N1561" s="229" t="s">
        <v>48</v>
      </c>
      <c r="O1561" s="93"/>
      <c r="P1561" s="230">
        <f>O1561*H1561</f>
        <v>0</v>
      </c>
      <c r="Q1561" s="230">
        <v>0.00020000000000000001</v>
      </c>
      <c r="R1561" s="230">
        <f>Q1561*H1561</f>
        <v>0.0090000000000000011</v>
      </c>
      <c r="S1561" s="230">
        <v>0</v>
      </c>
      <c r="T1561" s="231">
        <f>S1561*H1561</f>
        <v>0</v>
      </c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R1561" s="232" t="s">
        <v>312</v>
      </c>
      <c r="AT1561" s="232" t="s">
        <v>218</v>
      </c>
      <c r="AU1561" s="232" t="s">
        <v>93</v>
      </c>
      <c r="AY1561" s="18" t="s">
        <v>216</v>
      </c>
      <c r="BE1561" s="233">
        <f>IF(N1561="základní",J1561,0)</f>
        <v>0</v>
      </c>
      <c r="BF1561" s="233">
        <f>IF(N1561="snížená",J1561,0)</f>
        <v>0</v>
      </c>
      <c r="BG1561" s="233">
        <f>IF(N1561="zákl. přenesená",J1561,0)</f>
        <v>0</v>
      </c>
      <c r="BH1561" s="233">
        <f>IF(N1561="sníž. přenesená",J1561,0)</f>
        <v>0</v>
      </c>
      <c r="BI1561" s="233">
        <f>IF(N1561="nulová",J1561,0)</f>
        <v>0</v>
      </c>
      <c r="BJ1561" s="18" t="s">
        <v>91</v>
      </c>
      <c r="BK1561" s="233">
        <f>ROUND(I1561*H1561,2)</f>
        <v>0</v>
      </c>
      <c r="BL1561" s="18" t="s">
        <v>312</v>
      </c>
      <c r="BM1561" s="232" t="s">
        <v>1968</v>
      </c>
    </row>
    <row r="1562" s="13" customFormat="1">
      <c r="A1562" s="13"/>
      <c r="B1562" s="234"/>
      <c r="C1562" s="235"/>
      <c r="D1562" s="236" t="s">
        <v>225</v>
      </c>
      <c r="E1562" s="237" t="s">
        <v>1</v>
      </c>
      <c r="F1562" s="238" t="s">
        <v>1969</v>
      </c>
      <c r="G1562" s="235"/>
      <c r="H1562" s="239">
        <v>15</v>
      </c>
      <c r="I1562" s="240"/>
      <c r="J1562" s="235"/>
      <c r="K1562" s="235"/>
      <c r="L1562" s="241"/>
      <c r="M1562" s="242"/>
      <c r="N1562" s="243"/>
      <c r="O1562" s="243"/>
      <c r="P1562" s="243"/>
      <c r="Q1562" s="243"/>
      <c r="R1562" s="243"/>
      <c r="S1562" s="243"/>
      <c r="T1562" s="244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5" t="s">
        <v>225</v>
      </c>
      <c r="AU1562" s="245" t="s">
        <v>93</v>
      </c>
      <c r="AV1562" s="13" t="s">
        <v>93</v>
      </c>
      <c r="AW1562" s="13" t="s">
        <v>38</v>
      </c>
      <c r="AX1562" s="13" t="s">
        <v>83</v>
      </c>
      <c r="AY1562" s="245" t="s">
        <v>216</v>
      </c>
    </row>
    <row r="1563" s="13" customFormat="1">
      <c r="A1563" s="13"/>
      <c r="B1563" s="234"/>
      <c r="C1563" s="235"/>
      <c r="D1563" s="236" t="s">
        <v>225</v>
      </c>
      <c r="E1563" s="237" t="s">
        <v>1</v>
      </c>
      <c r="F1563" s="238" t="s">
        <v>1970</v>
      </c>
      <c r="G1563" s="235"/>
      <c r="H1563" s="239">
        <v>15</v>
      </c>
      <c r="I1563" s="240"/>
      <c r="J1563" s="235"/>
      <c r="K1563" s="235"/>
      <c r="L1563" s="241"/>
      <c r="M1563" s="242"/>
      <c r="N1563" s="243"/>
      <c r="O1563" s="243"/>
      <c r="P1563" s="243"/>
      <c r="Q1563" s="243"/>
      <c r="R1563" s="243"/>
      <c r="S1563" s="243"/>
      <c r="T1563" s="244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5" t="s">
        <v>225</v>
      </c>
      <c r="AU1563" s="245" t="s">
        <v>93</v>
      </c>
      <c r="AV1563" s="13" t="s">
        <v>93</v>
      </c>
      <c r="AW1563" s="13" t="s">
        <v>38</v>
      </c>
      <c r="AX1563" s="13" t="s">
        <v>83</v>
      </c>
      <c r="AY1563" s="245" t="s">
        <v>216</v>
      </c>
    </row>
    <row r="1564" s="13" customFormat="1">
      <c r="A1564" s="13"/>
      <c r="B1564" s="234"/>
      <c r="C1564" s="235"/>
      <c r="D1564" s="236" t="s">
        <v>225</v>
      </c>
      <c r="E1564" s="237" t="s">
        <v>1</v>
      </c>
      <c r="F1564" s="238" t="s">
        <v>1971</v>
      </c>
      <c r="G1564" s="235"/>
      <c r="H1564" s="239">
        <v>15</v>
      </c>
      <c r="I1564" s="240"/>
      <c r="J1564" s="235"/>
      <c r="K1564" s="235"/>
      <c r="L1564" s="241"/>
      <c r="M1564" s="242"/>
      <c r="N1564" s="243"/>
      <c r="O1564" s="243"/>
      <c r="P1564" s="243"/>
      <c r="Q1564" s="243"/>
      <c r="R1564" s="243"/>
      <c r="S1564" s="243"/>
      <c r="T1564" s="244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5" t="s">
        <v>225</v>
      </c>
      <c r="AU1564" s="245" t="s">
        <v>93</v>
      </c>
      <c r="AV1564" s="13" t="s">
        <v>93</v>
      </c>
      <c r="AW1564" s="13" t="s">
        <v>38</v>
      </c>
      <c r="AX1564" s="13" t="s">
        <v>83</v>
      </c>
      <c r="AY1564" s="245" t="s">
        <v>216</v>
      </c>
    </row>
    <row r="1565" s="14" customFormat="1">
      <c r="A1565" s="14"/>
      <c r="B1565" s="246"/>
      <c r="C1565" s="247"/>
      <c r="D1565" s="236" t="s">
        <v>225</v>
      </c>
      <c r="E1565" s="248" t="s">
        <v>1</v>
      </c>
      <c r="F1565" s="249" t="s">
        <v>229</v>
      </c>
      <c r="G1565" s="247"/>
      <c r="H1565" s="250">
        <v>45</v>
      </c>
      <c r="I1565" s="251"/>
      <c r="J1565" s="247"/>
      <c r="K1565" s="247"/>
      <c r="L1565" s="252"/>
      <c r="M1565" s="253"/>
      <c r="N1565" s="254"/>
      <c r="O1565" s="254"/>
      <c r="P1565" s="254"/>
      <c r="Q1565" s="254"/>
      <c r="R1565" s="254"/>
      <c r="S1565" s="254"/>
      <c r="T1565" s="255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6" t="s">
        <v>225</v>
      </c>
      <c r="AU1565" s="256" t="s">
        <v>93</v>
      </c>
      <c r="AV1565" s="14" t="s">
        <v>223</v>
      </c>
      <c r="AW1565" s="14" t="s">
        <v>38</v>
      </c>
      <c r="AX1565" s="14" t="s">
        <v>91</v>
      </c>
      <c r="AY1565" s="256" t="s">
        <v>216</v>
      </c>
    </row>
    <row r="1566" s="2" customFormat="1" ht="24.15" customHeight="1">
      <c r="A1566" s="40"/>
      <c r="B1566" s="41"/>
      <c r="C1566" s="221" t="s">
        <v>1972</v>
      </c>
      <c r="D1566" s="221" t="s">
        <v>218</v>
      </c>
      <c r="E1566" s="222" t="s">
        <v>1973</v>
      </c>
      <c r="F1566" s="223" t="s">
        <v>1974</v>
      </c>
      <c r="G1566" s="224" t="s">
        <v>278</v>
      </c>
      <c r="H1566" s="225">
        <v>26.797999999999998</v>
      </c>
      <c r="I1566" s="226"/>
      <c r="J1566" s="227">
        <f>ROUND(I1566*H1566,2)</f>
        <v>0</v>
      </c>
      <c r="K1566" s="223" t="s">
        <v>222</v>
      </c>
      <c r="L1566" s="46"/>
      <c r="M1566" s="228" t="s">
        <v>1</v>
      </c>
      <c r="N1566" s="229" t="s">
        <v>48</v>
      </c>
      <c r="O1566" s="93"/>
      <c r="P1566" s="230">
        <f>O1566*H1566</f>
        <v>0</v>
      </c>
      <c r="Q1566" s="230">
        <v>0</v>
      </c>
      <c r="R1566" s="230">
        <f>Q1566*H1566</f>
        <v>0</v>
      </c>
      <c r="S1566" s="230">
        <v>0</v>
      </c>
      <c r="T1566" s="231">
        <f>S1566*H1566</f>
        <v>0</v>
      </c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R1566" s="232" t="s">
        <v>312</v>
      </c>
      <c r="AT1566" s="232" t="s">
        <v>218</v>
      </c>
      <c r="AU1566" s="232" t="s">
        <v>93</v>
      </c>
      <c r="AY1566" s="18" t="s">
        <v>216</v>
      </c>
      <c r="BE1566" s="233">
        <f>IF(N1566="základní",J1566,0)</f>
        <v>0</v>
      </c>
      <c r="BF1566" s="233">
        <f>IF(N1566="snížená",J1566,0)</f>
        <v>0</v>
      </c>
      <c r="BG1566" s="233">
        <f>IF(N1566="zákl. přenesená",J1566,0)</f>
        <v>0</v>
      </c>
      <c r="BH1566" s="233">
        <f>IF(N1566="sníž. přenesená",J1566,0)</f>
        <v>0</v>
      </c>
      <c r="BI1566" s="233">
        <f>IF(N1566="nulová",J1566,0)</f>
        <v>0</v>
      </c>
      <c r="BJ1566" s="18" t="s">
        <v>91</v>
      </c>
      <c r="BK1566" s="233">
        <f>ROUND(I1566*H1566,2)</f>
        <v>0</v>
      </c>
      <c r="BL1566" s="18" t="s">
        <v>312</v>
      </c>
      <c r="BM1566" s="232" t="s">
        <v>1975</v>
      </c>
    </row>
    <row r="1567" s="12" customFormat="1" ht="22.8" customHeight="1">
      <c r="A1567" s="12"/>
      <c r="B1567" s="205"/>
      <c r="C1567" s="206"/>
      <c r="D1567" s="207" t="s">
        <v>82</v>
      </c>
      <c r="E1567" s="219" t="s">
        <v>1976</v>
      </c>
      <c r="F1567" s="219" t="s">
        <v>1977</v>
      </c>
      <c r="G1567" s="206"/>
      <c r="H1567" s="206"/>
      <c r="I1567" s="209"/>
      <c r="J1567" s="220">
        <f>BK1567</f>
        <v>0</v>
      </c>
      <c r="K1567" s="206"/>
      <c r="L1567" s="211"/>
      <c r="M1567" s="212"/>
      <c r="N1567" s="213"/>
      <c r="O1567" s="213"/>
      <c r="P1567" s="214">
        <f>SUM(P1568:P1762)</f>
        <v>0</v>
      </c>
      <c r="Q1567" s="213"/>
      <c r="R1567" s="214">
        <f>SUM(R1568:R1762)</f>
        <v>0.74870791250000002</v>
      </c>
      <c r="S1567" s="213"/>
      <c r="T1567" s="215">
        <f>SUM(T1568:T1762)</f>
        <v>15.735101179999999</v>
      </c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R1567" s="216" t="s">
        <v>93</v>
      </c>
      <c r="AT1567" s="217" t="s">
        <v>82</v>
      </c>
      <c r="AU1567" s="217" t="s">
        <v>91</v>
      </c>
      <c r="AY1567" s="216" t="s">
        <v>216</v>
      </c>
      <c r="BK1567" s="218">
        <f>SUM(BK1568:BK1762)</f>
        <v>0</v>
      </c>
    </row>
    <row r="1568" s="2" customFormat="1" ht="21.75" customHeight="1">
      <c r="A1568" s="40"/>
      <c r="B1568" s="41"/>
      <c r="C1568" s="221" t="s">
        <v>1978</v>
      </c>
      <c r="D1568" s="221" t="s">
        <v>218</v>
      </c>
      <c r="E1568" s="222" t="s">
        <v>1979</v>
      </c>
      <c r="F1568" s="223" t="s">
        <v>1980</v>
      </c>
      <c r="G1568" s="224" t="s">
        <v>221</v>
      </c>
      <c r="H1568" s="225">
        <v>36.203000000000003</v>
      </c>
      <c r="I1568" s="226"/>
      <c r="J1568" s="227">
        <f>ROUND(I1568*H1568,2)</f>
        <v>0</v>
      </c>
      <c r="K1568" s="223" t="s">
        <v>222</v>
      </c>
      <c r="L1568" s="46"/>
      <c r="M1568" s="228" t="s">
        <v>1</v>
      </c>
      <c r="N1568" s="229" t="s">
        <v>48</v>
      </c>
      <c r="O1568" s="93"/>
      <c r="P1568" s="230">
        <f>O1568*H1568</f>
        <v>0</v>
      </c>
      <c r="Q1568" s="230">
        <v>0</v>
      </c>
      <c r="R1568" s="230">
        <f>Q1568*H1568</f>
        <v>0</v>
      </c>
      <c r="S1568" s="230">
        <v>0.01098</v>
      </c>
      <c r="T1568" s="231">
        <f>S1568*H1568</f>
        <v>0.39750894000000003</v>
      </c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R1568" s="232" t="s">
        <v>312</v>
      </c>
      <c r="AT1568" s="232" t="s">
        <v>218</v>
      </c>
      <c r="AU1568" s="232" t="s">
        <v>93</v>
      </c>
      <c r="AY1568" s="18" t="s">
        <v>216</v>
      </c>
      <c r="BE1568" s="233">
        <f>IF(N1568="základní",J1568,0)</f>
        <v>0</v>
      </c>
      <c r="BF1568" s="233">
        <f>IF(N1568="snížená",J1568,0)</f>
        <v>0</v>
      </c>
      <c r="BG1568" s="233">
        <f>IF(N1568="zákl. přenesená",J1568,0)</f>
        <v>0</v>
      </c>
      <c r="BH1568" s="233">
        <f>IF(N1568="sníž. přenesená",J1568,0)</f>
        <v>0</v>
      </c>
      <c r="BI1568" s="233">
        <f>IF(N1568="nulová",J1568,0)</f>
        <v>0</v>
      </c>
      <c r="BJ1568" s="18" t="s">
        <v>91</v>
      </c>
      <c r="BK1568" s="233">
        <f>ROUND(I1568*H1568,2)</f>
        <v>0</v>
      </c>
      <c r="BL1568" s="18" t="s">
        <v>312</v>
      </c>
      <c r="BM1568" s="232" t="s">
        <v>1981</v>
      </c>
    </row>
    <row r="1569" s="13" customFormat="1">
      <c r="A1569" s="13"/>
      <c r="B1569" s="234"/>
      <c r="C1569" s="235"/>
      <c r="D1569" s="236" t="s">
        <v>225</v>
      </c>
      <c r="E1569" s="237" t="s">
        <v>1</v>
      </c>
      <c r="F1569" s="238" t="s">
        <v>1982</v>
      </c>
      <c r="G1569" s="235"/>
      <c r="H1569" s="239">
        <v>36.203000000000003</v>
      </c>
      <c r="I1569" s="240"/>
      <c r="J1569" s="235"/>
      <c r="K1569" s="235"/>
      <c r="L1569" s="241"/>
      <c r="M1569" s="242"/>
      <c r="N1569" s="243"/>
      <c r="O1569" s="243"/>
      <c r="P1569" s="243"/>
      <c r="Q1569" s="243"/>
      <c r="R1569" s="243"/>
      <c r="S1569" s="243"/>
      <c r="T1569" s="244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5" t="s">
        <v>225</v>
      </c>
      <c r="AU1569" s="245" t="s">
        <v>93</v>
      </c>
      <c r="AV1569" s="13" t="s">
        <v>93</v>
      </c>
      <c r="AW1569" s="13" t="s">
        <v>38</v>
      </c>
      <c r="AX1569" s="13" t="s">
        <v>91</v>
      </c>
      <c r="AY1569" s="245" t="s">
        <v>216</v>
      </c>
    </row>
    <row r="1570" s="2" customFormat="1" ht="24.15" customHeight="1">
      <c r="A1570" s="40"/>
      <c r="B1570" s="41"/>
      <c r="C1570" s="221" t="s">
        <v>1983</v>
      </c>
      <c r="D1570" s="221" t="s">
        <v>218</v>
      </c>
      <c r="E1570" s="222" t="s">
        <v>1984</v>
      </c>
      <c r="F1570" s="223" t="s">
        <v>1985</v>
      </c>
      <c r="G1570" s="224" t="s">
        <v>221</v>
      </c>
      <c r="H1570" s="225">
        <v>36.203000000000003</v>
      </c>
      <c r="I1570" s="226"/>
      <c r="J1570" s="227">
        <f>ROUND(I1570*H1570,2)</f>
        <v>0</v>
      </c>
      <c r="K1570" s="223" t="s">
        <v>222</v>
      </c>
      <c r="L1570" s="46"/>
      <c r="M1570" s="228" t="s">
        <v>1</v>
      </c>
      <c r="N1570" s="229" t="s">
        <v>48</v>
      </c>
      <c r="O1570" s="93"/>
      <c r="P1570" s="230">
        <f>O1570*H1570</f>
        <v>0</v>
      </c>
      <c r="Q1570" s="230">
        <v>0</v>
      </c>
      <c r="R1570" s="230">
        <f>Q1570*H1570</f>
        <v>0</v>
      </c>
      <c r="S1570" s="230">
        <v>0.0080000000000000002</v>
      </c>
      <c r="T1570" s="231">
        <f>S1570*H1570</f>
        <v>0.28962400000000005</v>
      </c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R1570" s="232" t="s">
        <v>312</v>
      </c>
      <c r="AT1570" s="232" t="s">
        <v>218</v>
      </c>
      <c r="AU1570" s="232" t="s">
        <v>93</v>
      </c>
      <c r="AY1570" s="18" t="s">
        <v>216</v>
      </c>
      <c r="BE1570" s="233">
        <f>IF(N1570="základní",J1570,0)</f>
        <v>0</v>
      </c>
      <c r="BF1570" s="233">
        <f>IF(N1570="snížená",J1570,0)</f>
        <v>0</v>
      </c>
      <c r="BG1570" s="233">
        <f>IF(N1570="zákl. přenesená",J1570,0)</f>
        <v>0</v>
      </c>
      <c r="BH1570" s="233">
        <f>IF(N1570="sníž. přenesená",J1570,0)</f>
        <v>0</v>
      </c>
      <c r="BI1570" s="233">
        <f>IF(N1570="nulová",J1570,0)</f>
        <v>0</v>
      </c>
      <c r="BJ1570" s="18" t="s">
        <v>91</v>
      </c>
      <c r="BK1570" s="233">
        <f>ROUND(I1570*H1570,2)</f>
        <v>0</v>
      </c>
      <c r="BL1570" s="18" t="s">
        <v>312</v>
      </c>
      <c r="BM1570" s="232" t="s">
        <v>1986</v>
      </c>
    </row>
    <row r="1571" s="13" customFormat="1">
      <c r="A1571" s="13"/>
      <c r="B1571" s="234"/>
      <c r="C1571" s="235"/>
      <c r="D1571" s="236" t="s">
        <v>225</v>
      </c>
      <c r="E1571" s="237" t="s">
        <v>1</v>
      </c>
      <c r="F1571" s="238" t="s">
        <v>1987</v>
      </c>
      <c r="G1571" s="235"/>
      <c r="H1571" s="239">
        <v>36.203000000000003</v>
      </c>
      <c r="I1571" s="240"/>
      <c r="J1571" s="235"/>
      <c r="K1571" s="235"/>
      <c r="L1571" s="241"/>
      <c r="M1571" s="242"/>
      <c r="N1571" s="243"/>
      <c r="O1571" s="243"/>
      <c r="P1571" s="243"/>
      <c r="Q1571" s="243"/>
      <c r="R1571" s="243"/>
      <c r="S1571" s="243"/>
      <c r="T1571" s="244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5" t="s">
        <v>225</v>
      </c>
      <c r="AU1571" s="245" t="s">
        <v>93</v>
      </c>
      <c r="AV1571" s="13" t="s">
        <v>93</v>
      </c>
      <c r="AW1571" s="13" t="s">
        <v>38</v>
      </c>
      <c r="AX1571" s="13" t="s">
        <v>91</v>
      </c>
      <c r="AY1571" s="245" t="s">
        <v>216</v>
      </c>
    </row>
    <row r="1572" s="2" customFormat="1" ht="16.5" customHeight="1">
      <c r="A1572" s="40"/>
      <c r="B1572" s="41"/>
      <c r="C1572" s="221" t="s">
        <v>1988</v>
      </c>
      <c r="D1572" s="221" t="s">
        <v>218</v>
      </c>
      <c r="E1572" s="222" t="s">
        <v>1989</v>
      </c>
      <c r="F1572" s="223" t="s">
        <v>1990</v>
      </c>
      <c r="G1572" s="224" t="s">
        <v>323</v>
      </c>
      <c r="H1572" s="225">
        <v>2</v>
      </c>
      <c r="I1572" s="226"/>
      <c r="J1572" s="227">
        <f>ROUND(I1572*H1572,2)</f>
        <v>0</v>
      </c>
      <c r="K1572" s="223" t="s">
        <v>1</v>
      </c>
      <c r="L1572" s="46"/>
      <c r="M1572" s="228" t="s">
        <v>1</v>
      </c>
      <c r="N1572" s="229" t="s">
        <v>48</v>
      </c>
      <c r="O1572" s="93"/>
      <c r="P1572" s="230">
        <f>O1572*H1572</f>
        <v>0</v>
      </c>
      <c r="Q1572" s="230">
        <v>0</v>
      </c>
      <c r="R1572" s="230">
        <f>Q1572*H1572</f>
        <v>0</v>
      </c>
      <c r="S1572" s="230">
        <v>0.024649999999999998</v>
      </c>
      <c r="T1572" s="231">
        <f>S1572*H1572</f>
        <v>0.049299999999999997</v>
      </c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R1572" s="232" t="s">
        <v>312</v>
      </c>
      <c r="AT1572" s="232" t="s">
        <v>218</v>
      </c>
      <c r="AU1572" s="232" t="s">
        <v>93</v>
      </c>
      <c r="AY1572" s="18" t="s">
        <v>216</v>
      </c>
      <c r="BE1572" s="233">
        <f>IF(N1572="základní",J1572,0)</f>
        <v>0</v>
      </c>
      <c r="BF1572" s="233">
        <f>IF(N1572="snížená",J1572,0)</f>
        <v>0</v>
      </c>
      <c r="BG1572" s="233">
        <f>IF(N1572="zákl. přenesená",J1572,0)</f>
        <v>0</v>
      </c>
      <c r="BH1572" s="233">
        <f>IF(N1572="sníž. přenesená",J1572,0)</f>
        <v>0</v>
      </c>
      <c r="BI1572" s="233">
        <f>IF(N1572="nulová",J1572,0)</f>
        <v>0</v>
      </c>
      <c r="BJ1572" s="18" t="s">
        <v>91</v>
      </c>
      <c r="BK1572" s="233">
        <f>ROUND(I1572*H1572,2)</f>
        <v>0</v>
      </c>
      <c r="BL1572" s="18" t="s">
        <v>312</v>
      </c>
      <c r="BM1572" s="232" t="s">
        <v>1991</v>
      </c>
    </row>
    <row r="1573" s="13" customFormat="1">
      <c r="A1573" s="13"/>
      <c r="B1573" s="234"/>
      <c r="C1573" s="235"/>
      <c r="D1573" s="236" t="s">
        <v>225</v>
      </c>
      <c r="E1573" s="237" t="s">
        <v>1</v>
      </c>
      <c r="F1573" s="238" t="s">
        <v>1992</v>
      </c>
      <c r="G1573" s="235"/>
      <c r="H1573" s="239">
        <v>2</v>
      </c>
      <c r="I1573" s="240"/>
      <c r="J1573" s="235"/>
      <c r="K1573" s="235"/>
      <c r="L1573" s="241"/>
      <c r="M1573" s="242"/>
      <c r="N1573" s="243"/>
      <c r="O1573" s="243"/>
      <c r="P1573" s="243"/>
      <c r="Q1573" s="243"/>
      <c r="R1573" s="243"/>
      <c r="S1573" s="243"/>
      <c r="T1573" s="244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5" t="s">
        <v>225</v>
      </c>
      <c r="AU1573" s="245" t="s">
        <v>93</v>
      </c>
      <c r="AV1573" s="13" t="s">
        <v>93</v>
      </c>
      <c r="AW1573" s="13" t="s">
        <v>38</v>
      </c>
      <c r="AX1573" s="13" t="s">
        <v>91</v>
      </c>
      <c r="AY1573" s="245" t="s">
        <v>216</v>
      </c>
    </row>
    <row r="1574" s="2" customFormat="1" ht="24.15" customHeight="1">
      <c r="A1574" s="40"/>
      <c r="B1574" s="41"/>
      <c r="C1574" s="221" t="s">
        <v>1993</v>
      </c>
      <c r="D1574" s="221" t="s">
        <v>218</v>
      </c>
      <c r="E1574" s="222" t="s">
        <v>1994</v>
      </c>
      <c r="F1574" s="223" t="s">
        <v>1995</v>
      </c>
      <c r="G1574" s="224" t="s">
        <v>221</v>
      </c>
      <c r="H1574" s="225">
        <v>51.054000000000002</v>
      </c>
      <c r="I1574" s="226"/>
      <c r="J1574" s="227">
        <f>ROUND(I1574*H1574,2)</f>
        <v>0</v>
      </c>
      <c r="K1574" s="223" t="s">
        <v>1</v>
      </c>
      <c r="L1574" s="46"/>
      <c r="M1574" s="228" t="s">
        <v>1</v>
      </c>
      <c r="N1574" s="229" t="s">
        <v>48</v>
      </c>
      <c r="O1574" s="93"/>
      <c r="P1574" s="230">
        <f>O1574*H1574</f>
        <v>0</v>
      </c>
      <c r="Q1574" s="230">
        <v>0</v>
      </c>
      <c r="R1574" s="230">
        <f>Q1574*H1574</f>
        <v>0</v>
      </c>
      <c r="S1574" s="230">
        <v>0.01098</v>
      </c>
      <c r="T1574" s="231">
        <f>S1574*H1574</f>
        <v>0.56057292000000003</v>
      </c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R1574" s="232" t="s">
        <v>312</v>
      </c>
      <c r="AT1574" s="232" t="s">
        <v>218</v>
      </c>
      <c r="AU1574" s="232" t="s">
        <v>93</v>
      </c>
      <c r="AY1574" s="18" t="s">
        <v>216</v>
      </c>
      <c r="BE1574" s="233">
        <f>IF(N1574="základní",J1574,0)</f>
        <v>0</v>
      </c>
      <c r="BF1574" s="233">
        <f>IF(N1574="snížená",J1574,0)</f>
        <v>0</v>
      </c>
      <c r="BG1574" s="233">
        <f>IF(N1574="zákl. přenesená",J1574,0)</f>
        <v>0</v>
      </c>
      <c r="BH1574" s="233">
        <f>IF(N1574="sníž. přenesená",J1574,0)</f>
        <v>0</v>
      </c>
      <c r="BI1574" s="233">
        <f>IF(N1574="nulová",J1574,0)</f>
        <v>0</v>
      </c>
      <c r="BJ1574" s="18" t="s">
        <v>91</v>
      </c>
      <c r="BK1574" s="233">
        <f>ROUND(I1574*H1574,2)</f>
        <v>0</v>
      </c>
      <c r="BL1574" s="18" t="s">
        <v>312</v>
      </c>
      <c r="BM1574" s="232" t="s">
        <v>1996</v>
      </c>
    </row>
    <row r="1575" s="13" customFormat="1">
      <c r="A1575" s="13"/>
      <c r="B1575" s="234"/>
      <c r="C1575" s="235"/>
      <c r="D1575" s="236" t="s">
        <v>225</v>
      </c>
      <c r="E1575" s="237" t="s">
        <v>1</v>
      </c>
      <c r="F1575" s="238" t="s">
        <v>1997</v>
      </c>
      <c r="G1575" s="235"/>
      <c r="H1575" s="239">
        <v>51.054000000000002</v>
      </c>
      <c r="I1575" s="240"/>
      <c r="J1575" s="235"/>
      <c r="K1575" s="235"/>
      <c r="L1575" s="241"/>
      <c r="M1575" s="242"/>
      <c r="N1575" s="243"/>
      <c r="O1575" s="243"/>
      <c r="P1575" s="243"/>
      <c r="Q1575" s="243"/>
      <c r="R1575" s="243"/>
      <c r="S1575" s="243"/>
      <c r="T1575" s="244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5" t="s">
        <v>225</v>
      </c>
      <c r="AU1575" s="245" t="s">
        <v>93</v>
      </c>
      <c r="AV1575" s="13" t="s">
        <v>93</v>
      </c>
      <c r="AW1575" s="13" t="s">
        <v>38</v>
      </c>
      <c r="AX1575" s="13" t="s">
        <v>91</v>
      </c>
      <c r="AY1575" s="245" t="s">
        <v>216</v>
      </c>
    </row>
    <row r="1576" s="2" customFormat="1" ht="44.25" customHeight="1">
      <c r="A1576" s="40"/>
      <c r="B1576" s="41"/>
      <c r="C1576" s="221" t="s">
        <v>1998</v>
      </c>
      <c r="D1576" s="221" t="s">
        <v>218</v>
      </c>
      <c r="E1576" s="222" t="s">
        <v>1999</v>
      </c>
      <c r="F1576" s="223" t="s">
        <v>2000</v>
      </c>
      <c r="G1576" s="224" t="s">
        <v>221</v>
      </c>
      <c r="H1576" s="225">
        <v>402.53399999999999</v>
      </c>
      <c r="I1576" s="226"/>
      <c r="J1576" s="227">
        <f>ROUND(I1576*H1576,2)</f>
        <v>0</v>
      </c>
      <c r="K1576" s="223" t="s">
        <v>1</v>
      </c>
      <c r="L1576" s="46"/>
      <c r="M1576" s="228" t="s">
        <v>1</v>
      </c>
      <c r="N1576" s="229" t="s">
        <v>48</v>
      </c>
      <c r="O1576" s="93"/>
      <c r="P1576" s="230">
        <f>O1576*H1576</f>
        <v>0</v>
      </c>
      <c r="Q1576" s="230">
        <v>0</v>
      </c>
      <c r="R1576" s="230">
        <f>Q1576*H1576</f>
        <v>0</v>
      </c>
      <c r="S1576" s="230">
        <v>0.01098</v>
      </c>
      <c r="T1576" s="231">
        <f>S1576*H1576</f>
        <v>4.4198233199999999</v>
      </c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R1576" s="232" t="s">
        <v>312</v>
      </c>
      <c r="AT1576" s="232" t="s">
        <v>218</v>
      </c>
      <c r="AU1576" s="232" t="s">
        <v>93</v>
      </c>
      <c r="AY1576" s="18" t="s">
        <v>216</v>
      </c>
      <c r="BE1576" s="233">
        <f>IF(N1576="základní",J1576,0)</f>
        <v>0</v>
      </c>
      <c r="BF1576" s="233">
        <f>IF(N1576="snížená",J1576,0)</f>
        <v>0</v>
      </c>
      <c r="BG1576" s="233">
        <f>IF(N1576="zákl. přenesená",J1576,0)</f>
        <v>0</v>
      </c>
      <c r="BH1576" s="233">
        <f>IF(N1576="sníž. přenesená",J1576,0)</f>
        <v>0</v>
      </c>
      <c r="BI1576" s="233">
        <f>IF(N1576="nulová",J1576,0)</f>
        <v>0</v>
      </c>
      <c r="BJ1576" s="18" t="s">
        <v>91</v>
      </c>
      <c r="BK1576" s="233">
        <f>ROUND(I1576*H1576,2)</f>
        <v>0</v>
      </c>
      <c r="BL1576" s="18" t="s">
        <v>312</v>
      </c>
      <c r="BM1576" s="232" t="s">
        <v>2001</v>
      </c>
    </row>
    <row r="1577" s="13" customFormat="1">
      <c r="A1577" s="13"/>
      <c r="B1577" s="234"/>
      <c r="C1577" s="235"/>
      <c r="D1577" s="236" t="s">
        <v>225</v>
      </c>
      <c r="E1577" s="237" t="s">
        <v>1</v>
      </c>
      <c r="F1577" s="238" t="s">
        <v>2002</v>
      </c>
      <c r="G1577" s="235"/>
      <c r="H1577" s="239">
        <v>402.53399999999999</v>
      </c>
      <c r="I1577" s="240"/>
      <c r="J1577" s="235"/>
      <c r="K1577" s="235"/>
      <c r="L1577" s="241"/>
      <c r="M1577" s="242"/>
      <c r="N1577" s="243"/>
      <c r="O1577" s="243"/>
      <c r="P1577" s="243"/>
      <c r="Q1577" s="243"/>
      <c r="R1577" s="243"/>
      <c r="S1577" s="243"/>
      <c r="T1577" s="244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5" t="s">
        <v>225</v>
      </c>
      <c r="AU1577" s="245" t="s">
        <v>93</v>
      </c>
      <c r="AV1577" s="13" t="s">
        <v>93</v>
      </c>
      <c r="AW1577" s="13" t="s">
        <v>38</v>
      </c>
      <c r="AX1577" s="13" t="s">
        <v>91</v>
      </c>
      <c r="AY1577" s="245" t="s">
        <v>216</v>
      </c>
    </row>
    <row r="1578" s="2" customFormat="1" ht="16.5" customHeight="1">
      <c r="A1578" s="40"/>
      <c r="B1578" s="41"/>
      <c r="C1578" s="221" t="s">
        <v>2003</v>
      </c>
      <c r="D1578" s="221" t="s">
        <v>218</v>
      </c>
      <c r="E1578" s="222" t="s">
        <v>2004</v>
      </c>
      <c r="F1578" s="223" t="s">
        <v>2005</v>
      </c>
      <c r="G1578" s="224" t="s">
        <v>221</v>
      </c>
      <c r="H1578" s="225">
        <v>402.53399999999999</v>
      </c>
      <c r="I1578" s="226"/>
      <c r="J1578" s="227">
        <f>ROUND(I1578*H1578,2)</f>
        <v>0</v>
      </c>
      <c r="K1578" s="223" t="s">
        <v>1</v>
      </c>
      <c r="L1578" s="46"/>
      <c r="M1578" s="228" t="s">
        <v>1</v>
      </c>
      <c r="N1578" s="229" t="s">
        <v>48</v>
      </c>
      <c r="O1578" s="93"/>
      <c r="P1578" s="230">
        <f>O1578*H1578</f>
        <v>0</v>
      </c>
      <c r="Q1578" s="230">
        <v>0</v>
      </c>
      <c r="R1578" s="230">
        <f>Q1578*H1578</f>
        <v>0</v>
      </c>
      <c r="S1578" s="230">
        <v>0.0080000000000000002</v>
      </c>
      <c r="T1578" s="231">
        <f>S1578*H1578</f>
        <v>3.220272</v>
      </c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R1578" s="232" t="s">
        <v>312</v>
      </c>
      <c r="AT1578" s="232" t="s">
        <v>218</v>
      </c>
      <c r="AU1578" s="232" t="s">
        <v>93</v>
      </c>
      <c r="AY1578" s="18" t="s">
        <v>216</v>
      </c>
      <c r="BE1578" s="233">
        <f>IF(N1578="základní",J1578,0)</f>
        <v>0</v>
      </c>
      <c r="BF1578" s="233">
        <f>IF(N1578="snížená",J1578,0)</f>
        <v>0</v>
      </c>
      <c r="BG1578" s="233">
        <f>IF(N1578="zákl. přenesená",J1578,0)</f>
        <v>0</v>
      </c>
      <c r="BH1578" s="233">
        <f>IF(N1578="sníž. přenesená",J1578,0)</f>
        <v>0</v>
      </c>
      <c r="BI1578" s="233">
        <f>IF(N1578="nulová",J1578,0)</f>
        <v>0</v>
      </c>
      <c r="BJ1578" s="18" t="s">
        <v>91</v>
      </c>
      <c r="BK1578" s="233">
        <f>ROUND(I1578*H1578,2)</f>
        <v>0</v>
      </c>
      <c r="BL1578" s="18" t="s">
        <v>312</v>
      </c>
      <c r="BM1578" s="232" t="s">
        <v>2006</v>
      </c>
    </row>
    <row r="1579" s="13" customFormat="1">
      <c r="A1579" s="13"/>
      <c r="B1579" s="234"/>
      <c r="C1579" s="235"/>
      <c r="D1579" s="236" t="s">
        <v>225</v>
      </c>
      <c r="E1579" s="237" t="s">
        <v>1</v>
      </c>
      <c r="F1579" s="238" t="s">
        <v>2007</v>
      </c>
      <c r="G1579" s="235"/>
      <c r="H1579" s="239">
        <v>402.53399999999999</v>
      </c>
      <c r="I1579" s="240"/>
      <c r="J1579" s="235"/>
      <c r="K1579" s="235"/>
      <c r="L1579" s="241"/>
      <c r="M1579" s="242"/>
      <c r="N1579" s="243"/>
      <c r="O1579" s="243"/>
      <c r="P1579" s="243"/>
      <c r="Q1579" s="243"/>
      <c r="R1579" s="243"/>
      <c r="S1579" s="243"/>
      <c r="T1579" s="244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5" t="s">
        <v>225</v>
      </c>
      <c r="AU1579" s="245" t="s">
        <v>93</v>
      </c>
      <c r="AV1579" s="13" t="s">
        <v>93</v>
      </c>
      <c r="AW1579" s="13" t="s">
        <v>38</v>
      </c>
      <c r="AX1579" s="13" t="s">
        <v>91</v>
      </c>
      <c r="AY1579" s="245" t="s">
        <v>216</v>
      </c>
    </row>
    <row r="1580" s="2" customFormat="1" ht="24.15" customHeight="1">
      <c r="A1580" s="40"/>
      <c r="B1580" s="41"/>
      <c r="C1580" s="221" t="s">
        <v>2008</v>
      </c>
      <c r="D1580" s="221" t="s">
        <v>218</v>
      </c>
      <c r="E1580" s="222" t="s">
        <v>2009</v>
      </c>
      <c r="F1580" s="223" t="s">
        <v>2010</v>
      </c>
      <c r="G1580" s="224" t="s">
        <v>323</v>
      </c>
      <c r="H1580" s="225">
        <v>37</v>
      </c>
      <c r="I1580" s="226"/>
      <c r="J1580" s="227">
        <f>ROUND(I1580*H1580,2)</f>
        <v>0</v>
      </c>
      <c r="K1580" s="223" t="s">
        <v>222</v>
      </c>
      <c r="L1580" s="46"/>
      <c r="M1580" s="228" t="s">
        <v>1</v>
      </c>
      <c r="N1580" s="229" t="s">
        <v>48</v>
      </c>
      <c r="O1580" s="93"/>
      <c r="P1580" s="230">
        <f>O1580*H1580</f>
        <v>0</v>
      </c>
      <c r="Q1580" s="230">
        <v>0</v>
      </c>
      <c r="R1580" s="230">
        <f>Q1580*H1580</f>
        <v>0</v>
      </c>
      <c r="S1580" s="230">
        <v>0.0060000000000000001</v>
      </c>
      <c r="T1580" s="231">
        <f>S1580*H1580</f>
        <v>0.222</v>
      </c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R1580" s="232" t="s">
        <v>312</v>
      </c>
      <c r="AT1580" s="232" t="s">
        <v>218</v>
      </c>
      <c r="AU1580" s="232" t="s">
        <v>93</v>
      </c>
      <c r="AY1580" s="18" t="s">
        <v>216</v>
      </c>
      <c r="BE1580" s="233">
        <f>IF(N1580="základní",J1580,0)</f>
        <v>0</v>
      </c>
      <c r="BF1580" s="233">
        <f>IF(N1580="snížená",J1580,0)</f>
        <v>0</v>
      </c>
      <c r="BG1580" s="233">
        <f>IF(N1580="zákl. přenesená",J1580,0)</f>
        <v>0</v>
      </c>
      <c r="BH1580" s="233">
        <f>IF(N1580="sníž. přenesená",J1580,0)</f>
        <v>0</v>
      </c>
      <c r="BI1580" s="233">
        <f>IF(N1580="nulová",J1580,0)</f>
        <v>0</v>
      </c>
      <c r="BJ1580" s="18" t="s">
        <v>91</v>
      </c>
      <c r="BK1580" s="233">
        <f>ROUND(I1580*H1580,2)</f>
        <v>0</v>
      </c>
      <c r="BL1580" s="18" t="s">
        <v>312</v>
      </c>
      <c r="BM1580" s="232" t="s">
        <v>2011</v>
      </c>
    </row>
    <row r="1581" s="13" customFormat="1">
      <c r="A1581" s="13"/>
      <c r="B1581" s="234"/>
      <c r="C1581" s="235"/>
      <c r="D1581" s="236" t="s">
        <v>225</v>
      </c>
      <c r="E1581" s="237" t="s">
        <v>1</v>
      </c>
      <c r="F1581" s="238" t="s">
        <v>2012</v>
      </c>
      <c r="G1581" s="235"/>
      <c r="H1581" s="239">
        <v>3</v>
      </c>
      <c r="I1581" s="240"/>
      <c r="J1581" s="235"/>
      <c r="K1581" s="235"/>
      <c r="L1581" s="241"/>
      <c r="M1581" s="242"/>
      <c r="N1581" s="243"/>
      <c r="O1581" s="243"/>
      <c r="P1581" s="243"/>
      <c r="Q1581" s="243"/>
      <c r="R1581" s="243"/>
      <c r="S1581" s="243"/>
      <c r="T1581" s="244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5" t="s">
        <v>225</v>
      </c>
      <c r="AU1581" s="245" t="s">
        <v>93</v>
      </c>
      <c r="AV1581" s="13" t="s">
        <v>93</v>
      </c>
      <c r="AW1581" s="13" t="s">
        <v>38</v>
      </c>
      <c r="AX1581" s="13" t="s">
        <v>83</v>
      </c>
      <c r="AY1581" s="245" t="s">
        <v>216</v>
      </c>
    </row>
    <row r="1582" s="13" customFormat="1">
      <c r="A1582" s="13"/>
      <c r="B1582" s="234"/>
      <c r="C1582" s="235"/>
      <c r="D1582" s="236" t="s">
        <v>225</v>
      </c>
      <c r="E1582" s="237" t="s">
        <v>1</v>
      </c>
      <c r="F1582" s="238" t="s">
        <v>2013</v>
      </c>
      <c r="G1582" s="235"/>
      <c r="H1582" s="239">
        <v>4</v>
      </c>
      <c r="I1582" s="240"/>
      <c r="J1582" s="235"/>
      <c r="K1582" s="235"/>
      <c r="L1582" s="241"/>
      <c r="M1582" s="242"/>
      <c r="N1582" s="243"/>
      <c r="O1582" s="243"/>
      <c r="P1582" s="243"/>
      <c r="Q1582" s="243"/>
      <c r="R1582" s="243"/>
      <c r="S1582" s="243"/>
      <c r="T1582" s="244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5" t="s">
        <v>225</v>
      </c>
      <c r="AU1582" s="245" t="s">
        <v>93</v>
      </c>
      <c r="AV1582" s="13" t="s">
        <v>93</v>
      </c>
      <c r="AW1582" s="13" t="s">
        <v>38</v>
      </c>
      <c r="AX1582" s="13" t="s">
        <v>83</v>
      </c>
      <c r="AY1582" s="245" t="s">
        <v>216</v>
      </c>
    </row>
    <row r="1583" s="13" customFormat="1">
      <c r="A1583" s="13"/>
      <c r="B1583" s="234"/>
      <c r="C1583" s="235"/>
      <c r="D1583" s="236" t="s">
        <v>225</v>
      </c>
      <c r="E1583" s="237" t="s">
        <v>1</v>
      </c>
      <c r="F1583" s="238" t="s">
        <v>2014</v>
      </c>
      <c r="G1583" s="235"/>
      <c r="H1583" s="239">
        <v>6</v>
      </c>
      <c r="I1583" s="240"/>
      <c r="J1583" s="235"/>
      <c r="K1583" s="235"/>
      <c r="L1583" s="241"/>
      <c r="M1583" s="242"/>
      <c r="N1583" s="243"/>
      <c r="O1583" s="243"/>
      <c r="P1583" s="243"/>
      <c r="Q1583" s="243"/>
      <c r="R1583" s="243"/>
      <c r="S1583" s="243"/>
      <c r="T1583" s="244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5" t="s">
        <v>225</v>
      </c>
      <c r="AU1583" s="245" t="s">
        <v>93</v>
      </c>
      <c r="AV1583" s="13" t="s">
        <v>93</v>
      </c>
      <c r="AW1583" s="13" t="s">
        <v>38</v>
      </c>
      <c r="AX1583" s="13" t="s">
        <v>83</v>
      </c>
      <c r="AY1583" s="245" t="s">
        <v>216</v>
      </c>
    </row>
    <row r="1584" s="13" customFormat="1">
      <c r="A1584" s="13"/>
      <c r="B1584" s="234"/>
      <c r="C1584" s="235"/>
      <c r="D1584" s="236" t="s">
        <v>225</v>
      </c>
      <c r="E1584" s="237" t="s">
        <v>1</v>
      </c>
      <c r="F1584" s="238" t="s">
        <v>2015</v>
      </c>
      <c r="G1584" s="235"/>
      <c r="H1584" s="239">
        <v>8</v>
      </c>
      <c r="I1584" s="240"/>
      <c r="J1584" s="235"/>
      <c r="K1584" s="235"/>
      <c r="L1584" s="241"/>
      <c r="M1584" s="242"/>
      <c r="N1584" s="243"/>
      <c r="O1584" s="243"/>
      <c r="P1584" s="243"/>
      <c r="Q1584" s="243"/>
      <c r="R1584" s="243"/>
      <c r="S1584" s="243"/>
      <c r="T1584" s="244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5" t="s">
        <v>225</v>
      </c>
      <c r="AU1584" s="245" t="s">
        <v>93</v>
      </c>
      <c r="AV1584" s="13" t="s">
        <v>93</v>
      </c>
      <c r="AW1584" s="13" t="s">
        <v>38</v>
      </c>
      <c r="AX1584" s="13" t="s">
        <v>83</v>
      </c>
      <c r="AY1584" s="245" t="s">
        <v>216</v>
      </c>
    </row>
    <row r="1585" s="13" customFormat="1">
      <c r="A1585" s="13"/>
      <c r="B1585" s="234"/>
      <c r="C1585" s="235"/>
      <c r="D1585" s="236" t="s">
        <v>225</v>
      </c>
      <c r="E1585" s="237" t="s">
        <v>1</v>
      </c>
      <c r="F1585" s="238" t="s">
        <v>2016</v>
      </c>
      <c r="G1585" s="235"/>
      <c r="H1585" s="239">
        <v>8</v>
      </c>
      <c r="I1585" s="240"/>
      <c r="J1585" s="235"/>
      <c r="K1585" s="235"/>
      <c r="L1585" s="241"/>
      <c r="M1585" s="242"/>
      <c r="N1585" s="243"/>
      <c r="O1585" s="243"/>
      <c r="P1585" s="243"/>
      <c r="Q1585" s="243"/>
      <c r="R1585" s="243"/>
      <c r="S1585" s="243"/>
      <c r="T1585" s="244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5" t="s">
        <v>225</v>
      </c>
      <c r="AU1585" s="245" t="s">
        <v>93</v>
      </c>
      <c r="AV1585" s="13" t="s">
        <v>93</v>
      </c>
      <c r="AW1585" s="13" t="s">
        <v>38</v>
      </c>
      <c r="AX1585" s="13" t="s">
        <v>83</v>
      </c>
      <c r="AY1585" s="245" t="s">
        <v>216</v>
      </c>
    </row>
    <row r="1586" s="13" customFormat="1">
      <c r="A1586" s="13"/>
      <c r="B1586" s="234"/>
      <c r="C1586" s="235"/>
      <c r="D1586" s="236" t="s">
        <v>225</v>
      </c>
      <c r="E1586" s="237" t="s">
        <v>1</v>
      </c>
      <c r="F1586" s="238" t="s">
        <v>2017</v>
      </c>
      <c r="G1586" s="235"/>
      <c r="H1586" s="239">
        <v>8</v>
      </c>
      <c r="I1586" s="240"/>
      <c r="J1586" s="235"/>
      <c r="K1586" s="235"/>
      <c r="L1586" s="241"/>
      <c r="M1586" s="242"/>
      <c r="N1586" s="243"/>
      <c r="O1586" s="243"/>
      <c r="P1586" s="243"/>
      <c r="Q1586" s="243"/>
      <c r="R1586" s="243"/>
      <c r="S1586" s="243"/>
      <c r="T1586" s="244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5" t="s">
        <v>225</v>
      </c>
      <c r="AU1586" s="245" t="s">
        <v>93</v>
      </c>
      <c r="AV1586" s="13" t="s">
        <v>93</v>
      </c>
      <c r="AW1586" s="13" t="s">
        <v>38</v>
      </c>
      <c r="AX1586" s="13" t="s">
        <v>83</v>
      </c>
      <c r="AY1586" s="245" t="s">
        <v>216</v>
      </c>
    </row>
    <row r="1587" s="14" customFormat="1">
      <c r="A1587" s="14"/>
      <c r="B1587" s="246"/>
      <c r="C1587" s="247"/>
      <c r="D1587" s="236" t="s">
        <v>225</v>
      </c>
      <c r="E1587" s="248" t="s">
        <v>1</v>
      </c>
      <c r="F1587" s="249" t="s">
        <v>229</v>
      </c>
      <c r="G1587" s="247"/>
      <c r="H1587" s="250">
        <v>37</v>
      </c>
      <c r="I1587" s="251"/>
      <c r="J1587" s="247"/>
      <c r="K1587" s="247"/>
      <c r="L1587" s="252"/>
      <c r="M1587" s="253"/>
      <c r="N1587" s="254"/>
      <c r="O1587" s="254"/>
      <c r="P1587" s="254"/>
      <c r="Q1587" s="254"/>
      <c r="R1587" s="254"/>
      <c r="S1587" s="254"/>
      <c r="T1587" s="255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6" t="s">
        <v>225</v>
      </c>
      <c r="AU1587" s="256" t="s">
        <v>93</v>
      </c>
      <c r="AV1587" s="14" t="s">
        <v>223</v>
      </c>
      <c r="AW1587" s="14" t="s">
        <v>38</v>
      </c>
      <c r="AX1587" s="14" t="s">
        <v>91</v>
      </c>
      <c r="AY1587" s="256" t="s">
        <v>216</v>
      </c>
    </row>
    <row r="1588" s="2" customFormat="1" ht="44.25" customHeight="1">
      <c r="A1588" s="40"/>
      <c r="B1588" s="41"/>
      <c r="C1588" s="221" t="s">
        <v>2018</v>
      </c>
      <c r="D1588" s="221" t="s">
        <v>218</v>
      </c>
      <c r="E1588" s="222" t="s">
        <v>2019</v>
      </c>
      <c r="F1588" s="223" t="s">
        <v>2020</v>
      </c>
      <c r="G1588" s="224" t="s">
        <v>323</v>
      </c>
      <c r="H1588" s="225">
        <v>18</v>
      </c>
      <c r="I1588" s="226"/>
      <c r="J1588" s="227">
        <f>ROUND(I1588*H1588,2)</f>
        <v>0</v>
      </c>
      <c r="K1588" s="223" t="s">
        <v>1</v>
      </c>
      <c r="L1588" s="46"/>
      <c r="M1588" s="228" t="s">
        <v>1</v>
      </c>
      <c r="N1588" s="229" t="s">
        <v>48</v>
      </c>
      <c r="O1588" s="93"/>
      <c r="P1588" s="230">
        <f>O1588*H1588</f>
        <v>0</v>
      </c>
      <c r="Q1588" s="230">
        <v>0.00046999999999999999</v>
      </c>
      <c r="R1588" s="230">
        <f>Q1588*H1588</f>
        <v>0.0084600000000000005</v>
      </c>
      <c r="S1588" s="230">
        <v>0</v>
      </c>
      <c r="T1588" s="231">
        <f>S1588*H1588</f>
        <v>0</v>
      </c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R1588" s="232" t="s">
        <v>312</v>
      </c>
      <c r="AT1588" s="232" t="s">
        <v>218</v>
      </c>
      <c r="AU1588" s="232" t="s">
        <v>93</v>
      </c>
      <c r="AY1588" s="18" t="s">
        <v>216</v>
      </c>
      <c r="BE1588" s="233">
        <f>IF(N1588="základní",J1588,0)</f>
        <v>0</v>
      </c>
      <c r="BF1588" s="233">
        <f>IF(N1588="snížená",J1588,0)</f>
        <v>0</v>
      </c>
      <c r="BG1588" s="233">
        <f>IF(N1588="zákl. přenesená",J1588,0)</f>
        <v>0</v>
      </c>
      <c r="BH1588" s="233">
        <f>IF(N1588="sníž. přenesená",J1588,0)</f>
        <v>0</v>
      </c>
      <c r="BI1588" s="233">
        <f>IF(N1588="nulová",J1588,0)</f>
        <v>0</v>
      </c>
      <c r="BJ1588" s="18" t="s">
        <v>91</v>
      </c>
      <c r="BK1588" s="233">
        <f>ROUND(I1588*H1588,2)</f>
        <v>0</v>
      </c>
      <c r="BL1588" s="18" t="s">
        <v>312</v>
      </c>
      <c r="BM1588" s="232" t="s">
        <v>2021</v>
      </c>
    </row>
    <row r="1589" s="13" customFormat="1">
      <c r="A1589" s="13"/>
      <c r="B1589" s="234"/>
      <c r="C1589" s="235"/>
      <c r="D1589" s="236" t="s">
        <v>225</v>
      </c>
      <c r="E1589" s="237" t="s">
        <v>1</v>
      </c>
      <c r="F1589" s="238" t="s">
        <v>2022</v>
      </c>
      <c r="G1589" s="235"/>
      <c r="H1589" s="239">
        <v>4</v>
      </c>
      <c r="I1589" s="240"/>
      <c r="J1589" s="235"/>
      <c r="K1589" s="235"/>
      <c r="L1589" s="241"/>
      <c r="M1589" s="242"/>
      <c r="N1589" s="243"/>
      <c r="O1589" s="243"/>
      <c r="P1589" s="243"/>
      <c r="Q1589" s="243"/>
      <c r="R1589" s="243"/>
      <c r="S1589" s="243"/>
      <c r="T1589" s="244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5" t="s">
        <v>225</v>
      </c>
      <c r="AU1589" s="245" t="s">
        <v>93</v>
      </c>
      <c r="AV1589" s="13" t="s">
        <v>93</v>
      </c>
      <c r="AW1589" s="13" t="s">
        <v>38</v>
      </c>
      <c r="AX1589" s="13" t="s">
        <v>83</v>
      </c>
      <c r="AY1589" s="245" t="s">
        <v>216</v>
      </c>
    </row>
    <row r="1590" s="13" customFormat="1">
      <c r="A1590" s="13"/>
      <c r="B1590" s="234"/>
      <c r="C1590" s="235"/>
      <c r="D1590" s="236" t="s">
        <v>225</v>
      </c>
      <c r="E1590" s="237" t="s">
        <v>1</v>
      </c>
      <c r="F1590" s="238" t="s">
        <v>2023</v>
      </c>
      <c r="G1590" s="235"/>
      <c r="H1590" s="239">
        <v>7</v>
      </c>
      <c r="I1590" s="240"/>
      <c r="J1590" s="235"/>
      <c r="K1590" s="235"/>
      <c r="L1590" s="241"/>
      <c r="M1590" s="242"/>
      <c r="N1590" s="243"/>
      <c r="O1590" s="243"/>
      <c r="P1590" s="243"/>
      <c r="Q1590" s="243"/>
      <c r="R1590" s="243"/>
      <c r="S1590" s="243"/>
      <c r="T1590" s="244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5" t="s">
        <v>225</v>
      </c>
      <c r="AU1590" s="245" t="s">
        <v>93</v>
      </c>
      <c r="AV1590" s="13" t="s">
        <v>93</v>
      </c>
      <c r="AW1590" s="13" t="s">
        <v>38</v>
      </c>
      <c r="AX1590" s="13" t="s">
        <v>83</v>
      </c>
      <c r="AY1590" s="245" t="s">
        <v>216</v>
      </c>
    </row>
    <row r="1591" s="13" customFormat="1">
      <c r="A1591" s="13"/>
      <c r="B1591" s="234"/>
      <c r="C1591" s="235"/>
      <c r="D1591" s="236" t="s">
        <v>225</v>
      </c>
      <c r="E1591" s="237" t="s">
        <v>1</v>
      </c>
      <c r="F1591" s="238" t="s">
        <v>2024</v>
      </c>
      <c r="G1591" s="235"/>
      <c r="H1591" s="239">
        <v>7</v>
      </c>
      <c r="I1591" s="240"/>
      <c r="J1591" s="235"/>
      <c r="K1591" s="235"/>
      <c r="L1591" s="241"/>
      <c r="M1591" s="242"/>
      <c r="N1591" s="243"/>
      <c r="O1591" s="243"/>
      <c r="P1591" s="243"/>
      <c r="Q1591" s="243"/>
      <c r="R1591" s="243"/>
      <c r="S1591" s="243"/>
      <c r="T1591" s="244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5" t="s">
        <v>225</v>
      </c>
      <c r="AU1591" s="245" t="s">
        <v>93</v>
      </c>
      <c r="AV1591" s="13" t="s">
        <v>93</v>
      </c>
      <c r="AW1591" s="13" t="s">
        <v>38</v>
      </c>
      <c r="AX1591" s="13" t="s">
        <v>83</v>
      </c>
      <c r="AY1591" s="245" t="s">
        <v>216</v>
      </c>
    </row>
    <row r="1592" s="14" customFormat="1">
      <c r="A1592" s="14"/>
      <c r="B1592" s="246"/>
      <c r="C1592" s="247"/>
      <c r="D1592" s="236" t="s">
        <v>225</v>
      </c>
      <c r="E1592" s="248" t="s">
        <v>1</v>
      </c>
      <c r="F1592" s="249" t="s">
        <v>229</v>
      </c>
      <c r="G1592" s="247"/>
      <c r="H1592" s="250">
        <v>18</v>
      </c>
      <c r="I1592" s="251"/>
      <c r="J1592" s="247"/>
      <c r="K1592" s="247"/>
      <c r="L1592" s="252"/>
      <c r="M1592" s="253"/>
      <c r="N1592" s="254"/>
      <c r="O1592" s="254"/>
      <c r="P1592" s="254"/>
      <c r="Q1592" s="254"/>
      <c r="R1592" s="254"/>
      <c r="S1592" s="254"/>
      <c r="T1592" s="255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6" t="s">
        <v>225</v>
      </c>
      <c r="AU1592" s="256" t="s">
        <v>93</v>
      </c>
      <c r="AV1592" s="14" t="s">
        <v>223</v>
      </c>
      <c r="AW1592" s="14" t="s">
        <v>38</v>
      </c>
      <c r="AX1592" s="14" t="s">
        <v>91</v>
      </c>
      <c r="AY1592" s="256" t="s">
        <v>216</v>
      </c>
    </row>
    <row r="1593" s="2" customFormat="1" ht="44.25" customHeight="1">
      <c r="A1593" s="40"/>
      <c r="B1593" s="41"/>
      <c r="C1593" s="221" t="s">
        <v>2025</v>
      </c>
      <c r="D1593" s="221" t="s">
        <v>218</v>
      </c>
      <c r="E1593" s="222" t="s">
        <v>2026</v>
      </c>
      <c r="F1593" s="223" t="s">
        <v>2027</v>
      </c>
      <c r="G1593" s="224" t="s">
        <v>323</v>
      </c>
      <c r="H1593" s="225">
        <v>2</v>
      </c>
      <c r="I1593" s="226"/>
      <c r="J1593" s="227">
        <f>ROUND(I1593*H1593,2)</f>
        <v>0</v>
      </c>
      <c r="K1593" s="223" t="s">
        <v>1</v>
      </c>
      <c r="L1593" s="46"/>
      <c r="M1593" s="228" t="s">
        <v>1</v>
      </c>
      <c r="N1593" s="229" t="s">
        <v>48</v>
      </c>
      <c r="O1593" s="93"/>
      <c r="P1593" s="230">
        <f>O1593*H1593</f>
        <v>0</v>
      </c>
      <c r="Q1593" s="230">
        <v>0.00046999999999999999</v>
      </c>
      <c r="R1593" s="230">
        <f>Q1593*H1593</f>
        <v>0.00093999999999999997</v>
      </c>
      <c r="S1593" s="230">
        <v>0</v>
      </c>
      <c r="T1593" s="231">
        <f>S1593*H1593</f>
        <v>0</v>
      </c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R1593" s="232" t="s">
        <v>312</v>
      </c>
      <c r="AT1593" s="232" t="s">
        <v>218</v>
      </c>
      <c r="AU1593" s="232" t="s">
        <v>93</v>
      </c>
      <c r="AY1593" s="18" t="s">
        <v>216</v>
      </c>
      <c r="BE1593" s="233">
        <f>IF(N1593="základní",J1593,0)</f>
        <v>0</v>
      </c>
      <c r="BF1593" s="233">
        <f>IF(N1593="snížená",J1593,0)</f>
        <v>0</v>
      </c>
      <c r="BG1593" s="233">
        <f>IF(N1593="zákl. přenesená",J1593,0)</f>
        <v>0</v>
      </c>
      <c r="BH1593" s="233">
        <f>IF(N1593="sníž. přenesená",J1593,0)</f>
        <v>0</v>
      </c>
      <c r="BI1593" s="233">
        <f>IF(N1593="nulová",J1593,0)</f>
        <v>0</v>
      </c>
      <c r="BJ1593" s="18" t="s">
        <v>91</v>
      </c>
      <c r="BK1593" s="233">
        <f>ROUND(I1593*H1593,2)</f>
        <v>0</v>
      </c>
      <c r="BL1593" s="18" t="s">
        <v>312</v>
      </c>
      <c r="BM1593" s="232" t="s">
        <v>2028</v>
      </c>
    </row>
    <row r="1594" s="13" customFormat="1">
      <c r="A1594" s="13"/>
      <c r="B1594" s="234"/>
      <c r="C1594" s="235"/>
      <c r="D1594" s="236" t="s">
        <v>225</v>
      </c>
      <c r="E1594" s="237" t="s">
        <v>1</v>
      </c>
      <c r="F1594" s="238" t="s">
        <v>2029</v>
      </c>
      <c r="G1594" s="235"/>
      <c r="H1594" s="239">
        <v>1</v>
      </c>
      <c r="I1594" s="240"/>
      <c r="J1594" s="235"/>
      <c r="K1594" s="235"/>
      <c r="L1594" s="241"/>
      <c r="M1594" s="242"/>
      <c r="N1594" s="243"/>
      <c r="O1594" s="243"/>
      <c r="P1594" s="243"/>
      <c r="Q1594" s="243"/>
      <c r="R1594" s="243"/>
      <c r="S1594" s="243"/>
      <c r="T1594" s="244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5" t="s">
        <v>225</v>
      </c>
      <c r="AU1594" s="245" t="s">
        <v>93</v>
      </c>
      <c r="AV1594" s="13" t="s">
        <v>93</v>
      </c>
      <c r="AW1594" s="13" t="s">
        <v>38</v>
      </c>
      <c r="AX1594" s="13" t="s">
        <v>83</v>
      </c>
      <c r="AY1594" s="245" t="s">
        <v>216</v>
      </c>
    </row>
    <row r="1595" s="13" customFormat="1">
      <c r="A1595" s="13"/>
      <c r="B1595" s="234"/>
      <c r="C1595" s="235"/>
      <c r="D1595" s="236" t="s">
        <v>225</v>
      </c>
      <c r="E1595" s="237" t="s">
        <v>1</v>
      </c>
      <c r="F1595" s="238" t="s">
        <v>2030</v>
      </c>
      <c r="G1595" s="235"/>
      <c r="H1595" s="239">
        <v>1</v>
      </c>
      <c r="I1595" s="240"/>
      <c r="J1595" s="235"/>
      <c r="K1595" s="235"/>
      <c r="L1595" s="241"/>
      <c r="M1595" s="242"/>
      <c r="N1595" s="243"/>
      <c r="O1595" s="243"/>
      <c r="P1595" s="243"/>
      <c r="Q1595" s="243"/>
      <c r="R1595" s="243"/>
      <c r="S1595" s="243"/>
      <c r="T1595" s="244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5" t="s">
        <v>225</v>
      </c>
      <c r="AU1595" s="245" t="s">
        <v>93</v>
      </c>
      <c r="AV1595" s="13" t="s">
        <v>93</v>
      </c>
      <c r="AW1595" s="13" t="s">
        <v>38</v>
      </c>
      <c r="AX1595" s="13" t="s">
        <v>83</v>
      </c>
      <c r="AY1595" s="245" t="s">
        <v>216</v>
      </c>
    </row>
    <row r="1596" s="14" customFormat="1">
      <c r="A1596" s="14"/>
      <c r="B1596" s="246"/>
      <c r="C1596" s="247"/>
      <c r="D1596" s="236" t="s">
        <v>225</v>
      </c>
      <c r="E1596" s="248" t="s">
        <v>1</v>
      </c>
      <c r="F1596" s="249" t="s">
        <v>229</v>
      </c>
      <c r="G1596" s="247"/>
      <c r="H1596" s="250">
        <v>2</v>
      </c>
      <c r="I1596" s="251"/>
      <c r="J1596" s="247"/>
      <c r="K1596" s="247"/>
      <c r="L1596" s="252"/>
      <c r="M1596" s="253"/>
      <c r="N1596" s="254"/>
      <c r="O1596" s="254"/>
      <c r="P1596" s="254"/>
      <c r="Q1596" s="254"/>
      <c r="R1596" s="254"/>
      <c r="S1596" s="254"/>
      <c r="T1596" s="255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6" t="s">
        <v>225</v>
      </c>
      <c r="AU1596" s="256" t="s">
        <v>93</v>
      </c>
      <c r="AV1596" s="14" t="s">
        <v>223</v>
      </c>
      <c r="AW1596" s="14" t="s">
        <v>38</v>
      </c>
      <c r="AX1596" s="14" t="s">
        <v>91</v>
      </c>
      <c r="AY1596" s="256" t="s">
        <v>216</v>
      </c>
    </row>
    <row r="1597" s="2" customFormat="1" ht="37.8" customHeight="1">
      <c r="A1597" s="40"/>
      <c r="B1597" s="41"/>
      <c r="C1597" s="221" t="s">
        <v>2031</v>
      </c>
      <c r="D1597" s="221" t="s">
        <v>218</v>
      </c>
      <c r="E1597" s="222" t="s">
        <v>2032</v>
      </c>
      <c r="F1597" s="223" t="s">
        <v>2033</v>
      </c>
      <c r="G1597" s="224" t="s">
        <v>323</v>
      </c>
      <c r="H1597" s="225">
        <v>3</v>
      </c>
      <c r="I1597" s="226"/>
      <c r="J1597" s="227">
        <f>ROUND(I1597*H1597,2)</f>
        <v>0</v>
      </c>
      <c r="K1597" s="223" t="s">
        <v>1</v>
      </c>
      <c r="L1597" s="46"/>
      <c r="M1597" s="228" t="s">
        <v>1</v>
      </c>
      <c r="N1597" s="229" t="s">
        <v>48</v>
      </c>
      <c r="O1597" s="93"/>
      <c r="P1597" s="230">
        <f>O1597*H1597</f>
        <v>0</v>
      </c>
      <c r="Q1597" s="230">
        <v>0.00046999999999999999</v>
      </c>
      <c r="R1597" s="230">
        <f>Q1597*H1597</f>
        <v>0.00141</v>
      </c>
      <c r="S1597" s="230">
        <v>0</v>
      </c>
      <c r="T1597" s="231">
        <f>S1597*H1597</f>
        <v>0</v>
      </c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R1597" s="232" t="s">
        <v>312</v>
      </c>
      <c r="AT1597" s="232" t="s">
        <v>218</v>
      </c>
      <c r="AU1597" s="232" t="s">
        <v>93</v>
      </c>
      <c r="AY1597" s="18" t="s">
        <v>216</v>
      </c>
      <c r="BE1597" s="233">
        <f>IF(N1597="základní",J1597,0)</f>
        <v>0</v>
      </c>
      <c r="BF1597" s="233">
        <f>IF(N1597="snížená",J1597,0)</f>
        <v>0</v>
      </c>
      <c r="BG1597" s="233">
        <f>IF(N1597="zákl. přenesená",J1597,0)</f>
        <v>0</v>
      </c>
      <c r="BH1597" s="233">
        <f>IF(N1597="sníž. přenesená",J1597,0)</f>
        <v>0</v>
      </c>
      <c r="BI1597" s="233">
        <f>IF(N1597="nulová",J1597,0)</f>
        <v>0</v>
      </c>
      <c r="BJ1597" s="18" t="s">
        <v>91</v>
      </c>
      <c r="BK1597" s="233">
        <f>ROUND(I1597*H1597,2)</f>
        <v>0</v>
      </c>
      <c r="BL1597" s="18" t="s">
        <v>312</v>
      </c>
      <c r="BM1597" s="232" t="s">
        <v>2034</v>
      </c>
    </row>
    <row r="1598" s="13" customFormat="1">
      <c r="A1598" s="13"/>
      <c r="B1598" s="234"/>
      <c r="C1598" s="235"/>
      <c r="D1598" s="236" t="s">
        <v>225</v>
      </c>
      <c r="E1598" s="237" t="s">
        <v>1</v>
      </c>
      <c r="F1598" s="238" t="s">
        <v>2035</v>
      </c>
      <c r="G1598" s="235"/>
      <c r="H1598" s="239">
        <v>3</v>
      </c>
      <c r="I1598" s="240"/>
      <c r="J1598" s="235"/>
      <c r="K1598" s="235"/>
      <c r="L1598" s="241"/>
      <c r="M1598" s="242"/>
      <c r="N1598" s="243"/>
      <c r="O1598" s="243"/>
      <c r="P1598" s="243"/>
      <c r="Q1598" s="243"/>
      <c r="R1598" s="243"/>
      <c r="S1598" s="243"/>
      <c r="T1598" s="244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5" t="s">
        <v>225</v>
      </c>
      <c r="AU1598" s="245" t="s">
        <v>93</v>
      </c>
      <c r="AV1598" s="13" t="s">
        <v>93</v>
      </c>
      <c r="AW1598" s="13" t="s">
        <v>38</v>
      </c>
      <c r="AX1598" s="13" t="s">
        <v>91</v>
      </c>
      <c r="AY1598" s="245" t="s">
        <v>216</v>
      </c>
    </row>
    <row r="1599" s="2" customFormat="1" ht="44.25" customHeight="1">
      <c r="A1599" s="40"/>
      <c r="B1599" s="41"/>
      <c r="C1599" s="221" t="s">
        <v>2036</v>
      </c>
      <c r="D1599" s="221" t="s">
        <v>218</v>
      </c>
      <c r="E1599" s="222" t="s">
        <v>2037</v>
      </c>
      <c r="F1599" s="223" t="s">
        <v>2038</v>
      </c>
      <c r="G1599" s="224" t="s">
        <v>323</v>
      </c>
      <c r="H1599" s="225">
        <v>1</v>
      </c>
      <c r="I1599" s="226"/>
      <c r="J1599" s="227">
        <f>ROUND(I1599*H1599,2)</f>
        <v>0</v>
      </c>
      <c r="K1599" s="223" t="s">
        <v>1</v>
      </c>
      <c r="L1599" s="46"/>
      <c r="M1599" s="228" t="s">
        <v>1</v>
      </c>
      <c r="N1599" s="229" t="s">
        <v>48</v>
      </c>
      <c r="O1599" s="93"/>
      <c r="P1599" s="230">
        <f>O1599*H1599</f>
        <v>0</v>
      </c>
      <c r="Q1599" s="230">
        <v>0.00046999999999999999</v>
      </c>
      <c r="R1599" s="230">
        <f>Q1599*H1599</f>
        <v>0.00046999999999999999</v>
      </c>
      <c r="S1599" s="230">
        <v>0</v>
      </c>
      <c r="T1599" s="231">
        <f>S1599*H1599</f>
        <v>0</v>
      </c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R1599" s="232" t="s">
        <v>312</v>
      </c>
      <c r="AT1599" s="232" t="s">
        <v>218</v>
      </c>
      <c r="AU1599" s="232" t="s">
        <v>93</v>
      </c>
      <c r="AY1599" s="18" t="s">
        <v>216</v>
      </c>
      <c r="BE1599" s="233">
        <f>IF(N1599="základní",J1599,0)</f>
        <v>0</v>
      </c>
      <c r="BF1599" s="233">
        <f>IF(N1599="snížená",J1599,0)</f>
        <v>0</v>
      </c>
      <c r="BG1599" s="233">
        <f>IF(N1599="zákl. přenesená",J1599,0)</f>
        <v>0</v>
      </c>
      <c r="BH1599" s="233">
        <f>IF(N1599="sníž. přenesená",J1599,0)</f>
        <v>0</v>
      </c>
      <c r="BI1599" s="233">
        <f>IF(N1599="nulová",J1599,0)</f>
        <v>0</v>
      </c>
      <c r="BJ1599" s="18" t="s">
        <v>91</v>
      </c>
      <c r="BK1599" s="233">
        <f>ROUND(I1599*H1599,2)</f>
        <v>0</v>
      </c>
      <c r="BL1599" s="18" t="s">
        <v>312</v>
      </c>
      <c r="BM1599" s="232" t="s">
        <v>2039</v>
      </c>
    </row>
    <row r="1600" s="13" customFormat="1">
      <c r="A1600" s="13"/>
      <c r="B1600" s="234"/>
      <c r="C1600" s="235"/>
      <c r="D1600" s="236" t="s">
        <v>225</v>
      </c>
      <c r="E1600" s="237" t="s">
        <v>1</v>
      </c>
      <c r="F1600" s="238" t="s">
        <v>2040</v>
      </c>
      <c r="G1600" s="235"/>
      <c r="H1600" s="239">
        <v>1</v>
      </c>
      <c r="I1600" s="240"/>
      <c r="J1600" s="235"/>
      <c r="K1600" s="235"/>
      <c r="L1600" s="241"/>
      <c r="M1600" s="242"/>
      <c r="N1600" s="243"/>
      <c r="O1600" s="243"/>
      <c r="P1600" s="243"/>
      <c r="Q1600" s="243"/>
      <c r="R1600" s="243"/>
      <c r="S1600" s="243"/>
      <c r="T1600" s="244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5" t="s">
        <v>225</v>
      </c>
      <c r="AU1600" s="245" t="s">
        <v>93</v>
      </c>
      <c r="AV1600" s="13" t="s">
        <v>93</v>
      </c>
      <c r="AW1600" s="13" t="s">
        <v>38</v>
      </c>
      <c r="AX1600" s="13" t="s">
        <v>91</v>
      </c>
      <c r="AY1600" s="245" t="s">
        <v>216</v>
      </c>
    </row>
    <row r="1601" s="2" customFormat="1" ht="44.25" customHeight="1">
      <c r="A1601" s="40"/>
      <c r="B1601" s="41"/>
      <c r="C1601" s="221" t="s">
        <v>2041</v>
      </c>
      <c r="D1601" s="221" t="s">
        <v>218</v>
      </c>
      <c r="E1601" s="222" t="s">
        <v>2042</v>
      </c>
      <c r="F1601" s="223" t="s">
        <v>2043</v>
      </c>
      <c r="G1601" s="224" t="s">
        <v>323</v>
      </c>
      <c r="H1601" s="225">
        <v>1</v>
      </c>
      <c r="I1601" s="226"/>
      <c r="J1601" s="227">
        <f>ROUND(I1601*H1601,2)</f>
        <v>0</v>
      </c>
      <c r="K1601" s="223" t="s">
        <v>1</v>
      </c>
      <c r="L1601" s="46"/>
      <c r="M1601" s="228" t="s">
        <v>1</v>
      </c>
      <c r="N1601" s="229" t="s">
        <v>48</v>
      </c>
      <c r="O1601" s="93"/>
      <c r="P1601" s="230">
        <f>O1601*H1601</f>
        <v>0</v>
      </c>
      <c r="Q1601" s="230">
        <v>0.00046999999999999999</v>
      </c>
      <c r="R1601" s="230">
        <f>Q1601*H1601</f>
        <v>0.00046999999999999999</v>
      </c>
      <c r="S1601" s="230">
        <v>0</v>
      </c>
      <c r="T1601" s="231">
        <f>S1601*H1601</f>
        <v>0</v>
      </c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R1601" s="232" t="s">
        <v>312</v>
      </c>
      <c r="AT1601" s="232" t="s">
        <v>218</v>
      </c>
      <c r="AU1601" s="232" t="s">
        <v>93</v>
      </c>
      <c r="AY1601" s="18" t="s">
        <v>216</v>
      </c>
      <c r="BE1601" s="233">
        <f>IF(N1601="základní",J1601,0)</f>
        <v>0</v>
      </c>
      <c r="BF1601" s="233">
        <f>IF(N1601="snížená",J1601,0)</f>
        <v>0</v>
      </c>
      <c r="BG1601" s="233">
        <f>IF(N1601="zákl. přenesená",J1601,0)</f>
        <v>0</v>
      </c>
      <c r="BH1601" s="233">
        <f>IF(N1601="sníž. přenesená",J1601,0)</f>
        <v>0</v>
      </c>
      <c r="BI1601" s="233">
        <f>IF(N1601="nulová",J1601,0)</f>
        <v>0</v>
      </c>
      <c r="BJ1601" s="18" t="s">
        <v>91</v>
      </c>
      <c r="BK1601" s="233">
        <f>ROUND(I1601*H1601,2)</f>
        <v>0</v>
      </c>
      <c r="BL1601" s="18" t="s">
        <v>312</v>
      </c>
      <c r="BM1601" s="232" t="s">
        <v>2044</v>
      </c>
    </row>
    <row r="1602" s="13" customFormat="1">
      <c r="A1602" s="13"/>
      <c r="B1602" s="234"/>
      <c r="C1602" s="235"/>
      <c r="D1602" s="236" t="s">
        <v>225</v>
      </c>
      <c r="E1602" s="237" t="s">
        <v>1</v>
      </c>
      <c r="F1602" s="238" t="s">
        <v>2045</v>
      </c>
      <c r="G1602" s="235"/>
      <c r="H1602" s="239">
        <v>1</v>
      </c>
      <c r="I1602" s="240"/>
      <c r="J1602" s="235"/>
      <c r="K1602" s="235"/>
      <c r="L1602" s="241"/>
      <c r="M1602" s="242"/>
      <c r="N1602" s="243"/>
      <c r="O1602" s="243"/>
      <c r="P1602" s="243"/>
      <c r="Q1602" s="243"/>
      <c r="R1602" s="243"/>
      <c r="S1602" s="243"/>
      <c r="T1602" s="244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5" t="s">
        <v>225</v>
      </c>
      <c r="AU1602" s="245" t="s">
        <v>93</v>
      </c>
      <c r="AV1602" s="13" t="s">
        <v>93</v>
      </c>
      <c r="AW1602" s="13" t="s">
        <v>38</v>
      </c>
      <c r="AX1602" s="13" t="s">
        <v>91</v>
      </c>
      <c r="AY1602" s="245" t="s">
        <v>216</v>
      </c>
    </row>
    <row r="1603" s="2" customFormat="1" ht="44.25" customHeight="1">
      <c r="A1603" s="40"/>
      <c r="B1603" s="41"/>
      <c r="C1603" s="221" t="s">
        <v>2046</v>
      </c>
      <c r="D1603" s="221" t="s">
        <v>218</v>
      </c>
      <c r="E1603" s="222" t="s">
        <v>2047</v>
      </c>
      <c r="F1603" s="223" t="s">
        <v>2048</v>
      </c>
      <c r="G1603" s="224" t="s">
        <v>323</v>
      </c>
      <c r="H1603" s="225">
        <v>3</v>
      </c>
      <c r="I1603" s="226"/>
      <c r="J1603" s="227">
        <f>ROUND(I1603*H1603,2)</f>
        <v>0</v>
      </c>
      <c r="K1603" s="223" t="s">
        <v>1</v>
      </c>
      <c r="L1603" s="46"/>
      <c r="M1603" s="228" t="s">
        <v>1</v>
      </c>
      <c r="N1603" s="229" t="s">
        <v>48</v>
      </c>
      <c r="O1603" s="93"/>
      <c r="P1603" s="230">
        <f>O1603*H1603</f>
        <v>0</v>
      </c>
      <c r="Q1603" s="230">
        <v>0.00046999999999999999</v>
      </c>
      <c r="R1603" s="230">
        <f>Q1603*H1603</f>
        <v>0.00141</v>
      </c>
      <c r="S1603" s="230">
        <v>0</v>
      </c>
      <c r="T1603" s="231">
        <f>S1603*H1603</f>
        <v>0</v>
      </c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R1603" s="232" t="s">
        <v>312</v>
      </c>
      <c r="AT1603" s="232" t="s">
        <v>218</v>
      </c>
      <c r="AU1603" s="232" t="s">
        <v>93</v>
      </c>
      <c r="AY1603" s="18" t="s">
        <v>216</v>
      </c>
      <c r="BE1603" s="233">
        <f>IF(N1603="základní",J1603,0)</f>
        <v>0</v>
      </c>
      <c r="BF1603" s="233">
        <f>IF(N1603="snížená",J1603,0)</f>
        <v>0</v>
      </c>
      <c r="BG1603" s="233">
        <f>IF(N1603="zákl. přenesená",J1603,0)</f>
        <v>0</v>
      </c>
      <c r="BH1603" s="233">
        <f>IF(N1603="sníž. přenesená",J1603,0)</f>
        <v>0</v>
      </c>
      <c r="BI1603" s="233">
        <f>IF(N1603="nulová",J1603,0)</f>
        <v>0</v>
      </c>
      <c r="BJ1603" s="18" t="s">
        <v>91</v>
      </c>
      <c r="BK1603" s="233">
        <f>ROUND(I1603*H1603,2)</f>
        <v>0</v>
      </c>
      <c r="BL1603" s="18" t="s">
        <v>312</v>
      </c>
      <c r="BM1603" s="232" t="s">
        <v>2049</v>
      </c>
    </row>
    <row r="1604" s="13" customFormat="1">
      <c r="A1604" s="13"/>
      <c r="B1604" s="234"/>
      <c r="C1604" s="235"/>
      <c r="D1604" s="236" t="s">
        <v>225</v>
      </c>
      <c r="E1604" s="237" t="s">
        <v>1</v>
      </c>
      <c r="F1604" s="238" t="s">
        <v>2050</v>
      </c>
      <c r="G1604" s="235"/>
      <c r="H1604" s="239">
        <v>2</v>
      </c>
      <c r="I1604" s="240"/>
      <c r="J1604" s="235"/>
      <c r="K1604" s="235"/>
      <c r="L1604" s="241"/>
      <c r="M1604" s="242"/>
      <c r="N1604" s="243"/>
      <c r="O1604" s="243"/>
      <c r="P1604" s="243"/>
      <c r="Q1604" s="243"/>
      <c r="R1604" s="243"/>
      <c r="S1604" s="243"/>
      <c r="T1604" s="244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5" t="s">
        <v>225</v>
      </c>
      <c r="AU1604" s="245" t="s">
        <v>93</v>
      </c>
      <c r="AV1604" s="13" t="s">
        <v>93</v>
      </c>
      <c r="AW1604" s="13" t="s">
        <v>38</v>
      </c>
      <c r="AX1604" s="13" t="s">
        <v>83</v>
      </c>
      <c r="AY1604" s="245" t="s">
        <v>216</v>
      </c>
    </row>
    <row r="1605" s="13" customFormat="1">
      <c r="A1605" s="13"/>
      <c r="B1605" s="234"/>
      <c r="C1605" s="235"/>
      <c r="D1605" s="236" t="s">
        <v>225</v>
      </c>
      <c r="E1605" s="237" t="s">
        <v>1</v>
      </c>
      <c r="F1605" s="238" t="s">
        <v>2051</v>
      </c>
      <c r="G1605" s="235"/>
      <c r="H1605" s="239">
        <v>1</v>
      </c>
      <c r="I1605" s="240"/>
      <c r="J1605" s="235"/>
      <c r="K1605" s="235"/>
      <c r="L1605" s="241"/>
      <c r="M1605" s="242"/>
      <c r="N1605" s="243"/>
      <c r="O1605" s="243"/>
      <c r="P1605" s="243"/>
      <c r="Q1605" s="243"/>
      <c r="R1605" s="243"/>
      <c r="S1605" s="243"/>
      <c r="T1605" s="244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5" t="s">
        <v>225</v>
      </c>
      <c r="AU1605" s="245" t="s">
        <v>93</v>
      </c>
      <c r="AV1605" s="13" t="s">
        <v>93</v>
      </c>
      <c r="AW1605" s="13" t="s">
        <v>38</v>
      </c>
      <c r="AX1605" s="13" t="s">
        <v>83</v>
      </c>
      <c r="AY1605" s="245" t="s">
        <v>216</v>
      </c>
    </row>
    <row r="1606" s="14" customFormat="1">
      <c r="A1606" s="14"/>
      <c r="B1606" s="246"/>
      <c r="C1606" s="247"/>
      <c r="D1606" s="236" t="s">
        <v>225</v>
      </c>
      <c r="E1606" s="248" t="s">
        <v>1</v>
      </c>
      <c r="F1606" s="249" t="s">
        <v>229</v>
      </c>
      <c r="G1606" s="247"/>
      <c r="H1606" s="250">
        <v>3</v>
      </c>
      <c r="I1606" s="251"/>
      <c r="J1606" s="247"/>
      <c r="K1606" s="247"/>
      <c r="L1606" s="252"/>
      <c r="M1606" s="253"/>
      <c r="N1606" s="254"/>
      <c r="O1606" s="254"/>
      <c r="P1606" s="254"/>
      <c r="Q1606" s="254"/>
      <c r="R1606" s="254"/>
      <c r="S1606" s="254"/>
      <c r="T1606" s="255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6" t="s">
        <v>225</v>
      </c>
      <c r="AU1606" s="256" t="s">
        <v>93</v>
      </c>
      <c r="AV1606" s="14" t="s">
        <v>223</v>
      </c>
      <c r="AW1606" s="14" t="s">
        <v>38</v>
      </c>
      <c r="AX1606" s="14" t="s">
        <v>91</v>
      </c>
      <c r="AY1606" s="256" t="s">
        <v>216</v>
      </c>
    </row>
    <row r="1607" s="2" customFormat="1" ht="37.8" customHeight="1">
      <c r="A1607" s="40"/>
      <c r="B1607" s="41"/>
      <c r="C1607" s="221" t="s">
        <v>2052</v>
      </c>
      <c r="D1607" s="221" t="s">
        <v>218</v>
      </c>
      <c r="E1607" s="222" t="s">
        <v>2053</v>
      </c>
      <c r="F1607" s="223" t="s">
        <v>2054</v>
      </c>
      <c r="G1607" s="224" t="s">
        <v>323</v>
      </c>
      <c r="H1607" s="225">
        <v>1</v>
      </c>
      <c r="I1607" s="226"/>
      <c r="J1607" s="227">
        <f>ROUND(I1607*H1607,2)</f>
        <v>0</v>
      </c>
      <c r="K1607" s="223" t="s">
        <v>1</v>
      </c>
      <c r="L1607" s="46"/>
      <c r="M1607" s="228" t="s">
        <v>1</v>
      </c>
      <c r="N1607" s="229" t="s">
        <v>48</v>
      </c>
      <c r="O1607" s="93"/>
      <c r="P1607" s="230">
        <f>O1607*H1607</f>
        <v>0</v>
      </c>
      <c r="Q1607" s="230">
        <v>0.00046999999999999999</v>
      </c>
      <c r="R1607" s="230">
        <f>Q1607*H1607</f>
        <v>0.00046999999999999999</v>
      </c>
      <c r="S1607" s="230">
        <v>0</v>
      </c>
      <c r="T1607" s="231">
        <f>S1607*H1607</f>
        <v>0</v>
      </c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R1607" s="232" t="s">
        <v>312</v>
      </c>
      <c r="AT1607" s="232" t="s">
        <v>218</v>
      </c>
      <c r="AU1607" s="232" t="s">
        <v>93</v>
      </c>
      <c r="AY1607" s="18" t="s">
        <v>216</v>
      </c>
      <c r="BE1607" s="233">
        <f>IF(N1607="základní",J1607,0)</f>
        <v>0</v>
      </c>
      <c r="BF1607" s="233">
        <f>IF(N1607="snížená",J1607,0)</f>
        <v>0</v>
      </c>
      <c r="BG1607" s="233">
        <f>IF(N1607="zákl. přenesená",J1607,0)</f>
        <v>0</v>
      </c>
      <c r="BH1607" s="233">
        <f>IF(N1607="sníž. přenesená",J1607,0)</f>
        <v>0</v>
      </c>
      <c r="BI1607" s="233">
        <f>IF(N1607="nulová",J1607,0)</f>
        <v>0</v>
      </c>
      <c r="BJ1607" s="18" t="s">
        <v>91</v>
      </c>
      <c r="BK1607" s="233">
        <f>ROUND(I1607*H1607,2)</f>
        <v>0</v>
      </c>
      <c r="BL1607" s="18" t="s">
        <v>312</v>
      </c>
      <c r="BM1607" s="232" t="s">
        <v>2055</v>
      </c>
    </row>
    <row r="1608" s="13" customFormat="1">
      <c r="A1608" s="13"/>
      <c r="B1608" s="234"/>
      <c r="C1608" s="235"/>
      <c r="D1608" s="236" t="s">
        <v>225</v>
      </c>
      <c r="E1608" s="237" t="s">
        <v>1</v>
      </c>
      <c r="F1608" s="238" t="s">
        <v>2056</v>
      </c>
      <c r="G1608" s="235"/>
      <c r="H1608" s="239">
        <v>1</v>
      </c>
      <c r="I1608" s="240"/>
      <c r="J1608" s="235"/>
      <c r="K1608" s="235"/>
      <c r="L1608" s="241"/>
      <c r="M1608" s="242"/>
      <c r="N1608" s="243"/>
      <c r="O1608" s="243"/>
      <c r="P1608" s="243"/>
      <c r="Q1608" s="243"/>
      <c r="R1608" s="243"/>
      <c r="S1608" s="243"/>
      <c r="T1608" s="244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5" t="s">
        <v>225</v>
      </c>
      <c r="AU1608" s="245" t="s">
        <v>93</v>
      </c>
      <c r="AV1608" s="13" t="s">
        <v>93</v>
      </c>
      <c r="AW1608" s="13" t="s">
        <v>38</v>
      </c>
      <c r="AX1608" s="13" t="s">
        <v>83</v>
      </c>
      <c r="AY1608" s="245" t="s">
        <v>216</v>
      </c>
    </row>
    <row r="1609" s="14" customFormat="1">
      <c r="A1609" s="14"/>
      <c r="B1609" s="246"/>
      <c r="C1609" s="247"/>
      <c r="D1609" s="236" t="s">
        <v>225</v>
      </c>
      <c r="E1609" s="248" t="s">
        <v>1</v>
      </c>
      <c r="F1609" s="249" t="s">
        <v>229</v>
      </c>
      <c r="G1609" s="247"/>
      <c r="H1609" s="250">
        <v>1</v>
      </c>
      <c r="I1609" s="251"/>
      <c r="J1609" s="247"/>
      <c r="K1609" s="247"/>
      <c r="L1609" s="252"/>
      <c r="M1609" s="253"/>
      <c r="N1609" s="254"/>
      <c r="O1609" s="254"/>
      <c r="P1609" s="254"/>
      <c r="Q1609" s="254"/>
      <c r="R1609" s="254"/>
      <c r="S1609" s="254"/>
      <c r="T1609" s="255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6" t="s">
        <v>225</v>
      </c>
      <c r="AU1609" s="256" t="s">
        <v>93</v>
      </c>
      <c r="AV1609" s="14" t="s">
        <v>223</v>
      </c>
      <c r="AW1609" s="14" t="s">
        <v>38</v>
      </c>
      <c r="AX1609" s="14" t="s">
        <v>91</v>
      </c>
      <c r="AY1609" s="256" t="s">
        <v>216</v>
      </c>
    </row>
    <row r="1610" s="2" customFormat="1" ht="44.25" customHeight="1">
      <c r="A1610" s="40"/>
      <c r="B1610" s="41"/>
      <c r="C1610" s="221" t="s">
        <v>2057</v>
      </c>
      <c r="D1610" s="221" t="s">
        <v>218</v>
      </c>
      <c r="E1610" s="222" t="s">
        <v>2058</v>
      </c>
      <c r="F1610" s="223" t="s">
        <v>2059</v>
      </c>
      <c r="G1610" s="224" t="s">
        <v>323</v>
      </c>
      <c r="H1610" s="225">
        <v>7</v>
      </c>
      <c r="I1610" s="226"/>
      <c r="J1610" s="227">
        <f>ROUND(I1610*H1610,2)</f>
        <v>0</v>
      </c>
      <c r="K1610" s="223" t="s">
        <v>1</v>
      </c>
      <c r="L1610" s="46"/>
      <c r="M1610" s="228" t="s">
        <v>1</v>
      </c>
      <c r="N1610" s="229" t="s">
        <v>48</v>
      </c>
      <c r="O1610" s="93"/>
      <c r="P1610" s="230">
        <f>O1610*H1610</f>
        <v>0</v>
      </c>
      <c r="Q1610" s="230">
        <v>0.00046999999999999999</v>
      </c>
      <c r="R1610" s="230">
        <f>Q1610*H1610</f>
        <v>0.00329</v>
      </c>
      <c r="S1610" s="230">
        <v>0</v>
      </c>
      <c r="T1610" s="231">
        <f>S1610*H1610</f>
        <v>0</v>
      </c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R1610" s="232" t="s">
        <v>312</v>
      </c>
      <c r="AT1610" s="232" t="s">
        <v>218</v>
      </c>
      <c r="AU1610" s="232" t="s">
        <v>93</v>
      </c>
      <c r="AY1610" s="18" t="s">
        <v>216</v>
      </c>
      <c r="BE1610" s="233">
        <f>IF(N1610="základní",J1610,0)</f>
        <v>0</v>
      </c>
      <c r="BF1610" s="233">
        <f>IF(N1610="snížená",J1610,0)</f>
        <v>0</v>
      </c>
      <c r="BG1610" s="233">
        <f>IF(N1610="zákl. přenesená",J1610,0)</f>
        <v>0</v>
      </c>
      <c r="BH1610" s="233">
        <f>IF(N1610="sníž. přenesená",J1610,0)</f>
        <v>0</v>
      </c>
      <c r="BI1610" s="233">
        <f>IF(N1610="nulová",J1610,0)</f>
        <v>0</v>
      </c>
      <c r="BJ1610" s="18" t="s">
        <v>91</v>
      </c>
      <c r="BK1610" s="233">
        <f>ROUND(I1610*H1610,2)</f>
        <v>0</v>
      </c>
      <c r="BL1610" s="18" t="s">
        <v>312</v>
      </c>
      <c r="BM1610" s="232" t="s">
        <v>2060</v>
      </c>
    </row>
    <row r="1611" s="13" customFormat="1">
      <c r="A1611" s="13"/>
      <c r="B1611" s="234"/>
      <c r="C1611" s="235"/>
      <c r="D1611" s="236" t="s">
        <v>225</v>
      </c>
      <c r="E1611" s="237" t="s">
        <v>1</v>
      </c>
      <c r="F1611" s="238" t="s">
        <v>2061</v>
      </c>
      <c r="G1611" s="235"/>
      <c r="H1611" s="239">
        <v>7</v>
      </c>
      <c r="I1611" s="240"/>
      <c r="J1611" s="235"/>
      <c r="K1611" s="235"/>
      <c r="L1611" s="241"/>
      <c r="M1611" s="242"/>
      <c r="N1611" s="243"/>
      <c r="O1611" s="243"/>
      <c r="P1611" s="243"/>
      <c r="Q1611" s="243"/>
      <c r="R1611" s="243"/>
      <c r="S1611" s="243"/>
      <c r="T1611" s="244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5" t="s">
        <v>225</v>
      </c>
      <c r="AU1611" s="245" t="s">
        <v>93</v>
      </c>
      <c r="AV1611" s="13" t="s">
        <v>93</v>
      </c>
      <c r="AW1611" s="13" t="s">
        <v>38</v>
      </c>
      <c r="AX1611" s="13" t="s">
        <v>91</v>
      </c>
      <c r="AY1611" s="245" t="s">
        <v>216</v>
      </c>
    </row>
    <row r="1612" s="2" customFormat="1" ht="44.25" customHeight="1">
      <c r="A1612" s="40"/>
      <c r="B1612" s="41"/>
      <c r="C1612" s="221" t="s">
        <v>2062</v>
      </c>
      <c r="D1612" s="221" t="s">
        <v>218</v>
      </c>
      <c r="E1612" s="222" t="s">
        <v>2063</v>
      </c>
      <c r="F1612" s="223" t="s">
        <v>2064</v>
      </c>
      <c r="G1612" s="224" t="s">
        <v>323</v>
      </c>
      <c r="H1612" s="225">
        <v>1</v>
      </c>
      <c r="I1612" s="226"/>
      <c r="J1612" s="227">
        <f>ROUND(I1612*H1612,2)</f>
        <v>0</v>
      </c>
      <c r="K1612" s="223" t="s">
        <v>1</v>
      </c>
      <c r="L1612" s="46"/>
      <c r="M1612" s="228" t="s">
        <v>1</v>
      </c>
      <c r="N1612" s="229" t="s">
        <v>48</v>
      </c>
      <c r="O1612" s="93"/>
      <c r="P1612" s="230">
        <f>O1612*H1612</f>
        <v>0</v>
      </c>
      <c r="Q1612" s="230">
        <v>0.00046999999999999999</v>
      </c>
      <c r="R1612" s="230">
        <f>Q1612*H1612</f>
        <v>0.00046999999999999999</v>
      </c>
      <c r="S1612" s="230">
        <v>0</v>
      </c>
      <c r="T1612" s="231">
        <f>S1612*H1612</f>
        <v>0</v>
      </c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R1612" s="232" t="s">
        <v>312</v>
      </c>
      <c r="AT1612" s="232" t="s">
        <v>218</v>
      </c>
      <c r="AU1612" s="232" t="s">
        <v>93</v>
      </c>
      <c r="AY1612" s="18" t="s">
        <v>216</v>
      </c>
      <c r="BE1612" s="233">
        <f>IF(N1612="základní",J1612,0)</f>
        <v>0</v>
      </c>
      <c r="BF1612" s="233">
        <f>IF(N1612="snížená",J1612,0)</f>
        <v>0</v>
      </c>
      <c r="BG1612" s="233">
        <f>IF(N1612="zákl. přenesená",J1612,0)</f>
        <v>0</v>
      </c>
      <c r="BH1612" s="233">
        <f>IF(N1612="sníž. přenesená",J1612,0)</f>
        <v>0</v>
      </c>
      <c r="BI1612" s="233">
        <f>IF(N1612="nulová",J1612,0)</f>
        <v>0</v>
      </c>
      <c r="BJ1612" s="18" t="s">
        <v>91</v>
      </c>
      <c r="BK1612" s="233">
        <f>ROUND(I1612*H1612,2)</f>
        <v>0</v>
      </c>
      <c r="BL1612" s="18" t="s">
        <v>312</v>
      </c>
      <c r="BM1612" s="232" t="s">
        <v>2065</v>
      </c>
    </row>
    <row r="1613" s="13" customFormat="1">
      <c r="A1613" s="13"/>
      <c r="B1613" s="234"/>
      <c r="C1613" s="235"/>
      <c r="D1613" s="236" t="s">
        <v>225</v>
      </c>
      <c r="E1613" s="237" t="s">
        <v>1</v>
      </c>
      <c r="F1613" s="238" t="s">
        <v>2066</v>
      </c>
      <c r="G1613" s="235"/>
      <c r="H1613" s="239">
        <v>1</v>
      </c>
      <c r="I1613" s="240"/>
      <c r="J1613" s="235"/>
      <c r="K1613" s="235"/>
      <c r="L1613" s="241"/>
      <c r="M1613" s="242"/>
      <c r="N1613" s="243"/>
      <c r="O1613" s="243"/>
      <c r="P1613" s="243"/>
      <c r="Q1613" s="243"/>
      <c r="R1613" s="243"/>
      <c r="S1613" s="243"/>
      <c r="T1613" s="244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5" t="s">
        <v>225</v>
      </c>
      <c r="AU1613" s="245" t="s">
        <v>93</v>
      </c>
      <c r="AV1613" s="13" t="s">
        <v>93</v>
      </c>
      <c r="AW1613" s="13" t="s">
        <v>38</v>
      </c>
      <c r="AX1613" s="13" t="s">
        <v>91</v>
      </c>
      <c r="AY1613" s="245" t="s">
        <v>216</v>
      </c>
    </row>
    <row r="1614" s="2" customFormat="1" ht="37.8" customHeight="1">
      <c r="A1614" s="40"/>
      <c r="B1614" s="41"/>
      <c r="C1614" s="221" t="s">
        <v>2067</v>
      </c>
      <c r="D1614" s="221" t="s">
        <v>218</v>
      </c>
      <c r="E1614" s="222" t="s">
        <v>2068</v>
      </c>
      <c r="F1614" s="223" t="s">
        <v>2069</v>
      </c>
      <c r="G1614" s="224" t="s">
        <v>323</v>
      </c>
      <c r="H1614" s="225">
        <v>1</v>
      </c>
      <c r="I1614" s="226"/>
      <c r="J1614" s="227">
        <f>ROUND(I1614*H1614,2)</f>
        <v>0</v>
      </c>
      <c r="K1614" s="223" t="s">
        <v>1</v>
      </c>
      <c r="L1614" s="46"/>
      <c r="M1614" s="228" t="s">
        <v>1</v>
      </c>
      <c r="N1614" s="229" t="s">
        <v>48</v>
      </c>
      <c r="O1614" s="93"/>
      <c r="P1614" s="230">
        <f>O1614*H1614</f>
        <v>0</v>
      </c>
      <c r="Q1614" s="230">
        <v>0.00046999999999999999</v>
      </c>
      <c r="R1614" s="230">
        <f>Q1614*H1614</f>
        <v>0.00046999999999999999</v>
      </c>
      <c r="S1614" s="230">
        <v>0</v>
      </c>
      <c r="T1614" s="231">
        <f>S1614*H1614</f>
        <v>0</v>
      </c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R1614" s="232" t="s">
        <v>312</v>
      </c>
      <c r="AT1614" s="232" t="s">
        <v>218</v>
      </c>
      <c r="AU1614" s="232" t="s">
        <v>93</v>
      </c>
      <c r="AY1614" s="18" t="s">
        <v>216</v>
      </c>
      <c r="BE1614" s="233">
        <f>IF(N1614="základní",J1614,0)</f>
        <v>0</v>
      </c>
      <c r="BF1614" s="233">
        <f>IF(N1614="snížená",J1614,0)</f>
        <v>0</v>
      </c>
      <c r="BG1614" s="233">
        <f>IF(N1614="zákl. přenesená",J1614,0)</f>
        <v>0</v>
      </c>
      <c r="BH1614" s="233">
        <f>IF(N1614="sníž. přenesená",J1614,0)</f>
        <v>0</v>
      </c>
      <c r="BI1614" s="233">
        <f>IF(N1614="nulová",J1614,0)</f>
        <v>0</v>
      </c>
      <c r="BJ1614" s="18" t="s">
        <v>91</v>
      </c>
      <c r="BK1614" s="233">
        <f>ROUND(I1614*H1614,2)</f>
        <v>0</v>
      </c>
      <c r="BL1614" s="18" t="s">
        <v>312</v>
      </c>
      <c r="BM1614" s="232" t="s">
        <v>2070</v>
      </c>
    </row>
    <row r="1615" s="13" customFormat="1">
      <c r="A1615" s="13"/>
      <c r="B1615" s="234"/>
      <c r="C1615" s="235"/>
      <c r="D1615" s="236" t="s">
        <v>225</v>
      </c>
      <c r="E1615" s="237" t="s">
        <v>1</v>
      </c>
      <c r="F1615" s="238" t="s">
        <v>2071</v>
      </c>
      <c r="G1615" s="235"/>
      <c r="H1615" s="239">
        <v>1</v>
      </c>
      <c r="I1615" s="240"/>
      <c r="J1615" s="235"/>
      <c r="K1615" s="235"/>
      <c r="L1615" s="241"/>
      <c r="M1615" s="242"/>
      <c r="N1615" s="243"/>
      <c r="O1615" s="243"/>
      <c r="P1615" s="243"/>
      <c r="Q1615" s="243"/>
      <c r="R1615" s="243"/>
      <c r="S1615" s="243"/>
      <c r="T1615" s="244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5" t="s">
        <v>225</v>
      </c>
      <c r="AU1615" s="245" t="s">
        <v>93</v>
      </c>
      <c r="AV1615" s="13" t="s">
        <v>93</v>
      </c>
      <c r="AW1615" s="13" t="s">
        <v>38</v>
      </c>
      <c r="AX1615" s="13" t="s">
        <v>91</v>
      </c>
      <c r="AY1615" s="245" t="s">
        <v>216</v>
      </c>
    </row>
    <row r="1616" s="2" customFormat="1" ht="37.8" customHeight="1">
      <c r="A1616" s="40"/>
      <c r="B1616" s="41"/>
      <c r="C1616" s="221" t="s">
        <v>2072</v>
      </c>
      <c r="D1616" s="221" t="s">
        <v>218</v>
      </c>
      <c r="E1616" s="222" t="s">
        <v>2073</v>
      </c>
      <c r="F1616" s="223" t="s">
        <v>2074</v>
      </c>
      <c r="G1616" s="224" t="s">
        <v>323</v>
      </c>
      <c r="H1616" s="225">
        <v>1</v>
      </c>
      <c r="I1616" s="226"/>
      <c r="J1616" s="227">
        <f>ROUND(I1616*H1616,2)</f>
        <v>0</v>
      </c>
      <c r="K1616" s="223" t="s">
        <v>1</v>
      </c>
      <c r="L1616" s="46"/>
      <c r="M1616" s="228" t="s">
        <v>1</v>
      </c>
      <c r="N1616" s="229" t="s">
        <v>48</v>
      </c>
      <c r="O1616" s="93"/>
      <c r="P1616" s="230">
        <f>O1616*H1616</f>
        <v>0</v>
      </c>
      <c r="Q1616" s="230">
        <v>0.00046999999999999999</v>
      </c>
      <c r="R1616" s="230">
        <f>Q1616*H1616</f>
        <v>0.00046999999999999999</v>
      </c>
      <c r="S1616" s="230">
        <v>0</v>
      </c>
      <c r="T1616" s="231">
        <f>S1616*H1616</f>
        <v>0</v>
      </c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R1616" s="232" t="s">
        <v>312</v>
      </c>
      <c r="AT1616" s="232" t="s">
        <v>218</v>
      </c>
      <c r="AU1616" s="232" t="s">
        <v>93</v>
      </c>
      <c r="AY1616" s="18" t="s">
        <v>216</v>
      </c>
      <c r="BE1616" s="233">
        <f>IF(N1616="základní",J1616,0)</f>
        <v>0</v>
      </c>
      <c r="BF1616" s="233">
        <f>IF(N1616="snížená",J1616,0)</f>
        <v>0</v>
      </c>
      <c r="BG1616" s="233">
        <f>IF(N1616="zákl. přenesená",J1616,0)</f>
        <v>0</v>
      </c>
      <c r="BH1616" s="233">
        <f>IF(N1616="sníž. přenesená",J1616,0)</f>
        <v>0</v>
      </c>
      <c r="BI1616" s="233">
        <f>IF(N1616="nulová",J1616,0)</f>
        <v>0</v>
      </c>
      <c r="BJ1616" s="18" t="s">
        <v>91</v>
      </c>
      <c r="BK1616" s="233">
        <f>ROUND(I1616*H1616,2)</f>
        <v>0</v>
      </c>
      <c r="BL1616" s="18" t="s">
        <v>312</v>
      </c>
      <c r="BM1616" s="232" t="s">
        <v>2075</v>
      </c>
    </row>
    <row r="1617" s="13" customFormat="1">
      <c r="A1617" s="13"/>
      <c r="B1617" s="234"/>
      <c r="C1617" s="235"/>
      <c r="D1617" s="236" t="s">
        <v>225</v>
      </c>
      <c r="E1617" s="237" t="s">
        <v>1</v>
      </c>
      <c r="F1617" s="238" t="s">
        <v>2076</v>
      </c>
      <c r="G1617" s="235"/>
      <c r="H1617" s="239">
        <v>1</v>
      </c>
      <c r="I1617" s="240"/>
      <c r="J1617" s="235"/>
      <c r="K1617" s="235"/>
      <c r="L1617" s="241"/>
      <c r="M1617" s="242"/>
      <c r="N1617" s="243"/>
      <c r="O1617" s="243"/>
      <c r="P1617" s="243"/>
      <c r="Q1617" s="243"/>
      <c r="R1617" s="243"/>
      <c r="S1617" s="243"/>
      <c r="T1617" s="244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5" t="s">
        <v>225</v>
      </c>
      <c r="AU1617" s="245" t="s">
        <v>93</v>
      </c>
      <c r="AV1617" s="13" t="s">
        <v>93</v>
      </c>
      <c r="AW1617" s="13" t="s">
        <v>38</v>
      </c>
      <c r="AX1617" s="13" t="s">
        <v>91</v>
      </c>
      <c r="AY1617" s="245" t="s">
        <v>216</v>
      </c>
    </row>
    <row r="1618" s="2" customFormat="1" ht="44.25" customHeight="1">
      <c r="A1618" s="40"/>
      <c r="B1618" s="41"/>
      <c r="C1618" s="221" t="s">
        <v>2077</v>
      </c>
      <c r="D1618" s="221" t="s">
        <v>218</v>
      </c>
      <c r="E1618" s="222" t="s">
        <v>2078</v>
      </c>
      <c r="F1618" s="223" t="s">
        <v>2079</v>
      </c>
      <c r="G1618" s="224" t="s">
        <v>323</v>
      </c>
      <c r="H1618" s="225">
        <v>1</v>
      </c>
      <c r="I1618" s="226"/>
      <c r="J1618" s="227">
        <f>ROUND(I1618*H1618,2)</f>
        <v>0</v>
      </c>
      <c r="K1618" s="223" t="s">
        <v>1</v>
      </c>
      <c r="L1618" s="46"/>
      <c r="M1618" s="228" t="s">
        <v>1</v>
      </c>
      <c r="N1618" s="229" t="s">
        <v>48</v>
      </c>
      <c r="O1618" s="93"/>
      <c r="P1618" s="230">
        <f>O1618*H1618</f>
        <v>0</v>
      </c>
      <c r="Q1618" s="230">
        <v>0.00046999999999999999</v>
      </c>
      <c r="R1618" s="230">
        <f>Q1618*H1618</f>
        <v>0.00046999999999999999</v>
      </c>
      <c r="S1618" s="230">
        <v>0</v>
      </c>
      <c r="T1618" s="231">
        <f>S1618*H1618</f>
        <v>0</v>
      </c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R1618" s="232" t="s">
        <v>312</v>
      </c>
      <c r="AT1618" s="232" t="s">
        <v>218</v>
      </c>
      <c r="AU1618" s="232" t="s">
        <v>93</v>
      </c>
      <c r="AY1618" s="18" t="s">
        <v>216</v>
      </c>
      <c r="BE1618" s="233">
        <f>IF(N1618="základní",J1618,0)</f>
        <v>0</v>
      </c>
      <c r="BF1618" s="233">
        <f>IF(N1618="snížená",J1618,0)</f>
        <v>0</v>
      </c>
      <c r="BG1618" s="233">
        <f>IF(N1618="zákl. přenesená",J1618,0)</f>
        <v>0</v>
      </c>
      <c r="BH1618" s="233">
        <f>IF(N1618="sníž. přenesená",J1618,0)</f>
        <v>0</v>
      </c>
      <c r="BI1618" s="233">
        <f>IF(N1618="nulová",J1618,0)</f>
        <v>0</v>
      </c>
      <c r="BJ1618" s="18" t="s">
        <v>91</v>
      </c>
      <c r="BK1618" s="233">
        <f>ROUND(I1618*H1618,2)</f>
        <v>0</v>
      </c>
      <c r="BL1618" s="18" t="s">
        <v>312</v>
      </c>
      <c r="BM1618" s="232" t="s">
        <v>2080</v>
      </c>
    </row>
    <row r="1619" s="13" customFormat="1">
      <c r="A1619" s="13"/>
      <c r="B1619" s="234"/>
      <c r="C1619" s="235"/>
      <c r="D1619" s="236" t="s">
        <v>225</v>
      </c>
      <c r="E1619" s="237" t="s">
        <v>1</v>
      </c>
      <c r="F1619" s="238" t="s">
        <v>2081</v>
      </c>
      <c r="G1619" s="235"/>
      <c r="H1619" s="239">
        <v>1</v>
      </c>
      <c r="I1619" s="240"/>
      <c r="J1619" s="235"/>
      <c r="K1619" s="235"/>
      <c r="L1619" s="241"/>
      <c r="M1619" s="242"/>
      <c r="N1619" s="243"/>
      <c r="O1619" s="243"/>
      <c r="P1619" s="243"/>
      <c r="Q1619" s="243"/>
      <c r="R1619" s="243"/>
      <c r="S1619" s="243"/>
      <c r="T1619" s="244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5" t="s">
        <v>225</v>
      </c>
      <c r="AU1619" s="245" t="s">
        <v>93</v>
      </c>
      <c r="AV1619" s="13" t="s">
        <v>93</v>
      </c>
      <c r="AW1619" s="13" t="s">
        <v>38</v>
      </c>
      <c r="AX1619" s="13" t="s">
        <v>91</v>
      </c>
      <c r="AY1619" s="245" t="s">
        <v>216</v>
      </c>
    </row>
    <row r="1620" s="2" customFormat="1" ht="44.25" customHeight="1">
      <c r="A1620" s="40"/>
      <c r="B1620" s="41"/>
      <c r="C1620" s="221" t="s">
        <v>2082</v>
      </c>
      <c r="D1620" s="221" t="s">
        <v>218</v>
      </c>
      <c r="E1620" s="222" t="s">
        <v>2083</v>
      </c>
      <c r="F1620" s="223" t="s">
        <v>2079</v>
      </c>
      <c r="G1620" s="224" t="s">
        <v>323</v>
      </c>
      <c r="H1620" s="225">
        <v>1</v>
      </c>
      <c r="I1620" s="226"/>
      <c r="J1620" s="227">
        <f>ROUND(I1620*H1620,2)</f>
        <v>0</v>
      </c>
      <c r="K1620" s="223" t="s">
        <v>1</v>
      </c>
      <c r="L1620" s="46"/>
      <c r="M1620" s="228" t="s">
        <v>1</v>
      </c>
      <c r="N1620" s="229" t="s">
        <v>48</v>
      </c>
      <c r="O1620" s="93"/>
      <c r="P1620" s="230">
        <f>O1620*H1620</f>
        <v>0</v>
      </c>
      <c r="Q1620" s="230">
        <v>0.00046999999999999999</v>
      </c>
      <c r="R1620" s="230">
        <f>Q1620*H1620</f>
        <v>0.00046999999999999999</v>
      </c>
      <c r="S1620" s="230">
        <v>0</v>
      </c>
      <c r="T1620" s="231">
        <f>S1620*H1620</f>
        <v>0</v>
      </c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R1620" s="232" t="s">
        <v>312</v>
      </c>
      <c r="AT1620" s="232" t="s">
        <v>218</v>
      </c>
      <c r="AU1620" s="232" t="s">
        <v>93</v>
      </c>
      <c r="AY1620" s="18" t="s">
        <v>216</v>
      </c>
      <c r="BE1620" s="233">
        <f>IF(N1620="základní",J1620,0)</f>
        <v>0</v>
      </c>
      <c r="BF1620" s="233">
        <f>IF(N1620="snížená",J1620,0)</f>
        <v>0</v>
      </c>
      <c r="BG1620" s="233">
        <f>IF(N1620="zákl. přenesená",J1620,0)</f>
        <v>0</v>
      </c>
      <c r="BH1620" s="233">
        <f>IF(N1620="sníž. přenesená",J1620,0)</f>
        <v>0</v>
      </c>
      <c r="BI1620" s="233">
        <f>IF(N1620="nulová",J1620,0)</f>
        <v>0</v>
      </c>
      <c r="BJ1620" s="18" t="s">
        <v>91</v>
      </c>
      <c r="BK1620" s="233">
        <f>ROUND(I1620*H1620,2)</f>
        <v>0</v>
      </c>
      <c r="BL1620" s="18" t="s">
        <v>312</v>
      </c>
      <c r="BM1620" s="232" t="s">
        <v>2084</v>
      </c>
    </row>
    <row r="1621" s="13" customFormat="1">
      <c r="A1621" s="13"/>
      <c r="B1621" s="234"/>
      <c r="C1621" s="235"/>
      <c r="D1621" s="236" t="s">
        <v>225</v>
      </c>
      <c r="E1621" s="237" t="s">
        <v>1</v>
      </c>
      <c r="F1621" s="238" t="s">
        <v>2085</v>
      </c>
      <c r="G1621" s="235"/>
      <c r="H1621" s="239">
        <v>1</v>
      </c>
      <c r="I1621" s="240"/>
      <c r="J1621" s="235"/>
      <c r="K1621" s="235"/>
      <c r="L1621" s="241"/>
      <c r="M1621" s="242"/>
      <c r="N1621" s="243"/>
      <c r="O1621" s="243"/>
      <c r="P1621" s="243"/>
      <c r="Q1621" s="243"/>
      <c r="R1621" s="243"/>
      <c r="S1621" s="243"/>
      <c r="T1621" s="244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5" t="s">
        <v>225</v>
      </c>
      <c r="AU1621" s="245" t="s">
        <v>93</v>
      </c>
      <c r="AV1621" s="13" t="s">
        <v>93</v>
      </c>
      <c r="AW1621" s="13" t="s">
        <v>38</v>
      </c>
      <c r="AX1621" s="13" t="s">
        <v>91</v>
      </c>
      <c r="AY1621" s="245" t="s">
        <v>216</v>
      </c>
    </row>
    <row r="1622" s="2" customFormat="1" ht="44.25" customHeight="1">
      <c r="A1622" s="40"/>
      <c r="B1622" s="41"/>
      <c r="C1622" s="221" t="s">
        <v>2086</v>
      </c>
      <c r="D1622" s="221" t="s">
        <v>218</v>
      </c>
      <c r="E1622" s="222" t="s">
        <v>2087</v>
      </c>
      <c r="F1622" s="223" t="s">
        <v>2088</v>
      </c>
      <c r="G1622" s="224" t="s">
        <v>323</v>
      </c>
      <c r="H1622" s="225">
        <v>1</v>
      </c>
      <c r="I1622" s="226"/>
      <c r="J1622" s="227">
        <f>ROUND(I1622*H1622,2)</f>
        <v>0</v>
      </c>
      <c r="K1622" s="223" t="s">
        <v>1</v>
      </c>
      <c r="L1622" s="46"/>
      <c r="M1622" s="228" t="s">
        <v>1</v>
      </c>
      <c r="N1622" s="229" t="s">
        <v>48</v>
      </c>
      <c r="O1622" s="93"/>
      <c r="P1622" s="230">
        <f>O1622*H1622</f>
        <v>0</v>
      </c>
      <c r="Q1622" s="230">
        <v>0.00046999999999999999</v>
      </c>
      <c r="R1622" s="230">
        <f>Q1622*H1622</f>
        <v>0.00046999999999999999</v>
      </c>
      <c r="S1622" s="230">
        <v>0</v>
      </c>
      <c r="T1622" s="231">
        <f>S1622*H1622</f>
        <v>0</v>
      </c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R1622" s="232" t="s">
        <v>312</v>
      </c>
      <c r="AT1622" s="232" t="s">
        <v>218</v>
      </c>
      <c r="AU1622" s="232" t="s">
        <v>93</v>
      </c>
      <c r="AY1622" s="18" t="s">
        <v>216</v>
      </c>
      <c r="BE1622" s="233">
        <f>IF(N1622="základní",J1622,0)</f>
        <v>0</v>
      </c>
      <c r="BF1622" s="233">
        <f>IF(N1622="snížená",J1622,0)</f>
        <v>0</v>
      </c>
      <c r="BG1622" s="233">
        <f>IF(N1622="zákl. přenesená",J1622,0)</f>
        <v>0</v>
      </c>
      <c r="BH1622" s="233">
        <f>IF(N1622="sníž. přenesená",J1622,0)</f>
        <v>0</v>
      </c>
      <c r="BI1622" s="233">
        <f>IF(N1622="nulová",J1622,0)</f>
        <v>0</v>
      </c>
      <c r="BJ1622" s="18" t="s">
        <v>91</v>
      </c>
      <c r="BK1622" s="233">
        <f>ROUND(I1622*H1622,2)</f>
        <v>0</v>
      </c>
      <c r="BL1622" s="18" t="s">
        <v>312</v>
      </c>
      <c r="BM1622" s="232" t="s">
        <v>2089</v>
      </c>
    </row>
    <row r="1623" s="13" customFormat="1">
      <c r="A1623" s="13"/>
      <c r="B1623" s="234"/>
      <c r="C1623" s="235"/>
      <c r="D1623" s="236" t="s">
        <v>225</v>
      </c>
      <c r="E1623" s="237" t="s">
        <v>1</v>
      </c>
      <c r="F1623" s="238" t="s">
        <v>2090</v>
      </c>
      <c r="G1623" s="235"/>
      <c r="H1623" s="239">
        <v>1</v>
      </c>
      <c r="I1623" s="240"/>
      <c r="J1623" s="235"/>
      <c r="K1623" s="235"/>
      <c r="L1623" s="241"/>
      <c r="M1623" s="242"/>
      <c r="N1623" s="243"/>
      <c r="O1623" s="243"/>
      <c r="P1623" s="243"/>
      <c r="Q1623" s="243"/>
      <c r="R1623" s="243"/>
      <c r="S1623" s="243"/>
      <c r="T1623" s="244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45" t="s">
        <v>225</v>
      </c>
      <c r="AU1623" s="245" t="s">
        <v>93</v>
      </c>
      <c r="AV1623" s="13" t="s">
        <v>93</v>
      </c>
      <c r="AW1623" s="13" t="s">
        <v>38</v>
      </c>
      <c r="AX1623" s="13" t="s">
        <v>91</v>
      </c>
      <c r="AY1623" s="245" t="s">
        <v>216</v>
      </c>
    </row>
    <row r="1624" s="2" customFormat="1" ht="44.25" customHeight="1">
      <c r="A1624" s="40"/>
      <c r="B1624" s="41"/>
      <c r="C1624" s="221" t="s">
        <v>2091</v>
      </c>
      <c r="D1624" s="221" t="s">
        <v>218</v>
      </c>
      <c r="E1624" s="222" t="s">
        <v>2092</v>
      </c>
      <c r="F1624" s="223" t="s">
        <v>2088</v>
      </c>
      <c r="G1624" s="224" t="s">
        <v>323</v>
      </c>
      <c r="H1624" s="225">
        <v>1</v>
      </c>
      <c r="I1624" s="226"/>
      <c r="J1624" s="227">
        <f>ROUND(I1624*H1624,2)</f>
        <v>0</v>
      </c>
      <c r="K1624" s="223" t="s">
        <v>1</v>
      </c>
      <c r="L1624" s="46"/>
      <c r="M1624" s="228" t="s">
        <v>1</v>
      </c>
      <c r="N1624" s="229" t="s">
        <v>48</v>
      </c>
      <c r="O1624" s="93"/>
      <c r="P1624" s="230">
        <f>O1624*H1624</f>
        <v>0</v>
      </c>
      <c r="Q1624" s="230">
        <v>0.00046999999999999999</v>
      </c>
      <c r="R1624" s="230">
        <f>Q1624*H1624</f>
        <v>0.00046999999999999999</v>
      </c>
      <c r="S1624" s="230">
        <v>0</v>
      </c>
      <c r="T1624" s="231">
        <f>S1624*H1624</f>
        <v>0</v>
      </c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R1624" s="232" t="s">
        <v>312</v>
      </c>
      <c r="AT1624" s="232" t="s">
        <v>218</v>
      </c>
      <c r="AU1624" s="232" t="s">
        <v>93</v>
      </c>
      <c r="AY1624" s="18" t="s">
        <v>216</v>
      </c>
      <c r="BE1624" s="233">
        <f>IF(N1624="základní",J1624,0)</f>
        <v>0</v>
      </c>
      <c r="BF1624" s="233">
        <f>IF(N1624="snížená",J1624,0)</f>
        <v>0</v>
      </c>
      <c r="BG1624" s="233">
        <f>IF(N1624="zákl. přenesená",J1624,0)</f>
        <v>0</v>
      </c>
      <c r="BH1624" s="233">
        <f>IF(N1624="sníž. přenesená",J1624,0)</f>
        <v>0</v>
      </c>
      <c r="BI1624" s="233">
        <f>IF(N1624="nulová",J1624,0)</f>
        <v>0</v>
      </c>
      <c r="BJ1624" s="18" t="s">
        <v>91</v>
      </c>
      <c r="BK1624" s="233">
        <f>ROUND(I1624*H1624,2)</f>
        <v>0</v>
      </c>
      <c r="BL1624" s="18" t="s">
        <v>312</v>
      </c>
      <c r="BM1624" s="232" t="s">
        <v>2093</v>
      </c>
    </row>
    <row r="1625" s="13" customFormat="1">
      <c r="A1625" s="13"/>
      <c r="B1625" s="234"/>
      <c r="C1625" s="235"/>
      <c r="D1625" s="236" t="s">
        <v>225</v>
      </c>
      <c r="E1625" s="237" t="s">
        <v>1</v>
      </c>
      <c r="F1625" s="238" t="s">
        <v>2094</v>
      </c>
      <c r="G1625" s="235"/>
      <c r="H1625" s="239">
        <v>1</v>
      </c>
      <c r="I1625" s="240"/>
      <c r="J1625" s="235"/>
      <c r="K1625" s="235"/>
      <c r="L1625" s="241"/>
      <c r="M1625" s="242"/>
      <c r="N1625" s="243"/>
      <c r="O1625" s="243"/>
      <c r="P1625" s="243"/>
      <c r="Q1625" s="243"/>
      <c r="R1625" s="243"/>
      <c r="S1625" s="243"/>
      <c r="T1625" s="244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5" t="s">
        <v>225</v>
      </c>
      <c r="AU1625" s="245" t="s">
        <v>93</v>
      </c>
      <c r="AV1625" s="13" t="s">
        <v>93</v>
      </c>
      <c r="AW1625" s="13" t="s">
        <v>38</v>
      </c>
      <c r="AX1625" s="13" t="s">
        <v>91</v>
      </c>
      <c r="AY1625" s="245" t="s">
        <v>216</v>
      </c>
    </row>
    <row r="1626" s="2" customFormat="1" ht="44.25" customHeight="1">
      <c r="A1626" s="40"/>
      <c r="B1626" s="41"/>
      <c r="C1626" s="221" t="s">
        <v>2095</v>
      </c>
      <c r="D1626" s="221" t="s">
        <v>218</v>
      </c>
      <c r="E1626" s="222" t="s">
        <v>2096</v>
      </c>
      <c r="F1626" s="223" t="s">
        <v>2097</v>
      </c>
      <c r="G1626" s="224" t="s">
        <v>323</v>
      </c>
      <c r="H1626" s="225">
        <v>1</v>
      </c>
      <c r="I1626" s="226"/>
      <c r="J1626" s="227">
        <f>ROUND(I1626*H1626,2)</f>
        <v>0</v>
      </c>
      <c r="K1626" s="223" t="s">
        <v>1</v>
      </c>
      <c r="L1626" s="46"/>
      <c r="M1626" s="228" t="s">
        <v>1</v>
      </c>
      <c r="N1626" s="229" t="s">
        <v>48</v>
      </c>
      <c r="O1626" s="93"/>
      <c r="P1626" s="230">
        <f>O1626*H1626</f>
        <v>0</v>
      </c>
      <c r="Q1626" s="230">
        <v>0.00046999999999999999</v>
      </c>
      <c r="R1626" s="230">
        <f>Q1626*H1626</f>
        <v>0.00046999999999999999</v>
      </c>
      <c r="S1626" s="230">
        <v>0</v>
      </c>
      <c r="T1626" s="231">
        <f>S1626*H1626</f>
        <v>0</v>
      </c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R1626" s="232" t="s">
        <v>312</v>
      </c>
      <c r="AT1626" s="232" t="s">
        <v>218</v>
      </c>
      <c r="AU1626" s="232" t="s">
        <v>93</v>
      </c>
      <c r="AY1626" s="18" t="s">
        <v>216</v>
      </c>
      <c r="BE1626" s="233">
        <f>IF(N1626="základní",J1626,0)</f>
        <v>0</v>
      </c>
      <c r="BF1626" s="233">
        <f>IF(N1626="snížená",J1626,0)</f>
        <v>0</v>
      </c>
      <c r="BG1626" s="233">
        <f>IF(N1626="zákl. přenesená",J1626,0)</f>
        <v>0</v>
      </c>
      <c r="BH1626" s="233">
        <f>IF(N1626="sníž. přenesená",J1626,0)</f>
        <v>0</v>
      </c>
      <c r="BI1626" s="233">
        <f>IF(N1626="nulová",J1626,0)</f>
        <v>0</v>
      </c>
      <c r="BJ1626" s="18" t="s">
        <v>91</v>
      </c>
      <c r="BK1626" s="233">
        <f>ROUND(I1626*H1626,2)</f>
        <v>0</v>
      </c>
      <c r="BL1626" s="18" t="s">
        <v>312</v>
      </c>
      <c r="BM1626" s="232" t="s">
        <v>2098</v>
      </c>
    </row>
    <row r="1627" s="13" customFormat="1">
      <c r="A1627" s="13"/>
      <c r="B1627" s="234"/>
      <c r="C1627" s="235"/>
      <c r="D1627" s="236" t="s">
        <v>225</v>
      </c>
      <c r="E1627" s="237" t="s">
        <v>1</v>
      </c>
      <c r="F1627" s="238" t="s">
        <v>2099</v>
      </c>
      <c r="G1627" s="235"/>
      <c r="H1627" s="239">
        <v>1</v>
      </c>
      <c r="I1627" s="240"/>
      <c r="J1627" s="235"/>
      <c r="K1627" s="235"/>
      <c r="L1627" s="241"/>
      <c r="M1627" s="242"/>
      <c r="N1627" s="243"/>
      <c r="O1627" s="243"/>
      <c r="P1627" s="243"/>
      <c r="Q1627" s="243"/>
      <c r="R1627" s="243"/>
      <c r="S1627" s="243"/>
      <c r="T1627" s="244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5" t="s">
        <v>225</v>
      </c>
      <c r="AU1627" s="245" t="s">
        <v>93</v>
      </c>
      <c r="AV1627" s="13" t="s">
        <v>93</v>
      </c>
      <c r="AW1627" s="13" t="s">
        <v>38</v>
      </c>
      <c r="AX1627" s="13" t="s">
        <v>91</v>
      </c>
      <c r="AY1627" s="245" t="s">
        <v>216</v>
      </c>
    </row>
    <row r="1628" s="2" customFormat="1" ht="44.25" customHeight="1">
      <c r="A1628" s="40"/>
      <c r="B1628" s="41"/>
      <c r="C1628" s="221" t="s">
        <v>2100</v>
      </c>
      <c r="D1628" s="221" t="s">
        <v>218</v>
      </c>
      <c r="E1628" s="222" t="s">
        <v>2101</v>
      </c>
      <c r="F1628" s="223" t="s">
        <v>2097</v>
      </c>
      <c r="G1628" s="224" t="s">
        <v>323</v>
      </c>
      <c r="H1628" s="225">
        <v>1</v>
      </c>
      <c r="I1628" s="226"/>
      <c r="J1628" s="227">
        <f>ROUND(I1628*H1628,2)</f>
        <v>0</v>
      </c>
      <c r="K1628" s="223" t="s">
        <v>1</v>
      </c>
      <c r="L1628" s="46"/>
      <c r="M1628" s="228" t="s">
        <v>1</v>
      </c>
      <c r="N1628" s="229" t="s">
        <v>48</v>
      </c>
      <c r="O1628" s="93"/>
      <c r="P1628" s="230">
        <f>O1628*H1628</f>
        <v>0</v>
      </c>
      <c r="Q1628" s="230">
        <v>0.00046999999999999999</v>
      </c>
      <c r="R1628" s="230">
        <f>Q1628*H1628</f>
        <v>0.00046999999999999999</v>
      </c>
      <c r="S1628" s="230">
        <v>0</v>
      </c>
      <c r="T1628" s="231">
        <f>S1628*H1628</f>
        <v>0</v>
      </c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R1628" s="232" t="s">
        <v>312</v>
      </c>
      <c r="AT1628" s="232" t="s">
        <v>218</v>
      </c>
      <c r="AU1628" s="232" t="s">
        <v>93</v>
      </c>
      <c r="AY1628" s="18" t="s">
        <v>216</v>
      </c>
      <c r="BE1628" s="233">
        <f>IF(N1628="základní",J1628,0)</f>
        <v>0</v>
      </c>
      <c r="BF1628" s="233">
        <f>IF(N1628="snížená",J1628,0)</f>
        <v>0</v>
      </c>
      <c r="BG1628" s="233">
        <f>IF(N1628="zákl. přenesená",J1628,0)</f>
        <v>0</v>
      </c>
      <c r="BH1628" s="233">
        <f>IF(N1628="sníž. přenesená",J1628,0)</f>
        <v>0</v>
      </c>
      <c r="BI1628" s="233">
        <f>IF(N1628="nulová",J1628,0)</f>
        <v>0</v>
      </c>
      <c r="BJ1628" s="18" t="s">
        <v>91</v>
      </c>
      <c r="BK1628" s="233">
        <f>ROUND(I1628*H1628,2)</f>
        <v>0</v>
      </c>
      <c r="BL1628" s="18" t="s">
        <v>312</v>
      </c>
      <c r="BM1628" s="232" t="s">
        <v>2102</v>
      </c>
    </row>
    <row r="1629" s="13" customFormat="1">
      <c r="A1629" s="13"/>
      <c r="B1629" s="234"/>
      <c r="C1629" s="235"/>
      <c r="D1629" s="236" t="s">
        <v>225</v>
      </c>
      <c r="E1629" s="237" t="s">
        <v>1</v>
      </c>
      <c r="F1629" s="238" t="s">
        <v>2103</v>
      </c>
      <c r="G1629" s="235"/>
      <c r="H1629" s="239">
        <v>1</v>
      </c>
      <c r="I1629" s="240"/>
      <c r="J1629" s="235"/>
      <c r="K1629" s="235"/>
      <c r="L1629" s="241"/>
      <c r="M1629" s="242"/>
      <c r="N1629" s="243"/>
      <c r="O1629" s="243"/>
      <c r="P1629" s="243"/>
      <c r="Q1629" s="243"/>
      <c r="R1629" s="243"/>
      <c r="S1629" s="243"/>
      <c r="T1629" s="244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5" t="s">
        <v>225</v>
      </c>
      <c r="AU1629" s="245" t="s">
        <v>93</v>
      </c>
      <c r="AV1629" s="13" t="s">
        <v>93</v>
      </c>
      <c r="AW1629" s="13" t="s">
        <v>38</v>
      </c>
      <c r="AX1629" s="13" t="s">
        <v>91</v>
      </c>
      <c r="AY1629" s="245" t="s">
        <v>216</v>
      </c>
    </row>
    <row r="1630" s="2" customFormat="1" ht="44.25" customHeight="1">
      <c r="A1630" s="40"/>
      <c r="B1630" s="41"/>
      <c r="C1630" s="221" t="s">
        <v>2104</v>
      </c>
      <c r="D1630" s="221" t="s">
        <v>218</v>
      </c>
      <c r="E1630" s="222" t="s">
        <v>2105</v>
      </c>
      <c r="F1630" s="223" t="s">
        <v>2106</v>
      </c>
      <c r="G1630" s="224" t="s">
        <v>323</v>
      </c>
      <c r="H1630" s="225">
        <v>1</v>
      </c>
      <c r="I1630" s="226"/>
      <c r="J1630" s="227">
        <f>ROUND(I1630*H1630,2)</f>
        <v>0</v>
      </c>
      <c r="K1630" s="223" t="s">
        <v>1</v>
      </c>
      <c r="L1630" s="46"/>
      <c r="M1630" s="228" t="s">
        <v>1</v>
      </c>
      <c r="N1630" s="229" t="s">
        <v>48</v>
      </c>
      <c r="O1630" s="93"/>
      <c r="P1630" s="230">
        <f>O1630*H1630</f>
        <v>0</v>
      </c>
      <c r="Q1630" s="230">
        <v>0.00046999999999999999</v>
      </c>
      <c r="R1630" s="230">
        <f>Q1630*H1630</f>
        <v>0.00046999999999999999</v>
      </c>
      <c r="S1630" s="230">
        <v>0</v>
      </c>
      <c r="T1630" s="231">
        <f>S1630*H1630</f>
        <v>0</v>
      </c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R1630" s="232" t="s">
        <v>312</v>
      </c>
      <c r="AT1630" s="232" t="s">
        <v>218</v>
      </c>
      <c r="AU1630" s="232" t="s">
        <v>93</v>
      </c>
      <c r="AY1630" s="18" t="s">
        <v>216</v>
      </c>
      <c r="BE1630" s="233">
        <f>IF(N1630="základní",J1630,0)</f>
        <v>0</v>
      </c>
      <c r="BF1630" s="233">
        <f>IF(N1630="snížená",J1630,0)</f>
        <v>0</v>
      </c>
      <c r="BG1630" s="233">
        <f>IF(N1630="zákl. přenesená",J1630,0)</f>
        <v>0</v>
      </c>
      <c r="BH1630" s="233">
        <f>IF(N1630="sníž. přenesená",J1630,0)</f>
        <v>0</v>
      </c>
      <c r="BI1630" s="233">
        <f>IF(N1630="nulová",J1630,0)</f>
        <v>0</v>
      </c>
      <c r="BJ1630" s="18" t="s">
        <v>91</v>
      </c>
      <c r="BK1630" s="233">
        <f>ROUND(I1630*H1630,2)</f>
        <v>0</v>
      </c>
      <c r="BL1630" s="18" t="s">
        <v>312</v>
      </c>
      <c r="BM1630" s="232" t="s">
        <v>2107</v>
      </c>
    </row>
    <row r="1631" s="13" customFormat="1">
      <c r="A1631" s="13"/>
      <c r="B1631" s="234"/>
      <c r="C1631" s="235"/>
      <c r="D1631" s="236" t="s">
        <v>225</v>
      </c>
      <c r="E1631" s="237" t="s">
        <v>1</v>
      </c>
      <c r="F1631" s="238" t="s">
        <v>2108</v>
      </c>
      <c r="G1631" s="235"/>
      <c r="H1631" s="239">
        <v>1</v>
      </c>
      <c r="I1631" s="240"/>
      <c r="J1631" s="235"/>
      <c r="K1631" s="235"/>
      <c r="L1631" s="241"/>
      <c r="M1631" s="242"/>
      <c r="N1631" s="243"/>
      <c r="O1631" s="243"/>
      <c r="P1631" s="243"/>
      <c r="Q1631" s="243"/>
      <c r="R1631" s="243"/>
      <c r="S1631" s="243"/>
      <c r="T1631" s="244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5" t="s">
        <v>225</v>
      </c>
      <c r="AU1631" s="245" t="s">
        <v>93</v>
      </c>
      <c r="AV1631" s="13" t="s">
        <v>93</v>
      </c>
      <c r="AW1631" s="13" t="s">
        <v>38</v>
      </c>
      <c r="AX1631" s="13" t="s">
        <v>91</v>
      </c>
      <c r="AY1631" s="245" t="s">
        <v>216</v>
      </c>
    </row>
    <row r="1632" s="2" customFormat="1" ht="44.25" customHeight="1">
      <c r="A1632" s="40"/>
      <c r="B1632" s="41"/>
      <c r="C1632" s="221" t="s">
        <v>2109</v>
      </c>
      <c r="D1632" s="221" t="s">
        <v>218</v>
      </c>
      <c r="E1632" s="222" t="s">
        <v>2110</v>
      </c>
      <c r="F1632" s="223" t="s">
        <v>2106</v>
      </c>
      <c r="G1632" s="224" t="s">
        <v>323</v>
      </c>
      <c r="H1632" s="225">
        <v>1</v>
      </c>
      <c r="I1632" s="226"/>
      <c r="J1632" s="227">
        <f>ROUND(I1632*H1632,2)</f>
        <v>0</v>
      </c>
      <c r="K1632" s="223" t="s">
        <v>1</v>
      </c>
      <c r="L1632" s="46"/>
      <c r="M1632" s="228" t="s">
        <v>1</v>
      </c>
      <c r="N1632" s="229" t="s">
        <v>48</v>
      </c>
      <c r="O1632" s="93"/>
      <c r="P1632" s="230">
        <f>O1632*H1632</f>
        <v>0</v>
      </c>
      <c r="Q1632" s="230">
        <v>0.00046999999999999999</v>
      </c>
      <c r="R1632" s="230">
        <f>Q1632*H1632</f>
        <v>0.00046999999999999999</v>
      </c>
      <c r="S1632" s="230">
        <v>0</v>
      </c>
      <c r="T1632" s="231">
        <f>S1632*H1632</f>
        <v>0</v>
      </c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R1632" s="232" t="s">
        <v>312</v>
      </c>
      <c r="AT1632" s="232" t="s">
        <v>218</v>
      </c>
      <c r="AU1632" s="232" t="s">
        <v>93</v>
      </c>
      <c r="AY1632" s="18" t="s">
        <v>216</v>
      </c>
      <c r="BE1632" s="233">
        <f>IF(N1632="základní",J1632,0)</f>
        <v>0</v>
      </c>
      <c r="BF1632" s="233">
        <f>IF(N1632="snížená",J1632,0)</f>
        <v>0</v>
      </c>
      <c r="BG1632" s="233">
        <f>IF(N1632="zákl. přenesená",J1632,0)</f>
        <v>0</v>
      </c>
      <c r="BH1632" s="233">
        <f>IF(N1632="sníž. přenesená",J1632,0)</f>
        <v>0</v>
      </c>
      <c r="BI1632" s="233">
        <f>IF(N1632="nulová",J1632,0)</f>
        <v>0</v>
      </c>
      <c r="BJ1632" s="18" t="s">
        <v>91</v>
      </c>
      <c r="BK1632" s="233">
        <f>ROUND(I1632*H1632,2)</f>
        <v>0</v>
      </c>
      <c r="BL1632" s="18" t="s">
        <v>312</v>
      </c>
      <c r="BM1632" s="232" t="s">
        <v>2111</v>
      </c>
    </row>
    <row r="1633" s="13" customFormat="1">
      <c r="A1633" s="13"/>
      <c r="B1633" s="234"/>
      <c r="C1633" s="235"/>
      <c r="D1633" s="236" t="s">
        <v>225</v>
      </c>
      <c r="E1633" s="237" t="s">
        <v>1</v>
      </c>
      <c r="F1633" s="238" t="s">
        <v>2112</v>
      </c>
      <c r="G1633" s="235"/>
      <c r="H1633" s="239">
        <v>1</v>
      </c>
      <c r="I1633" s="240"/>
      <c r="J1633" s="235"/>
      <c r="K1633" s="235"/>
      <c r="L1633" s="241"/>
      <c r="M1633" s="242"/>
      <c r="N1633" s="243"/>
      <c r="O1633" s="243"/>
      <c r="P1633" s="243"/>
      <c r="Q1633" s="243"/>
      <c r="R1633" s="243"/>
      <c r="S1633" s="243"/>
      <c r="T1633" s="244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5" t="s">
        <v>225</v>
      </c>
      <c r="AU1633" s="245" t="s">
        <v>93</v>
      </c>
      <c r="AV1633" s="13" t="s">
        <v>93</v>
      </c>
      <c r="AW1633" s="13" t="s">
        <v>38</v>
      </c>
      <c r="AX1633" s="13" t="s">
        <v>91</v>
      </c>
      <c r="AY1633" s="245" t="s">
        <v>216</v>
      </c>
    </row>
    <row r="1634" s="2" customFormat="1" ht="44.25" customHeight="1">
      <c r="A1634" s="40"/>
      <c r="B1634" s="41"/>
      <c r="C1634" s="221" t="s">
        <v>2113</v>
      </c>
      <c r="D1634" s="221" t="s">
        <v>218</v>
      </c>
      <c r="E1634" s="222" t="s">
        <v>2114</v>
      </c>
      <c r="F1634" s="223" t="s">
        <v>2115</v>
      </c>
      <c r="G1634" s="224" t="s">
        <v>323</v>
      </c>
      <c r="H1634" s="225">
        <v>1</v>
      </c>
      <c r="I1634" s="226"/>
      <c r="J1634" s="227">
        <f>ROUND(I1634*H1634,2)</f>
        <v>0</v>
      </c>
      <c r="K1634" s="223" t="s">
        <v>1</v>
      </c>
      <c r="L1634" s="46"/>
      <c r="M1634" s="228" t="s">
        <v>1</v>
      </c>
      <c r="N1634" s="229" t="s">
        <v>48</v>
      </c>
      <c r="O1634" s="93"/>
      <c r="P1634" s="230">
        <f>O1634*H1634</f>
        <v>0</v>
      </c>
      <c r="Q1634" s="230">
        <v>0.00046999999999999999</v>
      </c>
      <c r="R1634" s="230">
        <f>Q1634*H1634</f>
        <v>0.00046999999999999999</v>
      </c>
      <c r="S1634" s="230">
        <v>0</v>
      </c>
      <c r="T1634" s="231">
        <f>S1634*H1634</f>
        <v>0</v>
      </c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R1634" s="232" t="s">
        <v>312</v>
      </c>
      <c r="AT1634" s="232" t="s">
        <v>218</v>
      </c>
      <c r="AU1634" s="232" t="s">
        <v>93</v>
      </c>
      <c r="AY1634" s="18" t="s">
        <v>216</v>
      </c>
      <c r="BE1634" s="233">
        <f>IF(N1634="základní",J1634,0)</f>
        <v>0</v>
      </c>
      <c r="BF1634" s="233">
        <f>IF(N1634="snížená",J1634,0)</f>
        <v>0</v>
      </c>
      <c r="BG1634" s="233">
        <f>IF(N1634="zákl. přenesená",J1634,0)</f>
        <v>0</v>
      </c>
      <c r="BH1634" s="233">
        <f>IF(N1634="sníž. přenesená",J1634,0)</f>
        <v>0</v>
      </c>
      <c r="BI1634" s="233">
        <f>IF(N1634="nulová",J1634,0)</f>
        <v>0</v>
      </c>
      <c r="BJ1634" s="18" t="s">
        <v>91</v>
      </c>
      <c r="BK1634" s="233">
        <f>ROUND(I1634*H1634,2)</f>
        <v>0</v>
      </c>
      <c r="BL1634" s="18" t="s">
        <v>312</v>
      </c>
      <c r="BM1634" s="232" t="s">
        <v>2116</v>
      </c>
    </row>
    <row r="1635" s="13" customFormat="1">
      <c r="A1635" s="13"/>
      <c r="B1635" s="234"/>
      <c r="C1635" s="235"/>
      <c r="D1635" s="236" t="s">
        <v>225</v>
      </c>
      <c r="E1635" s="237" t="s">
        <v>1</v>
      </c>
      <c r="F1635" s="238" t="s">
        <v>2117</v>
      </c>
      <c r="G1635" s="235"/>
      <c r="H1635" s="239">
        <v>1</v>
      </c>
      <c r="I1635" s="240"/>
      <c r="J1635" s="235"/>
      <c r="K1635" s="235"/>
      <c r="L1635" s="241"/>
      <c r="M1635" s="242"/>
      <c r="N1635" s="243"/>
      <c r="O1635" s="243"/>
      <c r="P1635" s="243"/>
      <c r="Q1635" s="243"/>
      <c r="R1635" s="243"/>
      <c r="S1635" s="243"/>
      <c r="T1635" s="244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5" t="s">
        <v>225</v>
      </c>
      <c r="AU1635" s="245" t="s">
        <v>93</v>
      </c>
      <c r="AV1635" s="13" t="s">
        <v>93</v>
      </c>
      <c r="AW1635" s="13" t="s">
        <v>38</v>
      </c>
      <c r="AX1635" s="13" t="s">
        <v>91</v>
      </c>
      <c r="AY1635" s="245" t="s">
        <v>216</v>
      </c>
    </row>
    <row r="1636" s="2" customFormat="1" ht="44.25" customHeight="1">
      <c r="A1636" s="40"/>
      <c r="B1636" s="41"/>
      <c r="C1636" s="221" t="s">
        <v>2118</v>
      </c>
      <c r="D1636" s="221" t="s">
        <v>218</v>
      </c>
      <c r="E1636" s="222" t="s">
        <v>2119</v>
      </c>
      <c r="F1636" s="223" t="s">
        <v>2115</v>
      </c>
      <c r="G1636" s="224" t="s">
        <v>323</v>
      </c>
      <c r="H1636" s="225">
        <v>1</v>
      </c>
      <c r="I1636" s="226"/>
      <c r="J1636" s="227">
        <f>ROUND(I1636*H1636,2)</f>
        <v>0</v>
      </c>
      <c r="K1636" s="223" t="s">
        <v>1</v>
      </c>
      <c r="L1636" s="46"/>
      <c r="M1636" s="228" t="s">
        <v>1</v>
      </c>
      <c r="N1636" s="229" t="s">
        <v>48</v>
      </c>
      <c r="O1636" s="93"/>
      <c r="P1636" s="230">
        <f>O1636*H1636</f>
        <v>0</v>
      </c>
      <c r="Q1636" s="230">
        <v>0.00046999999999999999</v>
      </c>
      <c r="R1636" s="230">
        <f>Q1636*H1636</f>
        <v>0.00046999999999999999</v>
      </c>
      <c r="S1636" s="230">
        <v>0</v>
      </c>
      <c r="T1636" s="231">
        <f>S1636*H1636</f>
        <v>0</v>
      </c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R1636" s="232" t="s">
        <v>312</v>
      </c>
      <c r="AT1636" s="232" t="s">
        <v>218</v>
      </c>
      <c r="AU1636" s="232" t="s">
        <v>93</v>
      </c>
      <c r="AY1636" s="18" t="s">
        <v>216</v>
      </c>
      <c r="BE1636" s="233">
        <f>IF(N1636="základní",J1636,0)</f>
        <v>0</v>
      </c>
      <c r="BF1636" s="233">
        <f>IF(N1636="snížená",J1636,0)</f>
        <v>0</v>
      </c>
      <c r="BG1636" s="233">
        <f>IF(N1636="zákl. přenesená",J1636,0)</f>
        <v>0</v>
      </c>
      <c r="BH1636" s="233">
        <f>IF(N1636="sníž. přenesená",J1636,0)</f>
        <v>0</v>
      </c>
      <c r="BI1636" s="233">
        <f>IF(N1636="nulová",J1636,0)</f>
        <v>0</v>
      </c>
      <c r="BJ1636" s="18" t="s">
        <v>91</v>
      </c>
      <c r="BK1636" s="233">
        <f>ROUND(I1636*H1636,2)</f>
        <v>0</v>
      </c>
      <c r="BL1636" s="18" t="s">
        <v>312</v>
      </c>
      <c r="BM1636" s="232" t="s">
        <v>2120</v>
      </c>
    </row>
    <row r="1637" s="13" customFormat="1">
      <c r="A1637" s="13"/>
      <c r="B1637" s="234"/>
      <c r="C1637" s="235"/>
      <c r="D1637" s="236" t="s">
        <v>225</v>
      </c>
      <c r="E1637" s="237" t="s">
        <v>1</v>
      </c>
      <c r="F1637" s="238" t="s">
        <v>2121</v>
      </c>
      <c r="G1637" s="235"/>
      <c r="H1637" s="239">
        <v>1</v>
      </c>
      <c r="I1637" s="240"/>
      <c r="J1637" s="235"/>
      <c r="K1637" s="235"/>
      <c r="L1637" s="241"/>
      <c r="M1637" s="242"/>
      <c r="N1637" s="243"/>
      <c r="O1637" s="243"/>
      <c r="P1637" s="243"/>
      <c r="Q1637" s="243"/>
      <c r="R1637" s="243"/>
      <c r="S1637" s="243"/>
      <c r="T1637" s="244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5" t="s">
        <v>225</v>
      </c>
      <c r="AU1637" s="245" t="s">
        <v>93</v>
      </c>
      <c r="AV1637" s="13" t="s">
        <v>93</v>
      </c>
      <c r="AW1637" s="13" t="s">
        <v>38</v>
      </c>
      <c r="AX1637" s="13" t="s">
        <v>91</v>
      </c>
      <c r="AY1637" s="245" t="s">
        <v>216</v>
      </c>
    </row>
    <row r="1638" s="2" customFormat="1" ht="44.25" customHeight="1">
      <c r="A1638" s="40"/>
      <c r="B1638" s="41"/>
      <c r="C1638" s="221" t="s">
        <v>2122</v>
      </c>
      <c r="D1638" s="221" t="s">
        <v>218</v>
      </c>
      <c r="E1638" s="222" t="s">
        <v>2123</v>
      </c>
      <c r="F1638" s="223" t="s">
        <v>2124</v>
      </c>
      <c r="G1638" s="224" t="s">
        <v>323</v>
      </c>
      <c r="H1638" s="225">
        <v>1</v>
      </c>
      <c r="I1638" s="226"/>
      <c r="J1638" s="227">
        <f>ROUND(I1638*H1638,2)</f>
        <v>0</v>
      </c>
      <c r="K1638" s="223" t="s">
        <v>1</v>
      </c>
      <c r="L1638" s="46"/>
      <c r="M1638" s="228" t="s">
        <v>1</v>
      </c>
      <c r="N1638" s="229" t="s">
        <v>48</v>
      </c>
      <c r="O1638" s="93"/>
      <c r="P1638" s="230">
        <f>O1638*H1638</f>
        <v>0</v>
      </c>
      <c r="Q1638" s="230">
        <v>0.00046999999999999999</v>
      </c>
      <c r="R1638" s="230">
        <f>Q1638*H1638</f>
        <v>0.00046999999999999999</v>
      </c>
      <c r="S1638" s="230">
        <v>0</v>
      </c>
      <c r="T1638" s="231">
        <f>S1638*H1638</f>
        <v>0</v>
      </c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R1638" s="232" t="s">
        <v>312</v>
      </c>
      <c r="AT1638" s="232" t="s">
        <v>218</v>
      </c>
      <c r="AU1638" s="232" t="s">
        <v>93</v>
      </c>
      <c r="AY1638" s="18" t="s">
        <v>216</v>
      </c>
      <c r="BE1638" s="233">
        <f>IF(N1638="základní",J1638,0)</f>
        <v>0</v>
      </c>
      <c r="BF1638" s="233">
        <f>IF(N1638="snížená",J1638,0)</f>
        <v>0</v>
      </c>
      <c r="BG1638" s="233">
        <f>IF(N1638="zákl. přenesená",J1638,0)</f>
        <v>0</v>
      </c>
      <c r="BH1638" s="233">
        <f>IF(N1638="sníž. přenesená",J1638,0)</f>
        <v>0</v>
      </c>
      <c r="BI1638" s="233">
        <f>IF(N1638="nulová",J1638,0)</f>
        <v>0</v>
      </c>
      <c r="BJ1638" s="18" t="s">
        <v>91</v>
      </c>
      <c r="BK1638" s="233">
        <f>ROUND(I1638*H1638,2)</f>
        <v>0</v>
      </c>
      <c r="BL1638" s="18" t="s">
        <v>312</v>
      </c>
      <c r="BM1638" s="232" t="s">
        <v>2125</v>
      </c>
    </row>
    <row r="1639" s="13" customFormat="1">
      <c r="A1639" s="13"/>
      <c r="B1639" s="234"/>
      <c r="C1639" s="235"/>
      <c r="D1639" s="236" t="s">
        <v>225</v>
      </c>
      <c r="E1639" s="237" t="s">
        <v>1</v>
      </c>
      <c r="F1639" s="238" t="s">
        <v>2126</v>
      </c>
      <c r="G1639" s="235"/>
      <c r="H1639" s="239">
        <v>1</v>
      </c>
      <c r="I1639" s="240"/>
      <c r="J1639" s="235"/>
      <c r="K1639" s="235"/>
      <c r="L1639" s="241"/>
      <c r="M1639" s="242"/>
      <c r="N1639" s="243"/>
      <c r="O1639" s="243"/>
      <c r="P1639" s="243"/>
      <c r="Q1639" s="243"/>
      <c r="R1639" s="243"/>
      <c r="S1639" s="243"/>
      <c r="T1639" s="244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5" t="s">
        <v>225</v>
      </c>
      <c r="AU1639" s="245" t="s">
        <v>93</v>
      </c>
      <c r="AV1639" s="13" t="s">
        <v>93</v>
      </c>
      <c r="AW1639" s="13" t="s">
        <v>38</v>
      </c>
      <c r="AX1639" s="13" t="s">
        <v>83</v>
      </c>
      <c r="AY1639" s="245" t="s">
        <v>216</v>
      </c>
    </row>
    <row r="1640" s="14" customFormat="1">
      <c r="A1640" s="14"/>
      <c r="B1640" s="246"/>
      <c r="C1640" s="247"/>
      <c r="D1640" s="236" t="s">
        <v>225</v>
      </c>
      <c r="E1640" s="248" t="s">
        <v>1</v>
      </c>
      <c r="F1640" s="249" t="s">
        <v>229</v>
      </c>
      <c r="G1640" s="247"/>
      <c r="H1640" s="250">
        <v>1</v>
      </c>
      <c r="I1640" s="251"/>
      <c r="J1640" s="247"/>
      <c r="K1640" s="247"/>
      <c r="L1640" s="252"/>
      <c r="M1640" s="253"/>
      <c r="N1640" s="254"/>
      <c r="O1640" s="254"/>
      <c r="P1640" s="254"/>
      <c r="Q1640" s="254"/>
      <c r="R1640" s="254"/>
      <c r="S1640" s="254"/>
      <c r="T1640" s="255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6" t="s">
        <v>225</v>
      </c>
      <c r="AU1640" s="256" t="s">
        <v>93</v>
      </c>
      <c r="AV1640" s="14" t="s">
        <v>223</v>
      </c>
      <c r="AW1640" s="14" t="s">
        <v>38</v>
      </c>
      <c r="AX1640" s="14" t="s">
        <v>91</v>
      </c>
      <c r="AY1640" s="256" t="s">
        <v>216</v>
      </c>
    </row>
    <row r="1641" s="2" customFormat="1" ht="44.25" customHeight="1">
      <c r="A1641" s="40"/>
      <c r="B1641" s="41"/>
      <c r="C1641" s="221" t="s">
        <v>2127</v>
      </c>
      <c r="D1641" s="221" t="s">
        <v>218</v>
      </c>
      <c r="E1641" s="222" t="s">
        <v>2128</v>
      </c>
      <c r="F1641" s="223" t="s">
        <v>2124</v>
      </c>
      <c r="G1641" s="224" t="s">
        <v>323</v>
      </c>
      <c r="H1641" s="225">
        <v>1</v>
      </c>
      <c r="I1641" s="226"/>
      <c r="J1641" s="227">
        <f>ROUND(I1641*H1641,2)</f>
        <v>0</v>
      </c>
      <c r="K1641" s="223" t="s">
        <v>1</v>
      </c>
      <c r="L1641" s="46"/>
      <c r="M1641" s="228" t="s">
        <v>1</v>
      </c>
      <c r="N1641" s="229" t="s">
        <v>48</v>
      </c>
      <c r="O1641" s="93"/>
      <c r="P1641" s="230">
        <f>O1641*H1641</f>
        <v>0</v>
      </c>
      <c r="Q1641" s="230">
        <v>0.00046999999999999999</v>
      </c>
      <c r="R1641" s="230">
        <f>Q1641*H1641</f>
        <v>0.00046999999999999999</v>
      </c>
      <c r="S1641" s="230">
        <v>0</v>
      </c>
      <c r="T1641" s="231">
        <f>S1641*H1641</f>
        <v>0</v>
      </c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R1641" s="232" t="s">
        <v>312</v>
      </c>
      <c r="AT1641" s="232" t="s">
        <v>218</v>
      </c>
      <c r="AU1641" s="232" t="s">
        <v>93</v>
      </c>
      <c r="AY1641" s="18" t="s">
        <v>216</v>
      </c>
      <c r="BE1641" s="233">
        <f>IF(N1641="základní",J1641,0)</f>
        <v>0</v>
      </c>
      <c r="BF1641" s="233">
        <f>IF(N1641="snížená",J1641,0)</f>
        <v>0</v>
      </c>
      <c r="BG1641" s="233">
        <f>IF(N1641="zákl. přenesená",J1641,0)</f>
        <v>0</v>
      </c>
      <c r="BH1641" s="233">
        <f>IF(N1641="sníž. přenesená",J1641,0)</f>
        <v>0</v>
      </c>
      <c r="BI1641" s="233">
        <f>IF(N1641="nulová",J1641,0)</f>
        <v>0</v>
      </c>
      <c r="BJ1641" s="18" t="s">
        <v>91</v>
      </c>
      <c r="BK1641" s="233">
        <f>ROUND(I1641*H1641,2)</f>
        <v>0</v>
      </c>
      <c r="BL1641" s="18" t="s">
        <v>312</v>
      </c>
      <c r="BM1641" s="232" t="s">
        <v>2129</v>
      </c>
    </row>
    <row r="1642" s="13" customFormat="1">
      <c r="A1642" s="13"/>
      <c r="B1642" s="234"/>
      <c r="C1642" s="235"/>
      <c r="D1642" s="236" t="s">
        <v>225</v>
      </c>
      <c r="E1642" s="237" t="s">
        <v>1</v>
      </c>
      <c r="F1642" s="238" t="s">
        <v>2130</v>
      </c>
      <c r="G1642" s="235"/>
      <c r="H1642" s="239">
        <v>1</v>
      </c>
      <c r="I1642" s="240"/>
      <c r="J1642" s="235"/>
      <c r="K1642" s="235"/>
      <c r="L1642" s="241"/>
      <c r="M1642" s="242"/>
      <c r="N1642" s="243"/>
      <c r="O1642" s="243"/>
      <c r="P1642" s="243"/>
      <c r="Q1642" s="243"/>
      <c r="R1642" s="243"/>
      <c r="S1642" s="243"/>
      <c r="T1642" s="244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5" t="s">
        <v>225</v>
      </c>
      <c r="AU1642" s="245" t="s">
        <v>93</v>
      </c>
      <c r="AV1642" s="13" t="s">
        <v>93</v>
      </c>
      <c r="AW1642" s="13" t="s">
        <v>38</v>
      </c>
      <c r="AX1642" s="13" t="s">
        <v>91</v>
      </c>
      <c r="AY1642" s="245" t="s">
        <v>216</v>
      </c>
    </row>
    <row r="1643" s="2" customFormat="1" ht="44.25" customHeight="1">
      <c r="A1643" s="40"/>
      <c r="B1643" s="41"/>
      <c r="C1643" s="221" t="s">
        <v>2131</v>
      </c>
      <c r="D1643" s="221" t="s">
        <v>218</v>
      </c>
      <c r="E1643" s="222" t="s">
        <v>2132</v>
      </c>
      <c r="F1643" s="223" t="s">
        <v>2133</v>
      </c>
      <c r="G1643" s="224" t="s">
        <v>323</v>
      </c>
      <c r="H1643" s="225">
        <v>1</v>
      </c>
      <c r="I1643" s="226"/>
      <c r="J1643" s="227">
        <f>ROUND(I1643*H1643,2)</f>
        <v>0</v>
      </c>
      <c r="K1643" s="223" t="s">
        <v>1</v>
      </c>
      <c r="L1643" s="46"/>
      <c r="M1643" s="228" t="s">
        <v>1</v>
      </c>
      <c r="N1643" s="229" t="s">
        <v>48</v>
      </c>
      <c r="O1643" s="93"/>
      <c r="P1643" s="230">
        <f>O1643*H1643</f>
        <v>0</v>
      </c>
      <c r="Q1643" s="230">
        <v>0.00046999999999999999</v>
      </c>
      <c r="R1643" s="230">
        <f>Q1643*H1643</f>
        <v>0.00046999999999999999</v>
      </c>
      <c r="S1643" s="230">
        <v>0</v>
      </c>
      <c r="T1643" s="231">
        <f>S1643*H1643</f>
        <v>0</v>
      </c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R1643" s="232" t="s">
        <v>312</v>
      </c>
      <c r="AT1643" s="232" t="s">
        <v>218</v>
      </c>
      <c r="AU1643" s="232" t="s">
        <v>93</v>
      </c>
      <c r="AY1643" s="18" t="s">
        <v>216</v>
      </c>
      <c r="BE1643" s="233">
        <f>IF(N1643="základní",J1643,0)</f>
        <v>0</v>
      </c>
      <c r="BF1643" s="233">
        <f>IF(N1643="snížená",J1643,0)</f>
        <v>0</v>
      </c>
      <c r="BG1643" s="233">
        <f>IF(N1643="zákl. přenesená",J1643,0)</f>
        <v>0</v>
      </c>
      <c r="BH1643" s="233">
        <f>IF(N1643="sníž. přenesená",J1643,0)</f>
        <v>0</v>
      </c>
      <c r="BI1643" s="233">
        <f>IF(N1643="nulová",J1643,0)</f>
        <v>0</v>
      </c>
      <c r="BJ1643" s="18" t="s">
        <v>91</v>
      </c>
      <c r="BK1643" s="233">
        <f>ROUND(I1643*H1643,2)</f>
        <v>0</v>
      </c>
      <c r="BL1643" s="18" t="s">
        <v>312</v>
      </c>
      <c r="BM1643" s="232" t="s">
        <v>2134</v>
      </c>
    </row>
    <row r="1644" s="13" customFormat="1">
      <c r="A1644" s="13"/>
      <c r="B1644" s="234"/>
      <c r="C1644" s="235"/>
      <c r="D1644" s="236" t="s">
        <v>225</v>
      </c>
      <c r="E1644" s="237" t="s">
        <v>1</v>
      </c>
      <c r="F1644" s="238" t="s">
        <v>2135</v>
      </c>
      <c r="G1644" s="235"/>
      <c r="H1644" s="239">
        <v>1</v>
      </c>
      <c r="I1644" s="240"/>
      <c r="J1644" s="235"/>
      <c r="K1644" s="235"/>
      <c r="L1644" s="241"/>
      <c r="M1644" s="242"/>
      <c r="N1644" s="243"/>
      <c r="O1644" s="243"/>
      <c r="P1644" s="243"/>
      <c r="Q1644" s="243"/>
      <c r="R1644" s="243"/>
      <c r="S1644" s="243"/>
      <c r="T1644" s="244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45" t="s">
        <v>225</v>
      </c>
      <c r="AU1644" s="245" t="s">
        <v>93</v>
      </c>
      <c r="AV1644" s="13" t="s">
        <v>93</v>
      </c>
      <c r="AW1644" s="13" t="s">
        <v>38</v>
      </c>
      <c r="AX1644" s="13" t="s">
        <v>91</v>
      </c>
      <c r="AY1644" s="245" t="s">
        <v>216</v>
      </c>
    </row>
    <row r="1645" s="2" customFormat="1" ht="44.25" customHeight="1">
      <c r="A1645" s="40"/>
      <c r="B1645" s="41"/>
      <c r="C1645" s="221" t="s">
        <v>2136</v>
      </c>
      <c r="D1645" s="221" t="s">
        <v>218</v>
      </c>
      <c r="E1645" s="222" t="s">
        <v>2137</v>
      </c>
      <c r="F1645" s="223" t="s">
        <v>2138</v>
      </c>
      <c r="G1645" s="224" t="s">
        <v>323</v>
      </c>
      <c r="H1645" s="225">
        <v>1</v>
      </c>
      <c r="I1645" s="226"/>
      <c r="J1645" s="227">
        <f>ROUND(I1645*H1645,2)</f>
        <v>0</v>
      </c>
      <c r="K1645" s="223" t="s">
        <v>1</v>
      </c>
      <c r="L1645" s="46"/>
      <c r="M1645" s="228" t="s">
        <v>1</v>
      </c>
      <c r="N1645" s="229" t="s">
        <v>48</v>
      </c>
      <c r="O1645" s="93"/>
      <c r="P1645" s="230">
        <f>O1645*H1645</f>
        <v>0</v>
      </c>
      <c r="Q1645" s="230">
        <v>0.00046999999999999999</v>
      </c>
      <c r="R1645" s="230">
        <f>Q1645*H1645</f>
        <v>0.00046999999999999999</v>
      </c>
      <c r="S1645" s="230">
        <v>0</v>
      </c>
      <c r="T1645" s="231">
        <f>S1645*H1645</f>
        <v>0</v>
      </c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R1645" s="232" t="s">
        <v>312</v>
      </c>
      <c r="AT1645" s="232" t="s">
        <v>218</v>
      </c>
      <c r="AU1645" s="232" t="s">
        <v>93</v>
      </c>
      <c r="AY1645" s="18" t="s">
        <v>216</v>
      </c>
      <c r="BE1645" s="233">
        <f>IF(N1645="základní",J1645,0)</f>
        <v>0</v>
      </c>
      <c r="BF1645" s="233">
        <f>IF(N1645="snížená",J1645,0)</f>
        <v>0</v>
      </c>
      <c r="BG1645" s="233">
        <f>IF(N1645="zákl. přenesená",J1645,0)</f>
        <v>0</v>
      </c>
      <c r="BH1645" s="233">
        <f>IF(N1645="sníž. přenesená",J1645,0)</f>
        <v>0</v>
      </c>
      <c r="BI1645" s="233">
        <f>IF(N1645="nulová",J1645,0)</f>
        <v>0</v>
      </c>
      <c r="BJ1645" s="18" t="s">
        <v>91</v>
      </c>
      <c r="BK1645" s="233">
        <f>ROUND(I1645*H1645,2)</f>
        <v>0</v>
      </c>
      <c r="BL1645" s="18" t="s">
        <v>312</v>
      </c>
      <c r="BM1645" s="232" t="s">
        <v>2139</v>
      </c>
    </row>
    <row r="1646" s="13" customFormat="1">
      <c r="A1646" s="13"/>
      <c r="B1646" s="234"/>
      <c r="C1646" s="235"/>
      <c r="D1646" s="236" t="s">
        <v>225</v>
      </c>
      <c r="E1646" s="237" t="s">
        <v>1</v>
      </c>
      <c r="F1646" s="238" t="s">
        <v>2140</v>
      </c>
      <c r="G1646" s="235"/>
      <c r="H1646" s="239">
        <v>1</v>
      </c>
      <c r="I1646" s="240"/>
      <c r="J1646" s="235"/>
      <c r="K1646" s="235"/>
      <c r="L1646" s="241"/>
      <c r="M1646" s="242"/>
      <c r="N1646" s="243"/>
      <c r="O1646" s="243"/>
      <c r="P1646" s="243"/>
      <c r="Q1646" s="243"/>
      <c r="R1646" s="243"/>
      <c r="S1646" s="243"/>
      <c r="T1646" s="244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5" t="s">
        <v>225</v>
      </c>
      <c r="AU1646" s="245" t="s">
        <v>93</v>
      </c>
      <c r="AV1646" s="13" t="s">
        <v>93</v>
      </c>
      <c r="AW1646" s="13" t="s">
        <v>38</v>
      </c>
      <c r="AX1646" s="13" t="s">
        <v>91</v>
      </c>
      <c r="AY1646" s="245" t="s">
        <v>216</v>
      </c>
    </row>
    <row r="1647" s="2" customFormat="1" ht="21.75" customHeight="1">
      <c r="A1647" s="40"/>
      <c r="B1647" s="41"/>
      <c r="C1647" s="221" t="s">
        <v>2141</v>
      </c>
      <c r="D1647" s="221" t="s">
        <v>218</v>
      </c>
      <c r="E1647" s="222" t="s">
        <v>2142</v>
      </c>
      <c r="F1647" s="223" t="s">
        <v>2143</v>
      </c>
      <c r="G1647" s="224" t="s">
        <v>315</v>
      </c>
      <c r="H1647" s="225">
        <v>19</v>
      </c>
      <c r="I1647" s="226"/>
      <c r="J1647" s="227">
        <f>ROUND(I1647*H1647,2)</f>
        <v>0</v>
      </c>
      <c r="K1647" s="223" t="s">
        <v>1</v>
      </c>
      <c r="L1647" s="46"/>
      <c r="M1647" s="228" t="s">
        <v>1</v>
      </c>
      <c r="N1647" s="229" t="s">
        <v>48</v>
      </c>
      <c r="O1647" s="93"/>
      <c r="P1647" s="230">
        <f>O1647*H1647</f>
        <v>0</v>
      </c>
      <c r="Q1647" s="230">
        <v>0.00046999999999999999</v>
      </c>
      <c r="R1647" s="230">
        <f>Q1647*H1647</f>
        <v>0.0089300000000000004</v>
      </c>
      <c r="S1647" s="230">
        <v>0</v>
      </c>
      <c r="T1647" s="231">
        <f>S1647*H1647</f>
        <v>0</v>
      </c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R1647" s="232" t="s">
        <v>312</v>
      </c>
      <c r="AT1647" s="232" t="s">
        <v>218</v>
      </c>
      <c r="AU1647" s="232" t="s">
        <v>93</v>
      </c>
      <c r="AY1647" s="18" t="s">
        <v>216</v>
      </c>
      <c r="BE1647" s="233">
        <f>IF(N1647="základní",J1647,0)</f>
        <v>0</v>
      </c>
      <c r="BF1647" s="233">
        <f>IF(N1647="snížená",J1647,0)</f>
        <v>0</v>
      </c>
      <c r="BG1647" s="233">
        <f>IF(N1647="zákl. přenesená",J1647,0)</f>
        <v>0</v>
      </c>
      <c r="BH1647" s="233">
        <f>IF(N1647="sníž. přenesená",J1647,0)</f>
        <v>0</v>
      </c>
      <c r="BI1647" s="233">
        <f>IF(N1647="nulová",J1647,0)</f>
        <v>0</v>
      </c>
      <c r="BJ1647" s="18" t="s">
        <v>91</v>
      </c>
      <c r="BK1647" s="233">
        <f>ROUND(I1647*H1647,2)</f>
        <v>0</v>
      </c>
      <c r="BL1647" s="18" t="s">
        <v>312</v>
      </c>
      <c r="BM1647" s="232" t="s">
        <v>2144</v>
      </c>
    </row>
    <row r="1648" s="13" customFormat="1">
      <c r="A1648" s="13"/>
      <c r="B1648" s="234"/>
      <c r="C1648" s="235"/>
      <c r="D1648" s="236" t="s">
        <v>225</v>
      </c>
      <c r="E1648" s="237" t="s">
        <v>1</v>
      </c>
      <c r="F1648" s="238" t="s">
        <v>2145</v>
      </c>
      <c r="G1648" s="235"/>
      <c r="H1648" s="239">
        <v>9</v>
      </c>
      <c r="I1648" s="240"/>
      <c r="J1648" s="235"/>
      <c r="K1648" s="235"/>
      <c r="L1648" s="241"/>
      <c r="M1648" s="242"/>
      <c r="N1648" s="243"/>
      <c r="O1648" s="243"/>
      <c r="P1648" s="243"/>
      <c r="Q1648" s="243"/>
      <c r="R1648" s="243"/>
      <c r="S1648" s="243"/>
      <c r="T1648" s="244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5" t="s">
        <v>225</v>
      </c>
      <c r="AU1648" s="245" t="s">
        <v>93</v>
      </c>
      <c r="AV1648" s="13" t="s">
        <v>93</v>
      </c>
      <c r="AW1648" s="13" t="s">
        <v>38</v>
      </c>
      <c r="AX1648" s="13" t="s">
        <v>83</v>
      </c>
      <c r="AY1648" s="245" t="s">
        <v>216</v>
      </c>
    </row>
    <row r="1649" s="13" customFormat="1">
      <c r="A1649" s="13"/>
      <c r="B1649" s="234"/>
      <c r="C1649" s="235"/>
      <c r="D1649" s="236" t="s">
        <v>225</v>
      </c>
      <c r="E1649" s="237" t="s">
        <v>1</v>
      </c>
      <c r="F1649" s="238" t="s">
        <v>2146</v>
      </c>
      <c r="G1649" s="235"/>
      <c r="H1649" s="239">
        <v>10</v>
      </c>
      <c r="I1649" s="240"/>
      <c r="J1649" s="235"/>
      <c r="K1649" s="235"/>
      <c r="L1649" s="241"/>
      <c r="M1649" s="242"/>
      <c r="N1649" s="243"/>
      <c r="O1649" s="243"/>
      <c r="P1649" s="243"/>
      <c r="Q1649" s="243"/>
      <c r="R1649" s="243"/>
      <c r="S1649" s="243"/>
      <c r="T1649" s="244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5" t="s">
        <v>225</v>
      </c>
      <c r="AU1649" s="245" t="s">
        <v>93</v>
      </c>
      <c r="AV1649" s="13" t="s">
        <v>93</v>
      </c>
      <c r="AW1649" s="13" t="s">
        <v>38</v>
      </c>
      <c r="AX1649" s="13" t="s">
        <v>83</v>
      </c>
      <c r="AY1649" s="245" t="s">
        <v>216</v>
      </c>
    </row>
    <row r="1650" s="14" customFormat="1">
      <c r="A1650" s="14"/>
      <c r="B1650" s="246"/>
      <c r="C1650" s="247"/>
      <c r="D1650" s="236" t="s">
        <v>225</v>
      </c>
      <c r="E1650" s="248" t="s">
        <v>1</v>
      </c>
      <c r="F1650" s="249" t="s">
        <v>229</v>
      </c>
      <c r="G1650" s="247"/>
      <c r="H1650" s="250">
        <v>19</v>
      </c>
      <c r="I1650" s="251"/>
      <c r="J1650" s="247"/>
      <c r="K1650" s="247"/>
      <c r="L1650" s="252"/>
      <c r="M1650" s="253"/>
      <c r="N1650" s="254"/>
      <c r="O1650" s="254"/>
      <c r="P1650" s="254"/>
      <c r="Q1650" s="254"/>
      <c r="R1650" s="254"/>
      <c r="S1650" s="254"/>
      <c r="T1650" s="255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6" t="s">
        <v>225</v>
      </c>
      <c r="AU1650" s="256" t="s">
        <v>93</v>
      </c>
      <c r="AV1650" s="14" t="s">
        <v>223</v>
      </c>
      <c r="AW1650" s="14" t="s">
        <v>38</v>
      </c>
      <c r="AX1650" s="14" t="s">
        <v>91</v>
      </c>
      <c r="AY1650" s="256" t="s">
        <v>216</v>
      </c>
    </row>
    <row r="1651" s="2" customFormat="1" ht="33" customHeight="1">
      <c r="A1651" s="40"/>
      <c r="B1651" s="41"/>
      <c r="C1651" s="221" t="s">
        <v>2147</v>
      </c>
      <c r="D1651" s="221" t="s">
        <v>218</v>
      </c>
      <c r="E1651" s="222" t="s">
        <v>2148</v>
      </c>
      <c r="F1651" s="223" t="s">
        <v>2149</v>
      </c>
      <c r="G1651" s="224" t="s">
        <v>323</v>
      </c>
      <c r="H1651" s="225">
        <v>1</v>
      </c>
      <c r="I1651" s="226"/>
      <c r="J1651" s="227">
        <f>ROUND(I1651*H1651,2)</f>
        <v>0</v>
      </c>
      <c r="K1651" s="223" t="s">
        <v>1</v>
      </c>
      <c r="L1651" s="46"/>
      <c r="M1651" s="228" t="s">
        <v>1</v>
      </c>
      <c r="N1651" s="229" t="s">
        <v>48</v>
      </c>
      <c r="O1651" s="93"/>
      <c r="P1651" s="230">
        <f>O1651*H1651</f>
        <v>0</v>
      </c>
      <c r="Q1651" s="230">
        <v>0.00046999999999999999</v>
      </c>
      <c r="R1651" s="230">
        <f>Q1651*H1651</f>
        <v>0.00046999999999999999</v>
      </c>
      <c r="S1651" s="230">
        <v>0</v>
      </c>
      <c r="T1651" s="231">
        <f>S1651*H1651</f>
        <v>0</v>
      </c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R1651" s="232" t="s">
        <v>312</v>
      </c>
      <c r="AT1651" s="232" t="s">
        <v>218</v>
      </c>
      <c r="AU1651" s="232" t="s">
        <v>93</v>
      </c>
      <c r="AY1651" s="18" t="s">
        <v>216</v>
      </c>
      <c r="BE1651" s="233">
        <f>IF(N1651="základní",J1651,0)</f>
        <v>0</v>
      </c>
      <c r="BF1651" s="233">
        <f>IF(N1651="snížená",J1651,0)</f>
        <v>0</v>
      </c>
      <c r="BG1651" s="233">
        <f>IF(N1651="zákl. přenesená",J1651,0)</f>
        <v>0</v>
      </c>
      <c r="BH1651" s="233">
        <f>IF(N1651="sníž. přenesená",J1651,0)</f>
        <v>0</v>
      </c>
      <c r="BI1651" s="233">
        <f>IF(N1651="nulová",J1651,0)</f>
        <v>0</v>
      </c>
      <c r="BJ1651" s="18" t="s">
        <v>91</v>
      </c>
      <c r="BK1651" s="233">
        <f>ROUND(I1651*H1651,2)</f>
        <v>0</v>
      </c>
      <c r="BL1651" s="18" t="s">
        <v>312</v>
      </c>
      <c r="BM1651" s="232" t="s">
        <v>2150</v>
      </c>
    </row>
    <row r="1652" s="13" customFormat="1">
      <c r="A1652" s="13"/>
      <c r="B1652" s="234"/>
      <c r="C1652" s="235"/>
      <c r="D1652" s="236" t="s">
        <v>225</v>
      </c>
      <c r="E1652" s="237" t="s">
        <v>1</v>
      </c>
      <c r="F1652" s="238" t="s">
        <v>2151</v>
      </c>
      <c r="G1652" s="235"/>
      <c r="H1652" s="239">
        <v>1</v>
      </c>
      <c r="I1652" s="240"/>
      <c r="J1652" s="235"/>
      <c r="K1652" s="235"/>
      <c r="L1652" s="241"/>
      <c r="M1652" s="242"/>
      <c r="N1652" s="243"/>
      <c r="O1652" s="243"/>
      <c r="P1652" s="243"/>
      <c r="Q1652" s="243"/>
      <c r="R1652" s="243"/>
      <c r="S1652" s="243"/>
      <c r="T1652" s="244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5" t="s">
        <v>225</v>
      </c>
      <c r="AU1652" s="245" t="s">
        <v>93</v>
      </c>
      <c r="AV1652" s="13" t="s">
        <v>93</v>
      </c>
      <c r="AW1652" s="13" t="s">
        <v>38</v>
      </c>
      <c r="AX1652" s="13" t="s">
        <v>91</v>
      </c>
      <c r="AY1652" s="245" t="s">
        <v>216</v>
      </c>
    </row>
    <row r="1653" s="2" customFormat="1" ht="37.8" customHeight="1">
      <c r="A1653" s="40"/>
      <c r="B1653" s="41"/>
      <c r="C1653" s="221" t="s">
        <v>2152</v>
      </c>
      <c r="D1653" s="221" t="s">
        <v>218</v>
      </c>
      <c r="E1653" s="222" t="s">
        <v>2153</v>
      </c>
      <c r="F1653" s="223" t="s">
        <v>2154</v>
      </c>
      <c r="G1653" s="224" t="s">
        <v>323</v>
      </c>
      <c r="H1653" s="225">
        <v>1</v>
      </c>
      <c r="I1653" s="226"/>
      <c r="J1653" s="227">
        <f>ROUND(I1653*H1653,2)</f>
        <v>0</v>
      </c>
      <c r="K1653" s="223" t="s">
        <v>1</v>
      </c>
      <c r="L1653" s="46"/>
      <c r="M1653" s="228" t="s">
        <v>1</v>
      </c>
      <c r="N1653" s="229" t="s">
        <v>48</v>
      </c>
      <c r="O1653" s="93"/>
      <c r="P1653" s="230">
        <f>O1653*H1653</f>
        <v>0</v>
      </c>
      <c r="Q1653" s="230">
        <v>0.00046999999999999999</v>
      </c>
      <c r="R1653" s="230">
        <f>Q1653*H1653</f>
        <v>0.00046999999999999999</v>
      </c>
      <c r="S1653" s="230">
        <v>0</v>
      </c>
      <c r="T1653" s="231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232" t="s">
        <v>312</v>
      </c>
      <c r="AT1653" s="232" t="s">
        <v>218</v>
      </c>
      <c r="AU1653" s="232" t="s">
        <v>93</v>
      </c>
      <c r="AY1653" s="18" t="s">
        <v>216</v>
      </c>
      <c r="BE1653" s="233">
        <f>IF(N1653="základní",J1653,0)</f>
        <v>0</v>
      </c>
      <c r="BF1653" s="233">
        <f>IF(N1653="snížená",J1653,0)</f>
        <v>0</v>
      </c>
      <c r="BG1653" s="233">
        <f>IF(N1653="zákl. přenesená",J1653,0)</f>
        <v>0</v>
      </c>
      <c r="BH1653" s="233">
        <f>IF(N1653="sníž. přenesená",J1653,0)</f>
        <v>0</v>
      </c>
      <c r="BI1653" s="233">
        <f>IF(N1653="nulová",J1653,0)</f>
        <v>0</v>
      </c>
      <c r="BJ1653" s="18" t="s">
        <v>91</v>
      </c>
      <c r="BK1653" s="233">
        <f>ROUND(I1653*H1653,2)</f>
        <v>0</v>
      </c>
      <c r="BL1653" s="18" t="s">
        <v>312</v>
      </c>
      <c r="BM1653" s="232" t="s">
        <v>2155</v>
      </c>
    </row>
    <row r="1654" s="13" customFormat="1">
      <c r="A1654" s="13"/>
      <c r="B1654" s="234"/>
      <c r="C1654" s="235"/>
      <c r="D1654" s="236" t="s">
        <v>225</v>
      </c>
      <c r="E1654" s="237" t="s">
        <v>1</v>
      </c>
      <c r="F1654" s="238" t="s">
        <v>2156</v>
      </c>
      <c r="G1654" s="235"/>
      <c r="H1654" s="239">
        <v>1</v>
      </c>
      <c r="I1654" s="240"/>
      <c r="J1654" s="235"/>
      <c r="K1654" s="235"/>
      <c r="L1654" s="241"/>
      <c r="M1654" s="242"/>
      <c r="N1654" s="243"/>
      <c r="O1654" s="243"/>
      <c r="P1654" s="243"/>
      <c r="Q1654" s="243"/>
      <c r="R1654" s="243"/>
      <c r="S1654" s="243"/>
      <c r="T1654" s="244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5" t="s">
        <v>225</v>
      </c>
      <c r="AU1654" s="245" t="s">
        <v>93</v>
      </c>
      <c r="AV1654" s="13" t="s">
        <v>93</v>
      </c>
      <c r="AW1654" s="13" t="s">
        <v>38</v>
      </c>
      <c r="AX1654" s="13" t="s">
        <v>91</v>
      </c>
      <c r="AY1654" s="245" t="s">
        <v>216</v>
      </c>
    </row>
    <row r="1655" s="2" customFormat="1" ht="24.15" customHeight="1">
      <c r="A1655" s="40"/>
      <c r="B1655" s="41"/>
      <c r="C1655" s="221" t="s">
        <v>2157</v>
      </c>
      <c r="D1655" s="221" t="s">
        <v>218</v>
      </c>
      <c r="E1655" s="222" t="s">
        <v>2158</v>
      </c>
      <c r="F1655" s="223" t="s">
        <v>2159</v>
      </c>
      <c r="G1655" s="224" t="s">
        <v>323</v>
      </c>
      <c r="H1655" s="225">
        <v>22</v>
      </c>
      <c r="I1655" s="226"/>
      <c r="J1655" s="227">
        <f>ROUND(I1655*H1655,2)</f>
        <v>0</v>
      </c>
      <c r="K1655" s="223" t="s">
        <v>222</v>
      </c>
      <c r="L1655" s="46"/>
      <c r="M1655" s="228" t="s">
        <v>1</v>
      </c>
      <c r="N1655" s="229" t="s">
        <v>48</v>
      </c>
      <c r="O1655" s="93"/>
      <c r="P1655" s="230">
        <f>O1655*H1655</f>
        <v>0</v>
      </c>
      <c r="Q1655" s="230">
        <v>0</v>
      </c>
      <c r="R1655" s="230">
        <f>Q1655*H1655</f>
        <v>0</v>
      </c>
      <c r="S1655" s="230">
        <v>0</v>
      </c>
      <c r="T1655" s="231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32" t="s">
        <v>312</v>
      </c>
      <c r="AT1655" s="232" t="s">
        <v>218</v>
      </c>
      <c r="AU1655" s="232" t="s">
        <v>93</v>
      </c>
      <c r="AY1655" s="18" t="s">
        <v>216</v>
      </c>
      <c r="BE1655" s="233">
        <f>IF(N1655="základní",J1655,0)</f>
        <v>0</v>
      </c>
      <c r="BF1655" s="233">
        <f>IF(N1655="snížená",J1655,0)</f>
        <v>0</v>
      </c>
      <c r="BG1655" s="233">
        <f>IF(N1655="zákl. přenesená",J1655,0)</f>
        <v>0</v>
      </c>
      <c r="BH1655" s="233">
        <f>IF(N1655="sníž. přenesená",J1655,0)</f>
        <v>0</v>
      </c>
      <c r="BI1655" s="233">
        <f>IF(N1655="nulová",J1655,0)</f>
        <v>0</v>
      </c>
      <c r="BJ1655" s="18" t="s">
        <v>91</v>
      </c>
      <c r="BK1655" s="233">
        <f>ROUND(I1655*H1655,2)</f>
        <v>0</v>
      </c>
      <c r="BL1655" s="18" t="s">
        <v>312</v>
      </c>
      <c r="BM1655" s="232" t="s">
        <v>2160</v>
      </c>
    </row>
    <row r="1656" s="13" customFormat="1">
      <c r="A1656" s="13"/>
      <c r="B1656" s="234"/>
      <c r="C1656" s="235"/>
      <c r="D1656" s="236" t="s">
        <v>225</v>
      </c>
      <c r="E1656" s="237" t="s">
        <v>1</v>
      </c>
      <c r="F1656" s="238" t="s">
        <v>2161</v>
      </c>
      <c r="G1656" s="235"/>
      <c r="H1656" s="239">
        <v>1</v>
      </c>
      <c r="I1656" s="240"/>
      <c r="J1656" s="235"/>
      <c r="K1656" s="235"/>
      <c r="L1656" s="241"/>
      <c r="M1656" s="242"/>
      <c r="N1656" s="243"/>
      <c r="O1656" s="243"/>
      <c r="P1656" s="243"/>
      <c r="Q1656" s="243"/>
      <c r="R1656" s="243"/>
      <c r="S1656" s="243"/>
      <c r="T1656" s="244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5" t="s">
        <v>225</v>
      </c>
      <c r="AU1656" s="245" t="s">
        <v>93</v>
      </c>
      <c r="AV1656" s="13" t="s">
        <v>93</v>
      </c>
      <c r="AW1656" s="13" t="s">
        <v>38</v>
      </c>
      <c r="AX1656" s="13" t="s">
        <v>83</v>
      </c>
      <c r="AY1656" s="245" t="s">
        <v>216</v>
      </c>
    </row>
    <row r="1657" s="13" customFormat="1">
      <c r="A1657" s="13"/>
      <c r="B1657" s="234"/>
      <c r="C1657" s="235"/>
      <c r="D1657" s="236" t="s">
        <v>225</v>
      </c>
      <c r="E1657" s="237" t="s">
        <v>1</v>
      </c>
      <c r="F1657" s="238" t="s">
        <v>2162</v>
      </c>
      <c r="G1657" s="235"/>
      <c r="H1657" s="239">
        <v>1</v>
      </c>
      <c r="I1657" s="240"/>
      <c r="J1657" s="235"/>
      <c r="K1657" s="235"/>
      <c r="L1657" s="241"/>
      <c r="M1657" s="242"/>
      <c r="N1657" s="243"/>
      <c r="O1657" s="243"/>
      <c r="P1657" s="243"/>
      <c r="Q1657" s="243"/>
      <c r="R1657" s="243"/>
      <c r="S1657" s="243"/>
      <c r="T1657" s="244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5" t="s">
        <v>225</v>
      </c>
      <c r="AU1657" s="245" t="s">
        <v>93</v>
      </c>
      <c r="AV1657" s="13" t="s">
        <v>93</v>
      </c>
      <c r="AW1657" s="13" t="s">
        <v>38</v>
      </c>
      <c r="AX1657" s="13" t="s">
        <v>83</v>
      </c>
      <c r="AY1657" s="245" t="s">
        <v>216</v>
      </c>
    </row>
    <row r="1658" s="13" customFormat="1">
      <c r="A1658" s="13"/>
      <c r="B1658" s="234"/>
      <c r="C1658" s="235"/>
      <c r="D1658" s="236" t="s">
        <v>225</v>
      </c>
      <c r="E1658" s="237" t="s">
        <v>1</v>
      </c>
      <c r="F1658" s="238" t="s">
        <v>2163</v>
      </c>
      <c r="G1658" s="235"/>
      <c r="H1658" s="239">
        <v>1</v>
      </c>
      <c r="I1658" s="240"/>
      <c r="J1658" s="235"/>
      <c r="K1658" s="235"/>
      <c r="L1658" s="241"/>
      <c r="M1658" s="242"/>
      <c r="N1658" s="243"/>
      <c r="O1658" s="243"/>
      <c r="P1658" s="243"/>
      <c r="Q1658" s="243"/>
      <c r="R1658" s="243"/>
      <c r="S1658" s="243"/>
      <c r="T1658" s="244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5" t="s">
        <v>225</v>
      </c>
      <c r="AU1658" s="245" t="s">
        <v>93</v>
      </c>
      <c r="AV1658" s="13" t="s">
        <v>93</v>
      </c>
      <c r="AW1658" s="13" t="s">
        <v>38</v>
      </c>
      <c r="AX1658" s="13" t="s">
        <v>83</v>
      </c>
      <c r="AY1658" s="245" t="s">
        <v>216</v>
      </c>
    </row>
    <row r="1659" s="13" customFormat="1">
      <c r="A1659" s="13"/>
      <c r="B1659" s="234"/>
      <c r="C1659" s="235"/>
      <c r="D1659" s="236" t="s">
        <v>225</v>
      </c>
      <c r="E1659" s="237" t="s">
        <v>1</v>
      </c>
      <c r="F1659" s="238" t="s">
        <v>2164</v>
      </c>
      <c r="G1659" s="235"/>
      <c r="H1659" s="239">
        <v>1</v>
      </c>
      <c r="I1659" s="240"/>
      <c r="J1659" s="235"/>
      <c r="K1659" s="235"/>
      <c r="L1659" s="241"/>
      <c r="M1659" s="242"/>
      <c r="N1659" s="243"/>
      <c r="O1659" s="243"/>
      <c r="P1659" s="243"/>
      <c r="Q1659" s="243"/>
      <c r="R1659" s="243"/>
      <c r="S1659" s="243"/>
      <c r="T1659" s="244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5" t="s">
        <v>225</v>
      </c>
      <c r="AU1659" s="245" t="s">
        <v>93</v>
      </c>
      <c r="AV1659" s="13" t="s">
        <v>93</v>
      </c>
      <c r="AW1659" s="13" t="s">
        <v>38</v>
      </c>
      <c r="AX1659" s="13" t="s">
        <v>83</v>
      </c>
      <c r="AY1659" s="245" t="s">
        <v>216</v>
      </c>
    </row>
    <row r="1660" s="13" customFormat="1">
      <c r="A1660" s="13"/>
      <c r="B1660" s="234"/>
      <c r="C1660" s="235"/>
      <c r="D1660" s="236" t="s">
        <v>225</v>
      </c>
      <c r="E1660" s="237" t="s">
        <v>1</v>
      </c>
      <c r="F1660" s="238" t="s">
        <v>2165</v>
      </c>
      <c r="G1660" s="235"/>
      <c r="H1660" s="239">
        <v>1</v>
      </c>
      <c r="I1660" s="240"/>
      <c r="J1660" s="235"/>
      <c r="K1660" s="235"/>
      <c r="L1660" s="241"/>
      <c r="M1660" s="242"/>
      <c r="N1660" s="243"/>
      <c r="O1660" s="243"/>
      <c r="P1660" s="243"/>
      <c r="Q1660" s="243"/>
      <c r="R1660" s="243"/>
      <c r="S1660" s="243"/>
      <c r="T1660" s="244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5" t="s">
        <v>225</v>
      </c>
      <c r="AU1660" s="245" t="s">
        <v>93</v>
      </c>
      <c r="AV1660" s="13" t="s">
        <v>93</v>
      </c>
      <c r="AW1660" s="13" t="s">
        <v>38</v>
      </c>
      <c r="AX1660" s="13" t="s">
        <v>83</v>
      </c>
      <c r="AY1660" s="245" t="s">
        <v>216</v>
      </c>
    </row>
    <row r="1661" s="13" customFormat="1">
      <c r="A1661" s="13"/>
      <c r="B1661" s="234"/>
      <c r="C1661" s="235"/>
      <c r="D1661" s="236" t="s">
        <v>225</v>
      </c>
      <c r="E1661" s="237" t="s">
        <v>1</v>
      </c>
      <c r="F1661" s="238" t="s">
        <v>2166</v>
      </c>
      <c r="G1661" s="235"/>
      <c r="H1661" s="239">
        <v>1</v>
      </c>
      <c r="I1661" s="240"/>
      <c r="J1661" s="235"/>
      <c r="K1661" s="235"/>
      <c r="L1661" s="241"/>
      <c r="M1661" s="242"/>
      <c r="N1661" s="243"/>
      <c r="O1661" s="243"/>
      <c r="P1661" s="243"/>
      <c r="Q1661" s="243"/>
      <c r="R1661" s="243"/>
      <c r="S1661" s="243"/>
      <c r="T1661" s="244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5" t="s">
        <v>225</v>
      </c>
      <c r="AU1661" s="245" t="s">
        <v>93</v>
      </c>
      <c r="AV1661" s="13" t="s">
        <v>93</v>
      </c>
      <c r="AW1661" s="13" t="s">
        <v>38</v>
      </c>
      <c r="AX1661" s="13" t="s">
        <v>83</v>
      </c>
      <c r="AY1661" s="245" t="s">
        <v>216</v>
      </c>
    </row>
    <row r="1662" s="13" customFormat="1">
      <c r="A1662" s="13"/>
      <c r="B1662" s="234"/>
      <c r="C1662" s="235"/>
      <c r="D1662" s="236" t="s">
        <v>225</v>
      </c>
      <c r="E1662" s="237" t="s">
        <v>1</v>
      </c>
      <c r="F1662" s="238" t="s">
        <v>2167</v>
      </c>
      <c r="G1662" s="235"/>
      <c r="H1662" s="239">
        <v>1</v>
      </c>
      <c r="I1662" s="240"/>
      <c r="J1662" s="235"/>
      <c r="K1662" s="235"/>
      <c r="L1662" s="241"/>
      <c r="M1662" s="242"/>
      <c r="N1662" s="243"/>
      <c r="O1662" s="243"/>
      <c r="P1662" s="243"/>
      <c r="Q1662" s="243"/>
      <c r="R1662" s="243"/>
      <c r="S1662" s="243"/>
      <c r="T1662" s="244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5" t="s">
        <v>225</v>
      </c>
      <c r="AU1662" s="245" t="s">
        <v>93</v>
      </c>
      <c r="AV1662" s="13" t="s">
        <v>93</v>
      </c>
      <c r="AW1662" s="13" t="s">
        <v>38</v>
      </c>
      <c r="AX1662" s="13" t="s">
        <v>83</v>
      </c>
      <c r="AY1662" s="245" t="s">
        <v>216</v>
      </c>
    </row>
    <row r="1663" s="13" customFormat="1">
      <c r="A1663" s="13"/>
      <c r="B1663" s="234"/>
      <c r="C1663" s="235"/>
      <c r="D1663" s="236" t="s">
        <v>225</v>
      </c>
      <c r="E1663" s="237" t="s">
        <v>1</v>
      </c>
      <c r="F1663" s="238" t="s">
        <v>2168</v>
      </c>
      <c r="G1663" s="235"/>
      <c r="H1663" s="239">
        <v>1</v>
      </c>
      <c r="I1663" s="240"/>
      <c r="J1663" s="235"/>
      <c r="K1663" s="235"/>
      <c r="L1663" s="241"/>
      <c r="M1663" s="242"/>
      <c r="N1663" s="243"/>
      <c r="O1663" s="243"/>
      <c r="P1663" s="243"/>
      <c r="Q1663" s="243"/>
      <c r="R1663" s="243"/>
      <c r="S1663" s="243"/>
      <c r="T1663" s="244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5" t="s">
        <v>225</v>
      </c>
      <c r="AU1663" s="245" t="s">
        <v>93</v>
      </c>
      <c r="AV1663" s="13" t="s">
        <v>93</v>
      </c>
      <c r="AW1663" s="13" t="s">
        <v>38</v>
      </c>
      <c r="AX1663" s="13" t="s">
        <v>83</v>
      </c>
      <c r="AY1663" s="245" t="s">
        <v>216</v>
      </c>
    </row>
    <row r="1664" s="13" customFormat="1">
      <c r="A1664" s="13"/>
      <c r="B1664" s="234"/>
      <c r="C1664" s="235"/>
      <c r="D1664" s="236" t="s">
        <v>225</v>
      </c>
      <c r="E1664" s="237" t="s">
        <v>1</v>
      </c>
      <c r="F1664" s="238" t="s">
        <v>2169</v>
      </c>
      <c r="G1664" s="235"/>
      <c r="H1664" s="239">
        <v>1</v>
      </c>
      <c r="I1664" s="240"/>
      <c r="J1664" s="235"/>
      <c r="K1664" s="235"/>
      <c r="L1664" s="241"/>
      <c r="M1664" s="242"/>
      <c r="N1664" s="243"/>
      <c r="O1664" s="243"/>
      <c r="P1664" s="243"/>
      <c r="Q1664" s="243"/>
      <c r="R1664" s="243"/>
      <c r="S1664" s="243"/>
      <c r="T1664" s="244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5" t="s">
        <v>225</v>
      </c>
      <c r="AU1664" s="245" t="s">
        <v>93</v>
      </c>
      <c r="AV1664" s="13" t="s">
        <v>93</v>
      </c>
      <c r="AW1664" s="13" t="s">
        <v>38</v>
      </c>
      <c r="AX1664" s="13" t="s">
        <v>83</v>
      </c>
      <c r="AY1664" s="245" t="s">
        <v>216</v>
      </c>
    </row>
    <row r="1665" s="13" customFormat="1">
      <c r="A1665" s="13"/>
      <c r="B1665" s="234"/>
      <c r="C1665" s="235"/>
      <c r="D1665" s="236" t="s">
        <v>225</v>
      </c>
      <c r="E1665" s="237" t="s">
        <v>1</v>
      </c>
      <c r="F1665" s="238" t="s">
        <v>2170</v>
      </c>
      <c r="G1665" s="235"/>
      <c r="H1665" s="239">
        <v>1</v>
      </c>
      <c r="I1665" s="240"/>
      <c r="J1665" s="235"/>
      <c r="K1665" s="235"/>
      <c r="L1665" s="241"/>
      <c r="M1665" s="242"/>
      <c r="N1665" s="243"/>
      <c r="O1665" s="243"/>
      <c r="P1665" s="243"/>
      <c r="Q1665" s="243"/>
      <c r="R1665" s="243"/>
      <c r="S1665" s="243"/>
      <c r="T1665" s="244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5" t="s">
        <v>225</v>
      </c>
      <c r="AU1665" s="245" t="s">
        <v>93</v>
      </c>
      <c r="AV1665" s="13" t="s">
        <v>93</v>
      </c>
      <c r="AW1665" s="13" t="s">
        <v>38</v>
      </c>
      <c r="AX1665" s="13" t="s">
        <v>83</v>
      </c>
      <c r="AY1665" s="245" t="s">
        <v>216</v>
      </c>
    </row>
    <row r="1666" s="13" customFormat="1">
      <c r="A1666" s="13"/>
      <c r="B1666" s="234"/>
      <c r="C1666" s="235"/>
      <c r="D1666" s="236" t="s">
        <v>225</v>
      </c>
      <c r="E1666" s="237" t="s">
        <v>1</v>
      </c>
      <c r="F1666" s="238" t="s">
        <v>2171</v>
      </c>
      <c r="G1666" s="235"/>
      <c r="H1666" s="239">
        <v>1</v>
      </c>
      <c r="I1666" s="240"/>
      <c r="J1666" s="235"/>
      <c r="K1666" s="235"/>
      <c r="L1666" s="241"/>
      <c r="M1666" s="242"/>
      <c r="N1666" s="243"/>
      <c r="O1666" s="243"/>
      <c r="P1666" s="243"/>
      <c r="Q1666" s="243"/>
      <c r="R1666" s="243"/>
      <c r="S1666" s="243"/>
      <c r="T1666" s="244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5" t="s">
        <v>225</v>
      </c>
      <c r="AU1666" s="245" t="s">
        <v>93</v>
      </c>
      <c r="AV1666" s="13" t="s">
        <v>93</v>
      </c>
      <c r="AW1666" s="13" t="s">
        <v>38</v>
      </c>
      <c r="AX1666" s="13" t="s">
        <v>83</v>
      </c>
      <c r="AY1666" s="245" t="s">
        <v>216</v>
      </c>
    </row>
    <row r="1667" s="13" customFormat="1">
      <c r="A1667" s="13"/>
      <c r="B1667" s="234"/>
      <c r="C1667" s="235"/>
      <c r="D1667" s="236" t="s">
        <v>225</v>
      </c>
      <c r="E1667" s="237" t="s">
        <v>1</v>
      </c>
      <c r="F1667" s="238" t="s">
        <v>2172</v>
      </c>
      <c r="G1667" s="235"/>
      <c r="H1667" s="239">
        <v>1</v>
      </c>
      <c r="I1667" s="240"/>
      <c r="J1667" s="235"/>
      <c r="K1667" s="235"/>
      <c r="L1667" s="241"/>
      <c r="M1667" s="242"/>
      <c r="N1667" s="243"/>
      <c r="O1667" s="243"/>
      <c r="P1667" s="243"/>
      <c r="Q1667" s="243"/>
      <c r="R1667" s="243"/>
      <c r="S1667" s="243"/>
      <c r="T1667" s="244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5" t="s">
        <v>225</v>
      </c>
      <c r="AU1667" s="245" t="s">
        <v>93</v>
      </c>
      <c r="AV1667" s="13" t="s">
        <v>93</v>
      </c>
      <c r="AW1667" s="13" t="s">
        <v>38</v>
      </c>
      <c r="AX1667" s="13" t="s">
        <v>83</v>
      </c>
      <c r="AY1667" s="245" t="s">
        <v>216</v>
      </c>
    </row>
    <row r="1668" s="13" customFormat="1">
      <c r="A1668" s="13"/>
      <c r="B1668" s="234"/>
      <c r="C1668" s="235"/>
      <c r="D1668" s="236" t="s">
        <v>225</v>
      </c>
      <c r="E1668" s="237" t="s">
        <v>1</v>
      </c>
      <c r="F1668" s="238" t="s">
        <v>2173</v>
      </c>
      <c r="G1668" s="235"/>
      <c r="H1668" s="239">
        <v>1</v>
      </c>
      <c r="I1668" s="240"/>
      <c r="J1668" s="235"/>
      <c r="K1668" s="235"/>
      <c r="L1668" s="241"/>
      <c r="M1668" s="242"/>
      <c r="N1668" s="243"/>
      <c r="O1668" s="243"/>
      <c r="P1668" s="243"/>
      <c r="Q1668" s="243"/>
      <c r="R1668" s="243"/>
      <c r="S1668" s="243"/>
      <c r="T1668" s="244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5" t="s">
        <v>225</v>
      </c>
      <c r="AU1668" s="245" t="s">
        <v>93</v>
      </c>
      <c r="AV1668" s="13" t="s">
        <v>93</v>
      </c>
      <c r="AW1668" s="13" t="s">
        <v>38</v>
      </c>
      <c r="AX1668" s="13" t="s">
        <v>83</v>
      </c>
      <c r="AY1668" s="245" t="s">
        <v>216</v>
      </c>
    </row>
    <row r="1669" s="13" customFormat="1">
      <c r="A1669" s="13"/>
      <c r="B1669" s="234"/>
      <c r="C1669" s="235"/>
      <c r="D1669" s="236" t="s">
        <v>225</v>
      </c>
      <c r="E1669" s="237" t="s">
        <v>1</v>
      </c>
      <c r="F1669" s="238" t="s">
        <v>2174</v>
      </c>
      <c r="G1669" s="235"/>
      <c r="H1669" s="239">
        <v>1</v>
      </c>
      <c r="I1669" s="240"/>
      <c r="J1669" s="235"/>
      <c r="K1669" s="235"/>
      <c r="L1669" s="241"/>
      <c r="M1669" s="242"/>
      <c r="N1669" s="243"/>
      <c r="O1669" s="243"/>
      <c r="P1669" s="243"/>
      <c r="Q1669" s="243"/>
      <c r="R1669" s="243"/>
      <c r="S1669" s="243"/>
      <c r="T1669" s="244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5" t="s">
        <v>225</v>
      </c>
      <c r="AU1669" s="245" t="s">
        <v>93</v>
      </c>
      <c r="AV1669" s="13" t="s">
        <v>93</v>
      </c>
      <c r="AW1669" s="13" t="s">
        <v>38</v>
      </c>
      <c r="AX1669" s="13" t="s">
        <v>83</v>
      </c>
      <c r="AY1669" s="245" t="s">
        <v>216</v>
      </c>
    </row>
    <row r="1670" s="13" customFormat="1">
      <c r="A1670" s="13"/>
      <c r="B1670" s="234"/>
      <c r="C1670" s="235"/>
      <c r="D1670" s="236" t="s">
        <v>225</v>
      </c>
      <c r="E1670" s="237" t="s">
        <v>1</v>
      </c>
      <c r="F1670" s="238" t="s">
        <v>2175</v>
      </c>
      <c r="G1670" s="235"/>
      <c r="H1670" s="239">
        <v>1</v>
      </c>
      <c r="I1670" s="240"/>
      <c r="J1670" s="235"/>
      <c r="K1670" s="235"/>
      <c r="L1670" s="241"/>
      <c r="M1670" s="242"/>
      <c r="N1670" s="243"/>
      <c r="O1670" s="243"/>
      <c r="P1670" s="243"/>
      <c r="Q1670" s="243"/>
      <c r="R1670" s="243"/>
      <c r="S1670" s="243"/>
      <c r="T1670" s="244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5" t="s">
        <v>225</v>
      </c>
      <c r="AU1670" s="245" t="s">
        <v>93</v>
      </c>
      <c r="AV1670" s="13" t="s">
        <v>93</v>
      </c>
      <c r="AW1670" s="13" t="s">
        <v>38</v>
      </c>
      <c r="AX1670" s="13" t="s">
        <v>83</v>
      </c>
      <c r="AY1670" s="245" t="s">
        <v>216</v>
      </c>
    </row>
    <row r="1671" s="13" customFormat="1">
      <c r="A1671" s="13"/>
      <c r="B1671" s="234"/>
      <c r="C1671" s="235"/>
      <c r="D1671" s="236" t="s">
        <v>225</v>
      </c>
      <c r="E1671" s="237" t="s">
        <v>1</v>
      </c>
      <c r="F1671" s="238" t="s">
        <v>2176</v>
      </c>
      <c r="G1671" s="235"/>
      <c r="H1671" s="239">
        <v>2</v>
      </c>
      <c r="I1671" s="240"/>
      <c r="J1671" s="235"/>
      <c r="K1671" s="235"/>
      <c r="L1671" s="241"/>
      <c r="M1671" s="242"/>
      <c r="N1671" s="243"/>
      <c r="O1671" s="243"/>
      <c r="P1671" s="243"/>
      <c r="Q1671" s="243"/>
      <c r="R1671" s="243"/>
      <c r="S1671" s="243"/>
      <c r="T1671" s="244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5" t="s">
        <v>225</v>
      </c>
      <c r="AU1671" s="245" t="s">
        <v>93</v>
      </c>
      <c r="AV1671" s="13" t="s">
        <v>93</v>
      </c>
      <c r="AW1671" s="13" t="s">
        <v>38</v>
      </c>
      <c r="AX1671" s="13" t="s">
        <v>83</v>
      </c>
      <c r="AY1671" s="245" t="s">
        <v>216</v>
      </c>
    </row>
    <row r="1672" s="13" customFormat="1">
      <c r="A1672" s="13"/>
      <c r="B1672" s="234"/>
      <c r="C1672" s="235"/>
      <c r="D1672" s="236" t="s">
        <v>225</v>
      </c>
      <c r="E1672" s="237" t="s">
        <v>1</v>
      </c>
      <c r="F1672" s="238" t="s">
        <v>2177</v>
      </c>
      <c r="G1672" s="235"/>
      <c r="H1672" s="239">
        <v>1</v>
      </c>
      <c r="I1672" s="240"/>
      <c r="J1672" s="235"/>
      <c r="K1672" s="235"/>
      <c r="L1672" s="241"/>
      <c r="M1672" s="242"/>
      <c r="N1672" s="243"/>
      <c r="O1672" s="243"/>
      <c r="P1672" s="243"/>
      <c r="Q1672" s="243"/>
      <c r="R1672" s="243"/>
      <c r="S1672" s="243"/>
      <c r="T1672" s="244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5" t="s">
        <v>225</v>
      </c>
      <c r="AU1672" s="245" t="s">
        <v>93</v>
      </c>
      <c r="AV1672" s="13" t="s">
        <v>93</v>
      </c>
      <c r="AW1672" s="13" t="s">
        <v>38</v>
      </c>
      <c r="AX1672" s="13" t="s">
        <v>83</v>
      </c>
      <c r="AY1672" s="245" t="s">
        <v>216</v>
      </c>
    </row>
    <row r="1673" s="13" customFormat="1">
      <c r="A1673" s="13"/>
      <c r="B1673" s="234"/>
      <c r="C1673" s="235"/>
      <c r="D1673" s="236" t="s">
        <v>225</v>
      </c>
      <c r="E1673" s="237" t="s">
        <v>1</v>
      </c>
      <c r="F1673" s="238" t="s">
        <v>2178</v>
      </c>
      <c r="G1673" s="235"/>
      <c r="H1673" s="239">
        <v>1</v>
      </c>
      <c r="I1673" s="240"/>
      <c r="J1673" s="235"/>
      <c r="K1673" s="235"/>
      <c r="L1673" s="241"/>
      <c r="M1673" s="242"/>
      <c r="N1673" s="243"/>
      <c r="O1673" s="243"/>
      <c r="P1673" s="243"/>
      <c r="Q1673" s="243"/>
      <c r="R1673" s="243"/>
      <c r="S1673" s="243"/>
      <c r="T1673" s="244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5" t="s">
        <v>225</v>
      </c>
      <c r="AU1673" s="245" t="s">
        <v>93</v>
      </c>
      <c r="AV1673" s="13" t="s">
        <v>93</v>
      </c>
      <c r="AW1673" s="13" t="s">
        <v>38</v>
      </c>
      <c r="AX1673" s="13" t="s">
        <v>83</v>
      </c>
      <c r="AY1673" s="245" t="s">
        <v>216</v>
      </c>
    </row>
    <row r="1674" s="13" customFormat="1">
      <c r="A1674" s="13"/>
      <c r="B1674" s="234"/>
      <c r="C1674" s="235"/>
      <c r="D1674" s="236" t="s">
        <v>225</v>
      </c>
      <c r="E1674" s="237" t="s">
        <v>1</v>
      </c>
      <c r="F1674" s="238" t="s">
        <v>2179</v>
      </c>
      <c r="G1674" s="235"/>
      <c r="H1674" s="239">
        <v>1</v>
      </c>
      <c r="I1674" s="240"/>
      <c r="J1674" s="235"/>
      <c r="K1674" s="235"/>
      <c r="L1674" s="241"/>
      <c r="M1674" s="242"/>
      <c r="N1674" s="243"/>
      <c r="O1674" s="243"/>
      <c r="P1674" s="243"/>
      <c r="Q1674" s="243"/>
      <c r="R1674" s="243"/>
      <c r="S1674" s="243"/>
      <c r="T1674" s="244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5" t="s">
        <v>225</v>
      </c>
      <c r="AU1674" s="245" t="s">
        <v>93</v>
      </c>
      <c r="AV1674" s="13" t="s">
        <v>93</v>
      </c>
      <c r="AW1674" s="13" t="s">
        <v>38</v>
      </c>
      <c r="AX1674" s="13" t="s">
        <v>83</v>
      </c>
      <c r="AY1674" s="245" t="s">
        <v>216</v>
      </c>
    </row>
    <row r="1675" s="13" customFormat="1">
      <c r="A1675" s="13"/>
      <c r="B1675" s="234"/>
      <c r="C1675" s="235"/>
      <c r="D1675" s="236" t="s">
        <v>225</v>
      </c>
      <c r="E1675" s="237" t="s">
        <v>1</v>
      </c>
      <c r="F1675" s="238" t="s">
        <v>2180</v>
      </c>
      <c r="G1675" s="235"/>
      <c r="H1675" s="239">
        <v>1</v>
      </c>
      <c r="I1675" s="240"/>
      <c r="J1675" s="235"/>
      <c r="K1675" s="235"/>
      <c r="L1675" s="241"/>
      <c r="M1675" s="242"/>
      <c r="N1675" s="243"/>
      <c r="O1675" s="243"/>
      <c r="P1675" s="243"/>
      <c r="Q1675" s="243"/>
      <c r="R1675" s="243"/>
      <c r="S1675" s="243"/>
      <c r="T1675" s="244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5" t="s">
        <v>225</v>
      </c>
      <c r="AU1675" s="245" t="s">
        <v>93</v>
      </c>
      <c r="AV1675" s="13" t="s">
        <v>93</v>
      </c>
      <c r="AW1675" s="13" t="s">
        <v>38</v>
      </c>
      <c r="AX1675" s="13" t="s">
        <v>83</v>
      </c>
      <c r="AY1675" s="245" t="s">
        <v>216</v>
      </c>
    </row>
    <row r="1676" s="13" customFormat="1">
      <c r="A1676" s="13"/>
      <c r="B1676" s="234"/>
      <c r="C1676" s="235"/>
      <c r="D1676" s="236" t="s">
        <v>225</v>
      </c>
      <c r="E1676" s="237" t="s">
        <v>1</v>
      </c>
      <c r="F1676" s="238" t="s">
        <v>2181</v>
      </c>
      <c r="G1676" s="235"/>
      <c r="H1676" s="239">
        <v>1</v>
      </c>
      <c r="I1676" s="240"/>
      <c r="J1676" s="235"/>
      <c r="K1676" s="235"/>
      <c r="L1676" s="241"/>
      <c r="M1676" s="242"/>
      <c r="N1676" s="243"/>
      <c r="O1676" s="243"/>
      <c r="P1676" s="243"/>
      <c r="Q1676" s="243"/>
      <c r="R1676" s="243"/>
      <c r="S1676" s="243"/>
      <c r="T1676" s="244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5" t="s">
        <v>225</v>
      </c>
      <c r="AU1676" s="245" t="s">
        <v>93</v>
      </c>
      <c r="AV1676" s="13" t="s">
        <v>93</v>
      </c>
      <c r="AW1676" s="13" t="s">
        <v>38</v>
      </c>
      <c r="AX1676" s="13" t="s">
        <v>83</v>
      </c>
      <c r="AY1676" s="245" t="s">
        <v>216</v>
      </c>
    </row>
    <row r="1677" s="14" customFormat="1">
      <c r="A1677" s="14"/>
      <c r="B1677" s="246"/>
      <c r="C1677" s="247"/>
      <c r="D1677" s="236" t="s">
        <v>225</v>
      </c>
      <c r="E1677" s="248" t="s">
        <v>1</v>
      </c>
      <c r="F1677" s="249" t="s">
        <v>229</v>
      </c>
      <c r="G1677" s="247"/>
      <c r="H1677" s="250">
        <v>22</v>
      </c>
      <c r="I1677" s="251"/>
      <c r="J1677" s="247"/>
      <c r="K1677" s="247"/>
      <c r="L1677" s="252"/>
      <c r="M1677" s="253"/>
      <c r="N1677" s="254"/>
      <c r="O1677" s="254"/>
      <c r="P1677" s="254"/>
      <c r="Q1677" s="254"/>
      <c r="R1677" s="254"/>
      <c r="S1677" s="254"/>
      <c r="T1677" s="255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6" t="s">
        <v>225</v>
      </c>
      <c r="AU1677" s="256" t="s">
        <v>93</v>
      </c>
      <c r="AV1677" s="14" t="s">
        <v>223</v>
      </c>
      <c r="AW1677" s="14" t="s">
        <v>38</v>
      </c>
      <c r="AX1677" s="14" t="s">
        <v>91</v>
      </c>
      <c r="AY1677" s="256" t="s">
        <v>216</v>
      </c>
    </row>
    <row r="1678" s="2" customFormat="1" ht="37.8" customHeight="1">
      <c r="A1678" s="40"/>
      <c r="B1678" s="41"/>
      <c r="C1678" s="267" t="s">
        <v>2182</v>
      </c>
      <c r="D1678" s="267" t="s">
        <v>295</v>
      </c>
      <c r="E1678" s="268" t="s">
        <v>2183</v>
      </c>
      <c r="F1678" s="269" t="s">
        <v>2184</v>
      </c>
      <c r="G1678" s="270" t="s">
        <v>323</v>
      </c>
      <c r="H1678" s="271">
        <v>17</v>
      </c>
      <c r="I1678" s="272"/>
      <c r="J1678" s="273">
        <f>ROUND(I1678*H1678,2)</f>
        <v>0</v>
      </c>
      <c r="K1678" s="269" t="s">
        <v>1</v>
      </c>
      <c r="L1678" s="274"/>
      <c r="M1678" s="275" t="s">
        <v>1</v>
      </c>
      <c r="N1678" s="276" t="s">
        <v>48</v>
      </c>
      <c r="O1678" s="93"/>
      <c r="P1678" s="230">
        <f>O1678*H1678</f>
        <v>0</v>
      </c>
      <c r="Q1678" s="230">
        <v>0.016</v>
      </c>
      <c r="R1678" s="230">
        <f>Q1678*H1678</f>
        <v>0.27200000000000002</v>
      </c>
      <c r="S1678" s="230">
        <v>0</v>
      </c>
      <c r="T1678" s="231">
        <f>S1678*H1678</f>
        <v>0</v>
      </c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R1678" s="232" t="s">
        <v>440</v>
      </c>
      <c r="AT1678" s="232" t="s">
        <v>295</v>
      </c>
      <c r="AU1678" s="232" t="s">
        <v>93</v>
      </c>
      <c r="AY1678" s="18" t="s">
        <v>216</v>
      </c>
      <c r="BE1678" s="233">
        <f>IF(N1678="základní",J1678,0)</f>
        <v>0</v>
      </c>
      <c r="BF1678" s="233">
        <f>IF(N1678="snížená",J1678,0)</f>
        <v>0</v>
      </c>
      <c r="BG1678" s="233">
        <f>IF(N1678="zákl. přenesená",J1678,0)</f>
        <v>0</v>
      </c>
      <c r="BH1678" s="233">
        <f>IF(N1678="sníž. přenesená",J1678,0)</f>
        <v>0</v>
      </c>
      <c r="BI1678" s="233">
        <f>IF(N1678="nulová",J1678,0)</f>
        <v>0</v>
      </c>
      <c r="BJ1678" s="18" t="s">
        <v>91</v>
      </c>
      <c r="BK1678" s="233">
        <f>ROUND(I1678*H1678,2)</f>
        <v>0</v>
      </c>
      <c r="BL1678" s="18" t="s">
        <v>312</v>
      </c>
      <c r="BM1678" s="232" t="s">
        <v>2185</v>
      </c>
    </row>
    <row r="1679" s="2" customFormat="1" ht="37.8" customHeight="1">
      <c r="A1679" s="40"/>
      <c r="B1679" s="41"/>
      <c r="C1679" s="267" t="s">
        <v>2186</v>
      </c>
      <c r="D1679" s="267" t="s">
        <v>295</v>
      </c>
      <c r="E1679" s="268" t="s">
        <v>2187</v>
      </c>
      <c r="F1679" s="269" t="s">
        <v>2188</v>
      </c>
      <c r="G1679" s="270" t="s">
        <v>323</v>
      </c>
      <c r="H1679" s="271">
        <v>1</v>
      </c>
      <c r="I1679" s="272"/>
      <c r="J1679" s="273">
        <f>ROUND(I1679*H1679,2)</f>
        <v>0</v>
      </c>
      <c r="K1679" s="269" t="s">
        <v>1</v>
      </c>
      <c r="L1679" s="274"/>
      <c r="M1679" s="275" t="s">
        <v>1</v>
      </c>
      <c r="N1679" s="276" t="s">
        <v>48</v>
      </c>
      <c r="O1679" s="93"/>
      <c r="P1679" s="230">
        <f>O1679*H1679</f>
        <v>0</v>
      </c>
      <c r="Q1679" s="230">
        <v>0.016</v>
      </c>
      <c r="R1679" s="230">
        <f>Q1679*H1679</f>
        <v>0.016</v>
      </c>
      <c r="S1679" s="230">
        <v>0</v>
      </c>
      <c r="T1679" s="231">
        <f>S1679*H1679</f>
        <v>0</v>
      </c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R1679" s="232" t="s">
        <v>440</v>
      </c>
      <c r="AT1679" s="232" t="s">
        <v>295</v>
      </c>
      <c r="AU1679" s="232" t="s">
        <v>93</v>
      </c>
      <c r="AY1679" s="18" t="s">
        <v>216</v>
      </c>
      <c r="BE1679" s="233">
        <f>IF(N1679="základní",J1679,0)</f>
        <v>0</v>
      </c>
      <c r="BF1679" s="233">
        <f>IF(N1679="snížená",J1679,0)</f>
        <v>0</v>
      </c>
      <c r="BG1679" s="233">
        <f>IF(N1679="zákl. přenesená",J1679,0)</f>
        <v>0</v>
      </c>
      <c r="BH1679" s="233">
        <f>IF(N1679="sníž. přenesená",J1679,0)</f>
        <v>0</v>
      </c>
      <c r="BI1679" s="233">
        <f>IF(N1679="nulová",J1679,0)</f>
        <v>0</v>
      </c>
      <c r="BJ1679" s="18" t="s">
        <v>91</v>
      </c>
      <c r="BK1679" s="233">
        <f>ROUND(I1679*H1679,2)</f>
        <v>0</v>
      </c>
      <c r="BL1679" s="18" t="s">
        <v>312</v>
      </c>
      <c r="BM1679" s="232" t="s">
        <v>2189</v>
      </c>
    </row>
    <row r="1680" s="2" customFormat="1" ht="37.8" customHeight="1">
      <c r="A1680" s="40"/>
      <c r="B1680" s="41"/>
      <c r="C1680" s="267" t="s">
        <v>2190</v>
      </c>
      <c r="D1680" s="267" t="s">
        <v>295</v>
      </c>
      <c r="E1680" s="268" t="s">
        <v>2191</v>
      </c>
      <c r="F1680" s="269" t="s">
        <v>2192</v>
      </c>
      <c r="G1680" s="270" t="s">
        <v>323</v>
      </c>
      <c r="H1680" s="271">
        <v>4</v>
      </c>
      <c r="I1680" s="272"/>
      <c r="J1680" s="273">
        <f>ROUND(I1680*H1680,2)</f>
        <v>0</v>
      </c>
      <c r="K1680" s="269" t="s">
        <v>1</v>
      </c>
      <c r="L1680" s="274"/>
      <c r="M1680" s="275" t="s">
        <v>1</v>
      </c>
      <c r="N1680" s="276" t="s">
        <v>48</v>
      </c>
      <c r="O1680" s="93"/>
      <c r="P1680" s="230">
        <f>O1680*H1680</f>
        <v>0</v>
      </c>
      <c r="Q1680" s="230">
        <v>0.016</v>
      </c>
      <c r="R1680" s="230">
        <f>Q1680*H1680</f>
        <v>0.064000000000000001</v>
      </c>
      <c r="S1680" s="230">
        <v>0</v>
      </c>
      <c r="T1680" s="231">
        <f>S1680*H1680</f>
        <v>0</v>
      </c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R1680" s="232" t="s">
        <v>440</v>
      </c>
      <c r="AT1680" s="232" t="s">
        <v>295</v>
      </c>
      <c r="AU1680" s="232" t="s">
        <v>93</v>
      </c>
      <c r="AY1680" s="18" t="s">
        <v>216</v>
      </c>
      <c r="BE1680" s="233">
        <f>IF(N1680="základní",J1680,0)</f>
        <v>0</v>
      </c>
      <c r="BF1680" s="233">
        <f>IF(N1680="snížená",J1680,0)</f>
        <v>0</v>
      </c>
      <c r="BG1680" s="233">
        <f>IF(N1680="zákl. přenesená",J1680,0)</f>
        <v>0</v>
      </c>
      <c r="BH1680" s="233">
        <f>IF(N1680="sníž. přenesená",J1680,0)</f>
        <v>0</v>
      </c>
      <c r="BI1680" s="233">
        <f>IF(N1680="nulová",J1680,0)</f>
        <v>0</v>
      </c>
      <c r="BJ1680" s="18" t="s">
        <v>91</v>
      </c>
      <c r="BK1680" s="233">
        <f>ROUND(I1680*H1680,2)</f>
        <v>0</v>
      </c>
      <c r="BL1680" s="18" t="s">
        <v>312</v>
      </c>
      <c r="BM1680" s="232" t="s">
        <v>2193</v>
      </c>
    </row>
    <row r="1681" s="2" customFormat="1" ht="24.15" customHeight="1">
      <c r="A1681" s="40"/>
      <c r="B1681" s="41"/>
      <c r="C1681" s="221" t="s">
        <v>2194</v>
      </c>
      <c r="D1681" s="221" t="s">
        <v>218</v>
      </c>
      <c r="E1681" s="222" t="s">
        <v>2195</v>
      </c>
      <c r="F1681" s="223" t="s">
        <v>2196</v>
      </c>
      <c r="G1681" s="224" t="s">
        <v>323</v>
      </c>
      <c r="H1681" s="225">
        <v>9</v>
      </c>
      <c r="I1681" s="226"/>
      <c r="J1681" s="227">
        <f>ROUND(I1681*H1681,2)</f>
        <v>0</v>
      </c>
      <c r="K1681" s="223" t="s">
        <v>222</v>
      </c>
      <c r="L1681" s="46"/>
      <c r="M1681" s="228" t="s">
        <v>1</v>
      </c>
      <c r="N1681" s="229" t="s">
        <v>48</v>
      </c>
      <c r="O1681" s="93"/>
      <c r="P1681" s="230">
        <f>O1681*H1681</f>
        <v>0</v>
      </c>
      <c r="Q1681" s="230">
        <v>0.00047421250000000001</v>
      </c>
      <c r="R1681" s="230">
        <f>Q1681*H1681</f>
        <v>0.0042679125000000002</v>
      </c>
      <c r="S1681" s="230">
        <v>0</v>
      </c>
      <c r="T1681" s="231">
        <f>S1681*H1681</f>
        <v>0</v>
      </c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R1681" s="232" t="s">
        <v>312</v>
      </c>
      <c r="AT1681" s="232" t="s">
        <v>218</v>
      </c>
      <c r="AU1681" s="232" t="s">
        <v>93</v>
      </c>
      <c r="AY1681" s="18" t="s">
        <v>216</v>
      </c>
      <c r="BE1681" s="233">
        <f>IF(N1681="základní",J1681,0)</f>
        <v>0</v>
      </c>
      <c r="BF1681" s="233">
        <f>IF(N1681="snížená",J1681,0)</f>
        <v>0</v>
      </c>
      <c r="BG1681" s="233">
        <f>IF(N1681="zákl. přenesená",J1681,0)</f>
        <v>0</v>
      </c>
      <c r="BH1681" s="233">
        <f>IF(N1681="sníž. přenesená",J1681,0)</f>
        <v>0</v>
      </c>
      <c r="BI1681" s="233">
        <f>IF(N1681="nulová",J1681,0)</f>
        <v>0</v>
      </c>
      <c r="BJ1681" s="18" t="s">
        <v>91</v>
      </c>
      <c r="BK1681" s="233">
        <f>ROUND(I1681*H1681,2)</f>
        <v>0</v>
      </c>
      <c r="BL1681" s="18" t="s">
        <v>312</v>
      </c>
      <c r="BM1681" s="232" t="s">
        <v>2197</v>
      </c>
    </row>
    <row r="1682" s="2" customFormat="1" ht="24.15" customHeight="1">
      <c r="A1682" s="40"/>
      <c r="B1682" s="41"/>
      <c r="C1682" s="267" t="s">
        <v>2198</v>
      </c>
      <c r="D1682" s="267" t="s">
        <v>295</v>
      </c>
      <c r="E1682" s="268" t="s">
        <v>2199</v>
      </c>
      <c r="F1682" s="269" t="s">
        <v>2200</v>
      </c>
      <c r="G1682" s="270" t="s">
        <v>323</v>
      </c>
      <c r="H1682" s="271">
        <v>4</v>
      </c>
      <c r="I1682" s="272"/>
      <c r="J1682" s="273">
        <f>ROUND(I1682*H1682,2)</f>
        <v>0</v>
      </c>
      <c r="K1682" s="269" t="s">
        <v>1</v>
      </c>
      <c r="L1682" s="274"/>
      <c r="M1682" s="275" t="s">
        <v>1</v>
      </c>
      <c r="N1682" s="276" t="s">
        <v>48</v>
      </c>
      <c r="O1682" s="93"/>
      <c r="P1682" s="230">
        <f>O1682*H1682</f>
        <v>0</v>
      </c>
      <c r="Q1682" s="230">
        <v>0.01</v>
      </c>
      <c r="R1682" s="230">
        <f>Q1682*H1682</f>
        <v>0.040000000000000001</v>
      </c>
      <c r="S1682" s="230">
        <v>0</v>
      </c>
      <c r="T1682" s="231">
        <f>S1682*H1682</f>
        <v>0</v>
      </c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R1682" s="232" t="s">
        <v>440</v>
      </c>
      <c r="AT1682" s="232" t="s">
        <v>295</v>
      </c>
      <c r="AU1682" s="232" t="s">
        <v>93</v>
      </c>
      <c r="AY1682" s="18" t="s">
        <v>216</v>
      </c>
      <c r="BE1682" s="233">
        <f>IF(N1682="základní",J1682,0)</f>
        <v>0</v>
      </c>
      <c r="BF1682" s="233">
        <f>IF(N1682="snížená",J1682,0)</f>
        <v>0</v>
      </c>
      <c r="BG1682" s="233">
        <f>IF(N1682="zákl. přenesená",J1682,0)</f>
        <v>0</v>
      </c>
      <c r="BH1682" s="233">
        <f>IF(N1682="sníž. přenesená",J1682,0)</f>
        <v>0</v>
      </c>
      <c r="BI1682" s="233">
        <f>IF(N1682="nulová",J1682,0)</f>
        <v>0</v>
      </c>
      <c r="BJ1682" s="18" t="s">
        <v>91</v>
      </c>
      <c r="BK1682" s="233">
        <f>ROUND(I1682*H1682,2)</f>
        <v>0</v>
      </c>
      <c r="BL1682" s="18" t="s">
        <v>312</v>
      </c>
      <c r="BM1682" s="232" t="s">
        <v>2201</v>
      </c>
    </row>
    <row r="1683" s="2" customFormat="1" ht="24.15" customHeight="1">
      <c r="A1683" s="40"/>
      <c r="B1683" s="41"/>
      <c r="C1683" s="267" t="s">
        <v>2202</v>
      </c>
      <c r="D1683" s="267" t="s">
        <v>295</v>
      </c>
      <c r="E1683" s="268" t="s">
        <v>2203</v>
      </c>
      <c r="F1683" s="269" t="s">
        <v>2204</v>
      </c>
      <c r="G1683" s="270" t="s">
        <v>323</v>
      </c>
      <c r="H1683" s="271">
        <v>4</v>
      </c>
      <c r="I1683" s="272"/>
      <c r="J1683" s="273">
        <f>ROUND(I1683*H1683,2)</f>
        <v>0</v>
      </c>
      <c r="K1683" s="269" t="s">
        <v>1</v>
      </c>
      <c r="L1683" s="274"/>
      <c r="M1683" s="275" t="s">
        <v>1</v>
      </c>
      <c r="N1683" s="276" t="s">
        <v>48</v>
      </c>
      <c r="O1683" s="93"/>
      <c r="P1683" s="230">
        <f>O1683*H1683</f>
        <v>0</v>
      </c>
      <c r="Q1683" s="230">
        <v>0.01</v>
      </c>
      <c r="R1683" s="230">
        <f>Q1683*H1683</f>
        <v>0.040000000000000001</v>
      </c>
      <c r="S1683" s="230">
        <v>0</v>
      </c>
      <c r="T1683" s="231">
        <f>S1683*H1683</f>
        <v>0</v>
      </c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R1683" s="232" t="s">
        <v>440</v>
      </c>
      <c r="AT1683" s="232" t="s">
        <v>295</v>
      </c>
      <c r="AU1683" s="232" t="s">
        <v>93</v>
      </c>
      <c r="AY1683" s="18" t="s">
        <v>216</v>
      </c>
      <c r="BE1683" s="233">
        <f>IF(N1683="základní",J1683,0)</f>
        <v>0</v>
      </c>
      <c r="BF1683" s="233">
        <f>IF(N1683="snížená",J1683,0)</f>
        <v>0</v>
      </c>
      <c r="BG1683" s="233">
        <f>IF(N1683="zákl. přenesená",J1683,0)</f>
        <v>0</v>
      </c>
      <c r="BH1683" s="233">
        <f>IF(N1683="sníž. přenesená",J1683,0)</f>
        <v>0</v>
      </c>
      <c r="BI1683" s="233">
        <f>IF(N1683="nulová",J1683,0)</f>
        <v>0</v>
      </c>
      <c r="BJ1683" s="18" t="s">
        <v>91</v>
      </c>
      <c r="BK1683" s="233">
        <f>ROUND(I1683*H1683,2)</f>
        <v>0</v>
      </c>
      <c r="BL1683" s="18" t="s">
        <v>312</v>
      </c>
      <c r="BM1683" s="232" t="s">
        <v>2205</v>
      </c>
    </row>
    <row r="1684" s="2" customFormat="1" ht="24.15" customHeight="1">
      <c r="A1684" s="40"/>
      <c r="B1684" s="41"/>
      <c r="C1684" s="267" t="s">
        <v>2206</v>
      </c>
      <c r="D1684" s="267" t="s">
        <v>295</v>
      </c>
      <c r="E1684" s="268" t="s">
        <v>2207</v>
      </c>
      <c r="F1684" s="269" t="s">
        <v>2208</v>
      </c>
      <c r="G1684" s="270" t="s">
        <v>323</v>
      </c>
      <c r="H1684" s="271">
        <v>1</v>
      </c>
      <c r="I1684" s="272"/>
      <c r="J1684" s="273">
        <f>ROUND(I1684*H1684,2)</f>
        <v>0</v>
      </c>
      <c r="K1684" s="269" t="s">
        <v>1</v>
      </c>
      <c r="L1684" s="274"/>
      <c r="M1684" s="275" t="s">
        <v>1</v>
      </c>
      <c r="N1684" s="276" t="s">
        <v>48</v>
      </c>
      <c r="O1684" s="93"/>
      <c r="P1684" s="230">
        <f>O1684*H1684</f>
        <v>0</v>
      </c>
      <c r="Q1684" s="230">
        <v>0.01</v>
      </c>
      <c r="R1684" s="230">
        <f>Q1684*H1684</f>
        <v>0.01</v>
      </c>
      <c r="S1684" s="230">
        <v>0</v>
      </c>
      <c r="T1684" s="231">
        <f>S1684*H1684</f>
        <v>0</v>
      </c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R1684" s="232" t="s">
        <v>440</v>
      </c>
      <c r="AT1684" s="232" t="s">
        <v>295</v>
      </c>
      <c r="AU1684" s="232" t="s">
        <v>93</v>
      </c>
      <c r="AY1684" s="18" t="s">
        <v>216</v>
      </c>
      <c r="BE1684" s="233">
        <f>IF(N1684="základní",J1684,0)</f>
        <v>0</v>
      </c>
      <c r="BF1684" s="233">
        <f>IF(N1684="snížená",J1684,0)</f>
        <v>0</v>
      </c>
      <c r="BG1684" s="233">
        <f>IF(N1684="zákl. přenesená",J1684,0)</f>
        <v>0</v>
      </c>
      <c r="BH1684" s="233">
        <f>IF(N1684="sníž. přenesená",J1684,0)</f>
        <v>0</v>
      </c>
      <c r="BI1684" s="233">
        <f>IF(N1684="nulová",J1684,0)</f>
        <v>0</v>
      </c>
      <c r="BJ1684" s="18" t="s">
        <v>91</v>
      </c>
      <c r="BK1684" s="233">
        <f>ROUND(I1684*H1684,2)</f>
        <v>0</v>
      </c>
      <c r="BL1684" s="18" t="s">
        <v>312</v>
      </c>
      <c r="BM1684" s="232" t="s">
        <v>2209</v>
      </c>
    </row>
    <row r="1685" s="2" customFormat="1" ht="24.15" customHeight="1">
      <c r="A1685" s="40"/>
      <c r="B1685" s="41"/>
      <c r="C1685" s="221" t="s">
        <v>2210</v>
      </c>
      <c r="D1685" s="221" t="s">
        <v>218</v>
      </c>
      <c r="E1685" s="222" t="s">
        <v>2211</v>
      </c>
      <c r="F1685" s="223" t="s">
        <v>2212</v>
      </c>
      <c r="G1685" s="224" t="s">
        <v>323</v>
      </c>
      <c r="H1685" s="225">
        <v>274</v>
      </c>
      <c r="I1685" s="226"/>
      <c r="J1685" s="227">
        <f>ROUND(I1685*H1685,2)</f>
        <v>0</v>
      </c>
      <c r="K1685" s="223" t="s">
        <v>222</v>
      </c>
      <c r="L1685" s="46"/>
      <c r="M1685" s="228" t="s">
        <v>1</v>
      </c>
      <c r="N1685" s="229" t="s">
        <v>48</v>
      </c>
      <c r="O1685" s="93"/>
      <c r="P1685" s="230">
        <f>O1685*H1685</f>
        <v>0</v>
      </c>
      <c r="Q1685" s="230">
        <v>0</v>
      </c>
      <c r="R1685" s="230">
        <f>Q1685*H1685</f>
        <v>0</v>
      </c>
      <c r="S1685" s="230">
        <v>0.024</v>
      </c>
      <c r="T1685" s="231">
        <f>S1685*H1685</f>
        <v>6.5760000000000005</v>
      </c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R1685" s="232" t="s">
        <v>312</v>
      </c>
      <c r="AT1685" s="232" t="s">
        <v>218</v>
      </c>
      <c r="AU1685" s="232" t="s">
        <v>93</v>
      </c>
      <c r="AY1685" s="18" t="s">
        <v>216</v>
      </c>
      <c r="BE1685" s="233">
        <f>IF(N1685="základní",J1685,0)</f>
        <v>0</v>
      </c>
      <c r="BF1685" s="233">
        <f>IF(N1685="snížená",J1685,0)</f>
        <v>0</v>
      </c>
      <c r="BG1685" s="233">
        <f>IF(N1685="zákl. přenesená",J1685,0)</f>
        <v>0</v>
      </c>
      <c r="BH1685" s="233">
        <f>IF(N1685="sníž. přenesená",J1685,0)</f>
        <v>0</v>
      </c>
      <c r="BI1685" s="233">
        <f>IF(N1685="nulová",J1685,0)</f>
        <v>0</v>
      </c>
      <c r="BJ1685" s="18" t="s">
        <v>91</v>
      </c>
      <c r="BK1685" s="233">
        <f>ROUND(I1685*H1685,2)</f>
        <v>0</v>
      </c>
      <c r="BL1685" s="18" t="s">
        <v>312</v>
      </c>
      <c r="BM1685" s="232" t="s">
        <v>2213</v>
      </c>
    </row>
    <row r="1686" s="13" customFormat="1">
      <c r="A1686" s="13"/>
      <c r="B1686" s="234"/>
      <c r="C1686" s="235"/>
      <c r="D1686" s="236" t="s">
        <v>225</v>
      </c>
      <c r="E1686" s="237" t="s">
        <v>1</v>
      </c>
      <c r="F1686" s="238" t="s">
        <v>2214</v>
      </c>
      <c r="G1686" s="235"/>
      <c r="H1686" s="239">
        <v>3</v>
      </c>
      <c r="I1686" s="240"/>
      <c r="J1686" s="235"/>
      <c r="K1686" s="235"/>
      <c r="L1686" s="241"/>
      <c r="M1686" s="242"/>
      <c r="N1686" s="243"/>
      <c r="O1686" s="243"/>
      <c r="P1686" s="243"/>
      <c r="Q1686" s="243"/>
      <c r="R1686" s="243"/>
      <c r="S1686" s="243"/>
      <c r="T1686" s="244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5" t="s">
        <v>225</v>
      </c>
      <c r="AU1686" s="245" t="s">
        <v>93</v>
      </c>
      <c r="AV1686" s="13" t="s">
        <v>93</v>
      </c>
      <c r="AW1686" s="13" t="s">
        <v>38</v>
      </c>
      <c r="AX1686" s="13" t="s">
        <v>83</v>
      </c>
      <c r="AY1686" s="245" t="s">
        <v>216</v>
      </c>
    </row>
    <row r="1687" s="13" customFormat="1">
      <c r="A1687" s="13"/>
      <c r="B1687" s="234"/>
      <c r="C1687" s="235"/>
      <c r="D1687" s="236" t="s">
        <v>225</v>
      </c>
      <c r="E1687" s="237" t="s">
        <v>1</v>
      </c>
      <c r="F1687" s="238" t="s">
        <v>2215</v>
      </c>
      <c r="G1687" s="235"/>
      <c r="H1687" s="239">
        <v>3</v>
      </c>
      <c r="I1687" s="240"/>
      <c r="J1687" s="235"/>
      <c r="K1687" s="235"/>
      <c r="L1687" s="241"/>
      <c r="M1687" s="242"/>
      <c r="N1687" s="243"/>
      <c r="O1687" s="243"/>
      <c r="P1687" s="243"/>
      <c r="Q1687" s="243"/>
      <c r="R1687" s="243"/>
      <c r="S1687" s="243"/>
      <c r="T1687" s="244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5" t="s">
        <v>225</v>
      </c>
      <c r="AU1687" s="245" t="s">
        <v>93</v>
      </c>
      <c r="AV1687" s="13" t="s">
        <v>93</v>
      </c>
      <c r="AW1687" s="13" t="s">
        <v>38</v>
      </c>
      <c r="AX1687" s="13" t="s">
        <v>83</v>
      </c>
      <c r="AY1687" s="245" t="s">
        <v>216</v>
      </c>
    </row>
    <row r="1688" s="13" customFormat="1">
      <c r="A1688" s="13"/>
      <c r="B1688" s="234"/>
      <c r="C1688" s="235"/>
      <c r="D1688" s="236" t="s">
        <v>225</v>
      </c>
      <c r="E1688" s="237" t="s">
        <v>1</v>
      </c>
      <c r="F1688" s="238" t="s">
        <v>2216</v>
      </c>
      <c r="G1688" s="235"/>
      <c r="H1688" s="239">
        <v>4</v>
      </c>
      <c r="I1688" s="240"/>
      <c r="J1688" s="235"/>
      <c r="K1688" s="235"/>
      <c r="L1688" s="241"/>
      <c r="M1688" s="242"/>
      <c r="N1688" s="243"/>
      <c r="O1688" s="243"/>
      <c r="P1688" s="243"/>
      <c r="Q1688" s="243"/>
      <c r="R1688" s="243"/>
      <c r="S1688" s="243"/>
      <c r="T1688" s="244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5" t="s">
        <v>225</v>
      </c>
      <c r="AU1688" s="245" t="s">
        <v>93</v>
      </c>
      <c r="AV1688" s="13" t="s">
        <v>93</v>
      </c>
      <c r="AW1688" s="13" t="s">
        <v>38</v>
      </c>
      <c r="AX1688" s="13" t="s">
        <v>83</v>
      </c>
      <c r="AY1688" s="245" t="s">
        <v>216</v>
      </c>
    </row>
    <row r="1689" s="13" customFormat="1">
      <c r="A1689" s="13"/>
      <c r="B1689" s="234"/>
      <c r="C1689" s="235"/>
      <c r="D1689" s="236" t="s">
        <v>225</v>
      </c>
      <c r="E1689" s="237" t="s">
        <v>1</v>
      </c>
      <c r="F1689" s="238" t="s">
        <v>2217</v>
      </c>
      <c r="G1689" s="235"/>
      <c r="H1689" s="239">
        <v>3</v>
      </c>
      <c r="I1689" s="240"/>
      <c r="J1689" s="235"/>
      <c r="K1689" s="235"/>
      <c r="L1689" s="241"/>
      <c r="M1689" s="242"/>
      <c r="N1689" s="243"/>
      <c r="O1689" s="243"/>
      <c r="P1689" s="243"/>
      <c r="Q1689" s="243"/>
      <c r="R1689" s="243"/>
      <c r="S1689" s="243"/>
      <c r="T1689" s="244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5" t="s">
        <v>225</v>
      </c>
      <c r="AU1689" s="245" t="s">
        <v>93</v>
      </c>
      <c r="AV1689" s="13" t="s">
        <v>93</v>
      </c>
      <c r="AW1689" s="13" t="s">
        <v>38</v>
      </c>
      <c r="AX1689" s="13" t="s">
        <v>83</v>
      </c>
      <c r="AY1689" s="245" t="s">
        <v>216</v>
      </c>
    </row>
    <row r="1690" s="13" customFormat="1">
      <c r="A1690" s="13"/>
      <c r="B1690" s="234"/>
      <c r="C1690" s="235"/>
      <c r="D1690" s="236" t="s">
        <v>225</v>
      </c>
      <c r="E1690" s="237" t="s">
        <v>1</v>
      </c>
      <c r="F1690" s="238" t="s">
        <v>2218</v>
      </c>
      <c r="G1690" s="235"/>
      <c r="H1690" s="239">
        <v>3</v>
      </c>
      <c r="I1690" s="240"/>
      <c r="J1690" s="235"/>
      <c r="K1690" s="235"/>
      <c r="L1690" s="241"/>
      <c r="M1690" s="242"/>
      <c r="N1690" s="243"/>
      <c r="O1690" s="243"/>
      <c r="P1690" s="243"/>
      <c r="Q1690" s="243"/>
      <c r="R1690" s="243"/>
      <c r="S1690" s="243"/>
      <c r="T1690" s="244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5" t="s">
        <v>225</v>
      </c>
      <c r="AU1690" s="245" t="s">
        <v>93</v>
      </c>
      <c r="AV1690" s="13" t="s">
        <v>93</v>
      </c>
      <c r="AW1690" s="13" t="s">
        <v>38</v>
      </c>
      <c r="AX1690" s="13" t="s">
        <v>83</v>
      </c>
      <c r="AY1690" s="245" t="s">
        <v>216</v>
      </c>
    </row>
    <row r="1691" s="13" customFormat="1">
      <c r="A1691" s="13"/>
      <c r="B1691" s="234"/>
      <c r="C1691" s="235"/>
      <c r="D1691" s="236" t="s">
        <v>225</v>
      </c>
      <c r="E1691" s="237" t="s">
        <v>1</v>
      </c>
      <c r="F1691" s="238" t="s">
        <v>2219</v>
      </c>
      <c r="G1691" s="235"/>
      <c r="H1691" s="239">
        <v>3</v>
      </c>
      <c r="I1691" s="240"/>
      <c r="J1691" s="235"/>
      <c r="K1691" s="235"/>
      <c r="L1691" s="241"/>
      <c r="M1691" s="242"/>
      <c r="N1691" s="243"/>
      <c r="O1691" s="243"/>
      <c r="P1691" s="243"/>
      <c r="Q1691" s="243"/>
      <c r="R1691" s="243"/>
      <c r="S1691" s="243"/>
      <c r="T1691" s="244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5" t="s">
        <v>225</v>
      </c>
      <c r="AU1691" s="245" t="s">
        <v>93</v>
      </c>
      <c r="AV1691" s="13" t="s">
        <v>93</v>
      </c>
      <c r="AW1691" s="13" t="s">
        <v>38</v>
      </c>
      <c r="AX1691" s="13" t="s">
        <v>83</v>
      </c>
      <c r="AY1691" s="245" t="s">
        <v>216</v>
      </c>
    </row>
    <row r="1692" s="13" customFormat="1">
      <c r="A1692" s="13"/>
      <c r="B1692" s="234"/>
      <c r="C1692" s="235"/>
      <c r="D1692" s="236" t="s">
        <v>225</v>
      </c>
      <c r="E1692" s="237" t="s">
        <v>1</v>
      </c>
      <c r="F1692" s="238" t="s">
        <v>2220</v>
      </c>
      <c r="G1692" s="235"/>
      <c r="H1692" s="239">
        <v>4</v>
      </c>
      <c r="I1692" s="240"/>
      <c r="J1692" s="235"/>
      <c r="K1692" s="235"/>
      <c r="L1692" s="241"/>
      <c r="M1692" s="242"/>
      <c r="N1692" s="243"/>
      <c r="O1692" s="243"/>
      <c r="P1692" s="243"/>
      <c r="Q1692" s="243"/>
      <c r="R1692" s="243"/>
      <c r="S1692" s="243"/>
      <c r="T1692" s="244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5" t="s">
        <v>225</v>
      </c>
      <c r="AU1692" s="245" t="s">
        <v>93</v>
      </c>
      <c r="AV1692" s="13" t="s">
        <v>93</v>
      </c>
      <c r="AW1692" s="13" t="s">
        <v>38</v>
      </c>
      <c r="AX1692" s="13" t="s">
        <v>83</v>
      </c>
      <c r="AY1692" s="245" t="s">
        <v>216</v>
      </c>
    </row>
    <row r="1693" s="13" customFormat="1">
      <c r="A1693" s="13"/>
      <c r="B1693" s="234"/>
      <c r="C1693" s="235"/>
      <c r="D1693" s="236" t="s">
        <v>225</v>
      </c>
      <c r="E1693" s="237" t="s">
        <v>1</v>
      </c>
      <c r="F1693" s="238" t="s">
        <v>2221</v>
      </c>
      <c r="G1693" s="235"/>
      <c r="H1693" s="239">
        <v>3</v>
      </c>
      <c r="I1693" s="240"/>
      <c r="J1693" s="235"/>
      <c r="K1693" s="235"/>
      <c r="L1693" s="241"/>
      <c r="M1693" s="242"/>
      <c r="N1693" s="243"/>
      <c r="O1693" s="243"/>
      <c r="P1693" s="243"/>
      <c r="Q1693" s="243"/>
      <c r="R1693" s="243"/>
      <c r="S1693" s="243"/>
      <c r="T1693" s="244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5" t="s">
        <v>225</v>
      </c>
      <c r="AU1693" s="245" t="s">
        <v>93</v>
      </c>
      <c r="AV1693" s="13" t="s">
        <v>93</v>
      </c>
      <c r="AW1693" s="13" t="s">
        <v>38</v>
      </c>
      <c r="AX1693" s="13" t="s">
        <v>83</v>
      </c>
      <c r="AY1693" s="245" t="s">
        <v>216</v>
      </c>
    </row>
    <row r="1694" s="13" customFormat="1">
      <c r="A1694" s="13"/>
      <c r="B1694" s="234"/>
      <c r="C1694" s="235"/>
      <c r="D1694" s="236" t="s">
        <v>225</v>
      </c>
      <c r="E1694" s="237" t="s">
        <v>1</v>
      </c>
      <c r="F1694" s="238" t="s">
        <v>2222</v>
      </c>
      <c r="G1694" s="235"/>
      <c r="H1694" s="239">
        <v>3</v>
      </c>
      <c r="I1694" s="240"/>
      <c r="J1694" s="235"/>
      <c r="K1694" s="235"/>
      <c r="L1694" s="241"/>
      <c r="M1694" s="242"/>
      <c r="N1694" s="243"/>
      <c r="O1694" s="243"/>
      <c r="P1694" s="243"/>
      <c r="Q1694" s="243"/>
      <c r="R1694" s="243"/>
      <c r="S1694" s="243"/>
      <c r="T1694" s="244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5" t="s">
        <v>225</v>
      </c>
      <c r="AU1694" s="245" t="s">
        <v>93</v>
      </c>
      <c r="AV1694" s="13" t="s">
        <v>93</v>
      </c>
      <c r="AW1694" s="13" t="s">
        <v>38</v>
      </c>
      <c r="AX1694" s="13" t="s">
        <v>83</v>
      </c>
      <c r="AY1694" s="245" t="s">
        <v>216</v>
      </c>
    </row>
    <row r="1695" s="13" customFormat="1">
      <c r="A1695" s="13"/>
      <c r="B1695" s="234"/>
      <c r="C1695" s="235"/>
      <c r="D1695" s="236" t="s">
        <v>225</v>
      </c>
      <c r="E1695" s="237" t="s">
        <v>1</v>
      </c>
      <c r="F1695" s="238" t="s">
        <v>2223</v>
      </c>
      <c r="G1695" s="235"/>
      <c r="H1695" s="239">
        <v>3</v>
      </c>
      <c r="I1695" s="240"/>
      <c r="J1695" s="235"/>
      <c r="K1695" s="235"/>
      <c r="L1695" s="241"/>
      <c r="M1695" s="242"/>
      <c r="N1695" s="243"/>
      <c r="O1695" s="243"/>
      <c r="P1695" s="243"/>
      <c r="Q1695" s="243"/>
      <c r="R1695" s="243"/>
      <c r="S1695" s="243"/>
      <c r="T1695" s="244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5" t="s">
        <v>225</v>
      </c>
      <c r="AU1695" s="245" t="s">
        <v>93</v>
      </c>
      <c r="AV1695" s="13" t="s">
        <v>93</v>
      </c>
      <c r="AW1695" s="13" t="s">
        <v>38</v>
      </c>
      <c r="AX1695" s="13" t="s">
        <v>83</v>
      </c>
      <c r="AY1695" s="245" t="s">
        <v>216</v>
      </c>
    </row>
    <row r="1696" s="13" customFormat="1">
      <c r="A1696" s="13"/>
      <c r="B1696" s="234"/>
      <c r="C1696" s="235"/>
      <c r="D1696" s="236" t="s">
        <v>225</v>
      </c>
      <c r="E1696" s="237" t="s">
        <v>1</v>
      </c>
      <c r="F1696" s="238" t="s">
        <v>2224</v>
      </c>
      <c r="G1696" s="235"/>
      <c r="H1696" s="239">
        <v>3</v>
      </c>
      <c r="I1696" s="240"/>
      <c r="J1696" s="235"/>
      <c r="K1696" s="235"/>
      <c r="L1696" s="241"/>
      <c r="M1696" s="242"/>
      <c r="N1696" s="243"/>
      <c r="O1696" s="243"/>
      <c r="P1696" s="243"/>
      <c r="Q1696" s="243"/>
      <c r="R1696" s="243"/>
      <c r="S1696" s="243"/>
      <c r="T1696" s="244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5" t="s">
        <v>225</v>
      </c>
      <c r="AU1696" s="245" t="s">
        <v>93</v>
      </c>
      <c r="AV1696" s="13" t="s">
        <v>93</v>
      </c>
      <c r="AW1696" s="13" t="s">
        <v>38</v>
      </c>
      <c r="AX1696" s="13" t="s">
        <v>83</v>
      </c>
      <c r="AY1696" s="245" t="s">
        <v>216</v>
      </c>
    </row>
    <row r="1697" s="13" customFormat="1">
      <c r="A1697" s="13"/>
      <c r="B1697" s="234"/>
      <c r="C1697" s="235"/>
      <c r="D1697" s="236" t="s">
        <v>225</v>
      </c>
      <c r="E1697" s="237" t="s">
        <v>1</v>
      </c>
      <c r="F1697" s="238" t="s">
        <v>2225</v>
      </c>
      <c r="G1697" s="235"/>
      <c r="H1697" s="239">
        <v>3</v>
      </c>
      <c r="I1697" s="240"/>
      <c r="J1697" s="235"/>
      <c r="K1697" s="235"/>
      <c r="L1697" s="241"/>
      <c r="M1697" s="242"/>
      <c r="N1697" s="243"/>
      <c r="O1697" s="243"/>
      <c r="P1697" s="243"/>
      <c r="Q1697" s="243"/>
      <c r="R1697" s="243"/>
      <c r="S1697" s="243"/>
      <c r="T1697" s="244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5" t="s">
        <v>225</v>
      </c>
      <c r="AU1697" s="245" t="s">
        <v>93</v>
      </c>
      <c r="AV1697" s="13" t="s">
        <v>93</v>
      </c>
      <c r="AW1697" s="13" t="s">
        <v>38</v>
      </c>
      <c r="AX1697" s="13" t="s">
        <v>83</v>
      </c>
      <c r="AY1697" s="245" t="s">
        <v>216</v>
      </c>
    </row>
    <row r="1698" s="13" customFormat="1">
      <c r="A1698" s="13"/>
      <c r="B1698" s="234"/>
      <c r="C1698" s="235"/>
      <c r="D1698" s="236" t="s">
        <v>225</v>
      </c>
      <c r="E1698" s="237" t="s">
        <v>1</v>
      </c>
      <c r="F1698" s="238" t="s">
        <v>2217</v>
      </c>
      <c r="G1698" s="235"/>
      <c r="H1698" s="239">
        <v>3</v>
      </c>
      <c r="I1698" s="240"/>
      <c r="J1698" s="235"/>
      <c r="K1698" s="235"/>
      <c r="L1698" s="241"/>
      <c r="M1698" s="242"/>
      <c r="N1698" s="243"/>
      <c r="O1698" s="243"/>
      <c r="P1698" s="243"/>
      <c r="Q1698" s="243"/>
      <c r="R1698" s="243"/>
      <c r="S1698" s="243"/>
      <c r="T1698" s="244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5" t="s">
        <v>225</v>
      </c>
      <c r="AU1698" s="245" t="s">
        <v>93</v>
      </c>
      <c r="AV1698" s="13" t="s">
        <v>93</v>
      </c>
      <c r="AW1698" s="13" t="s">
        <v>38</v>
      </c>
      <c r="AX1698" s="13" t="s">
        <v>83</v>
      </c>
      <c r="AY1698" s="245" t="s">
        <v>216</v>
      </c>
    </row>
    <row r="1699" s="13" customFormat="1">
      <c r="A1699" s="13"/>
      <c r="B1699" s="234"/>
      <c r="C1699" s="235"/>
      <c r="D1699" s="236" t="s">
        <v>225</v>
      </c>
      <c r="E1699" s="237" t="s">
        <v>1</v>
      </c>
      <c r="F1699" s="238" t="s">
        <v>2226</v>
      </c>
      <c r="G1699" s="235"/>
      <c r="H1699" s="239">
        <v>2</v>
      </c>
      <c r="I1699" s="240"/>
      <c r="J1699" s="235"/>
      <c r="K1699" s="235"/>
      <c r="L1699" s="241"/>
      <c r="M1699" s="242"/>
      <c r="N1699" s="243"/>
      <c r="O1699" s="243"/>
      <c r="P1699" s="243"/>
      <c r="Q1699" s="243"/>
      <c r="R1699" s="243"/>
      <c r="S1699" s="243"/>
      <c r="T1699" s="244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5" t="s">
        <v>225</v>
      </c>
      <c r="AU1699" s="245" t="s">
        <v>93</v>
      </c>
      <c r="AV1699" s="13" t="s">
        <v>93</v>
      </c>
      <c r="AW1699" s="13" t="s">
        <v>38</v>
      </c>
      <c r="AX1699" s="13" t="s">
        <v>83</v>
      </c>
      <c r="AY1699" s="245" t="s">
        <v>216</v>
      </c>
    </row>
    <row r="1700" s="13" customFormat="1">
      <c r="A1700" s="13"/>
      <c r="B1700" s="234"/>
      <c r="C1700" s="235"/>
      <c r="D1700" s="236" t="s">
        <v>225</v>
      </c>
      <c r="E1700" s="237" t="s">
        <v>1</v>
      </c>
      <c r="F1700" s="238" t="s">
        <v>2227</v>
      </c>
      <c r="G1700" s="235"/>
      <c r="H1700" s="239">
        <v>3</v>
      </c>
      <c r="I1700" s="240"/>
      <c r="J1700" s="235"/>
      <c r="K1700" s="235"/>
      <c r="L1700" s="241"/>
      <c r="M1700" s="242"/>
      <c r="N1700" s="243"/>
      <c r="O1700" s="243"/>
      <c r="P1700" s="243"/>
      <c r="Q1700" s="243"/>
      <c r="R1700" s="243"/>
      <c r="S1700" s="243"/>
      <c r="T1700" s="244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5" t="s">
        <v>225</v>
      </c>
      <c r="AU1700" s="245" t="s">
        <v>93</v>
      </c>
      <c r="AV1700" s="13" t="s">
        <v>93</v>
      </c>
      <c r="AW1700" s="13" t="s">
        <v>38</v>
      </c>
      <c r="AX1700" s="13" t="s">
        <v>83</v>
      </c>
      <c r="AY1700" s="245" t="s">
        <v>216</v>
      </c>
    </row>
    <row r="1701" s="13" customFormat="1">
      <c r="A1701" s="13"/>
      <c r="B1701" s="234"/>
      <c r="C1701" s="235"/>
      <c r="D1701" s="236" t="s">
        <v>225</v>
      </c>
      <c r="E1701" s="237" t="s">
        <v>1</v>
      </c>
      <c r="F1701" s="238" t="s">
        <v>2228</v>
      </c>
      <c r="G1701" s="235"/>
      <c r="H1701" s="239">
        <v>10</v>
      </c>
      <c r="I1701" s="240"/>
      <c r="J1701" s="235"/>
      <c r="K1701" s="235"/>
      <c r="L1701" s="241"/>
      <c r="M1701" s="242"/>
      <c r="N1701" s="243"/>
      <c r="O1701" s="243"/>
      <c r="P1701" s="243"/>
      <c r="Q1701" s="243"/>
      <c r="R1701" s="243"/>
      <c r="S1701" s="243"/>
      <c r="T1701" s="244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5" t="s">
        <v>225</v>
      </c>
      <c r="AU1701" s="245" t="s">
        <v>93</v>
      </c>
      <c r="AV1701" s="13" t="s">
        <v>93</v>
      </c>
      <c r="AW1701" s="13" t="s">
        <v>38</v>
      </c>
      <c r="AX1701" s="13" t="s">
        <v>83</v>
      </c>
      <c r="AY1701" s="245" t="s">
        <v>216</v>
      </c>
    </row>
    <row r="1702" s="13" customFormat="1">
      <c r="A1702" s="13"/>
      <c r="B1702" s="234"/>
      <c r="C1702" s="235"/>
      <c r="D1702" s="236" t="s">
        <v>225</v>
      </c>
      <c r="E1702" s="237" t="s">
        <v>1</v>
      </c>
      <c r="F1702" s="238" t="s">
        <v>2229</v>
      </c>
      <c r="G1702" s="235"/>
      <c r="H1702" s="239">
        <v>1</v>
      </c>
      <c r="I1702" s="240"/>
      <c r="J1702" s="235"/>
      <c r="K1702" s="235"/>
      <c r="L1702" s="241"/>
      <c r="M1702" s="242"/>
      <c r="N1702" s="243"/>
      <c r="O1702" s="243"/>
      <c r="P1702" s="243"/>
      <c r="Q1702" s="243"/>
      <c r="R1702" s="243"/>
      <c r="S1702" s="243"/>
      <c r="T1702" s="244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5" t="s">
        <v>225</v>
      </c>
      <c r="AU1702" s="245" t="s">
        <v>93</v>
      </c>
      <c r="AV1702" s="13" t="s">
        <v>93</v>
      </c>
      <c r="AW1702" s="13" t="s">
        <v>38</v>
      </c>
      <c r="AX1702" s="13" t="s">
        <v>83</v>
      </c>
      <c r="AY1702" s="245" t="s">
        <v>216</v>
      </c>
    </row>
    <row r="1703" s="13" customFormat="1">
      <c r="A1703" s="13"/>
      <c r="B1703" s="234"/>
      <c r="C1703" s="235"/>
      <c r="D1703" s="236" t="s">
        <v>225</v>
      </c>
      <c r="E1703" s="237" t="s">
        <v>1</v>
      </c>
      <c r="F1703" s="238" t="s">
        <v>2230</v>
      </c>
      <c r="G1703" s="235"/>
      <c r="H1703" s="239">
        <v>3</v>
      </c>
      <c r="I1703" s="240"/>
      <c r="J1703" s="235"/>
      <c r="K1703" s="235"/>
      <c r="L1703" s="241"/>
      <c r="M1703" s="242"/>
      <c r="N1703" s="243"/>
      <c r="O1703" s="243"/>
      <c r="P1703" s="243"/>
      <c r="Q1703" s="243"/>
      <c r="R1703" s="243"/>
      <c r="S1703" s="243"/>
      <c r="T1703" s="244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5" t="s">
        <v>225</v>
      </c>
      <c r="AU1703" s="245" t="s">
        <v>93</v>
      </c>
      <c r="AV1703" s="13" t="s">
        <v>93</v>
      </c>
      <c r="AW1703" s="13" t="s">
        <v>38</v>
      </c>
      <c r="AX1703" s="13" t="s">
        <v>83</v>
      </c>
      <c r="AY1703" s="245" t="s">
        <v>216</v>
      </c>
    </row>
    <row r="1704" s="13" customFormat="1">
      <c r="A1704" s="13"/>
      <c r="B1704" s="234"/>
      <c r="C1704" s="235"/>
      <c r="D1704" s="236" t="s">
        <v>225</v>
      </c>
      <c r="E1704" s="237" t="s">
        <v>1</v>
      </c>
      <c r="F1704" s="238" t="s">
        <v>2231</v>
      </c>
      <c r="G1704" s="235"/>
      <c r="H1704" s="239">
        <v>1</v>
      </c>
      <c r="I1704" s="240"/>
      <c r="J1704" s="235"/>
      <c r="K1704" s="235"/>
      <c r="L1704" s="241"/>
      <c r="M1704" s="242"/>
      <c r="N1704" s="243"/>
      <c r="O1704" s="243"/>
      <c r="P1704" s="243"/>
      <c r="Q1704" s="243"/>
      <c r="R1704" s="243"/>
      <c r="S1704" s="243"/>
      <c r="T1704" s="244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5" t="s">
        <v>225</v>
      </c>
      <c r="AU1704" s="245" t="s">
        <v>93</v>
      </c>
      <c r="AV1704" s="13" t="s">
        <v>93</v>
      </c>
      <c r="AW1704" s="13" t="s">
        <v>38</v>
      </c>
      <c r="AX1704" s="13" t="s">
        <v>83</v>
      </c>
      <c r="AY1704" s="245" t="s">
        <v>216</v>
      </c>
    </row>
    <row r="1705" s="13" customFormat="1">
      <c r="A1705" s="13"/>
      <c r="B1705" s="234"/>
      <c r="C1705" s="235"/>
      <c r="D1705" s="236" t="s">
        <v>225</v>
      </c>
      <c r="E1705" s="237" t="s">
        <v>1</v>
      </c>
      <c r="F1705" s="238" t="s">
        <v>2232</v>
      </c>
      <c r="G1705" s="235"/>
      <c r="H1705" s="239">
        <v>1</v>
      </c>
      <c r="I1705" s="240"/>
      <c r="J1705" s="235"/>
      <c r="K1705" s="235"/>
      <c r="L1705" s="241"/>
      <c r="M1705" s="242"/>
      <c r="N1705" s="243"/>
      <c r="O1705" s="243"/>
      <c r="P1705" s="243"/>
      <c r="Q1705" s="243"/>
      <c r="R1705" s="243"/>
      <c r="S1705" s="243"/>
      <c r="T1705" s="244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5" t="s">
        <v>225</v>
      </c>
      <c r="AU1705" s="245" t="s">
        <v>93</v>
      </c>
      <c r="AV1705" s="13" t="s">
        <v>93</v>
      </c>
      <c r="AW1705" s="13" t="s">
        <v>38</v>
      </c>
      <c r="AX1705" s="13" t="s">
        <v>83</v>
      </c>
      <c r="AY1705" s="245" t="s">
        <v>216</v>
      </c>
    </row>
    <row r="1706" s="13" customFormat="1">
      <c r="A1706" s="13"/>
      <c r="B1706" s="234"/>
      <c r="C1706" s="235"/>
      <c r="D1706" s="236" t="s">
        <v>225</v>
      </c>
      <c r="E1706" s="237" t="s">
        <v>1</v>
      </c>
      <c r="F1706" s="238" t="s">
        <v>2233</v>
      </c>
      <c r="G1706" s="235"/>
      <c r="H1706" s="239">
        <v>1</v>
      </c>
      <c r="I1706" s="240"/>
      <c r="J1706" s="235"/>
      <c r="K1706" s="235"/>
      <c r="L1706" s="241"/>
      <c r="M1706" s="242"/>
      <c r="N1706" s="243"/>
      <c r="O1706" s="243"/>
      <c r="P1706" s="243"/>
      <c r="Q1706" s="243"/>
      <c r="R1706" s="243"/>
      <c r="S1706" s="243"/>
      <c r="T1706" s="244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5" t="s">
        <v>225</v>
      </c>
      <c r="AU1706" s="245" t="s">
        <v>93</v>
      </c>
      <c r="AV1706" s="13" t="s">
        <v>93</v>
      </c>
      <c r="AW1706" s="13" t="s">
        <v>38</v>
      </c>
      <c r="AX1706" s="13" t="s">
        <v>83</v>
      </c>
      <c r="AY1706" s="245" t="s">
        <v>216</v>
      </c>
    </row>
    <row r="1707" s="13" customFormat="1">
      <c r="A1707" s="13"/>
      <c r="B1707" s="234"/>
      <c r="C1707" s="235"/>
      <c r="D1707" s="236" t="s">
        <v>225</v>
      </c>
      <c r="E1707" s="237" t="s">
        <v>1</v>
      </c>
      <c r="F1707" s="238" t="s">
        <v>2234</v>
      </c>
      <c r="G1707" s="235"/>
      <c r="H1707" s="239">
        <v>1</v>
      </c>
      <c r="I1707" s="240"/>
      <c r="J1707" s="235"/>
      <c r="K1707" s="235"/>
      <c r="L1707" s="241"/>
      <c r="M1707" s="242"/>
      <c r="N1707" s="243"/>
      <c r="O1707" s="243"/>
      <c r="P1707" s="243"/>
      <c r="Q1707" s="243"/>
      <c r="R1707" s="243"/>
      <c r="S1707" s="243"/>
      <c r="T1707" s="244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5" t="s">
        <v>225</v>
      </c>
      <c r="AU1707" s="245" t="s">
        <v>93</v>
      </c>
      <c r="AV1707" s="13" t="s">
        <v>93</v>
      </c>
      <c r="AW1707" s="13" t="s">
        <v>38</v>
      </c>
      <c r="AX1707" s="13" t="s">
        <v>83</v>
      </c>
      <c r="AY1707" s="245" t="s">
        <v>216</v>
      </c>
    </row>
    <row r="1708" s="13" customFormat="1">
      <c r="A1708" s="13"/>
      <c r="B1708" s="234"/>
      <c r="C1708" s="235"/>
      <c r="D1708" s="236" t="s">
        <v>225</v>
      </c>
      <c r="E1708" s="237" t="s">
        <v>1</v>
      </c>
      <c r="F1708" s="238" t="s">
        <v>2235</v>
      </c>
      <c r="G1708" s="235"/>
      <c r="H1708" s="239">
        <v>1</v>
      </c>
      <c r="I1708" s="240"/>
      <c r="J1708" s="235"/>
      <c r="K1708" s="235"/>
      <c r="L1708" s="241"/>
      <c r="M1708" s="242"/>
      <c r="N1708" s="243"/>
      <c r="O1708" s="243"/>
      <c r="P1708" s="243"/>
      <c r="Q1708" s="243"/>
      <c r="R1708" s="243"/>
      <c r="S1708" s="243"/>
      <c r="T1708" s="244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5" t="s">
        <v>225</v>
      </c>
      <c r="AU1708" s="245" t="s">
        <v>93</v>
      </c>
      <c r="AV1708" s="13" t="s">
        <v>93</v>
      </c>
      <c r="AW1708" s="13" t="s">
        <v>38</v>
      </c>
      <c r="AX1708" s="13" t="s">
        <v>83</v>
      </c>
      <c r="AY1708" s="245" t="s">
        <v>216</v>
      </c>
    </row>
    <row r="1709" s="13" customFormat="1">
      <c r="A1709" s="13"/>
      <c r="B1709" s="234"/>
      <c r="C1709" s="235"/>
      <c r="D1709" s="236" t="s">
        <v>225</v>
      </c>
      <c r="E1709" s="237" t="s">
        <v>1</v>
      </c>
      <c r="F1709" s="238" t="s">
        <v>2236</v>
      </c>
      <c r="G1709" s="235"/>
      <c r="H1709" s="239">
        <v>1</v>
      </c>
      <c r="I1709" s="240"/>
      <c r="J1709" s="235"/>
      <c r="K1709" s="235"/>
      <c r="L1709" s="241"/>
      <c r="M1709" s="242"/>
      <c r="N1709" s="243"/>
      <c r="O1709" s="243"/>
      <c r="P1709" s="243"/>
      <c r="Q1709" s="243"/>
      <c r="R1709" s="243"/>
      <c r="S1709" s="243"/>
      <c r="T1709" s="244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5" t="s">
        <v>225</v>
      </c>
      <c r="AU1709" s="245" t="s">
        <v>93</v>
      </c>
      <c r="AV1709" s="13" t="s">
        <v>93</v>
      </c>
      <c r="AW1709" s="13" t="s">
        <v>38</v>
      </c>
      <c r="AX1709" s="13" t="s">
        <v>83</v>
      </c>
      <c r="AY1709" s="245" t="s">
        <v>216</v>
      </c>
    </row>
    <row r="1710" s="13" customFormat="1">
      <c r="A1710" s="13"/>
      <c r="B1710" s="234"/>
      <c r="C1710" s="235"/>
      <c r="D1710" s="236" t="s">
        <v>225</v>
      </c>
      <c r="E1710" s="237" t="s">
        <v>1</v>
      </c>
      <c r="F1710" s="238" t="s">
        <v>2237</v>
      </c>
      <c r="G1710" s="235"/>
      <c r="H1710" s="239">
        <v>1</v>
      </c>
      <c r="I1710" s="240"/>
      <c r="J1710" s="235"/>
      <c r="K1710" s="235"/>
      <c r="L1710" s="241"/>
      <c r="M1710" s="242"/>
      <c r="N1710" s="243"/>
      <c r="O1710" s="243"/>
      <c r="P1710" s="243"/>
      <c r="Q1710" s="243"/>
      <c r="R1710" s="243"/>
      <c r="S1710" s="243"/>
      <c r="T1710" s="244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45" t="s">
        <v>225</v>
      </c>
      <c r="AU1710" s="245" t="s">
        <v>93</v>
      </c>
      <c r="AV1710" s="13" t="s">
        <v>93</v>
      </c>
      <c r="AW1710" s="13" t="s">
        <v>38</v>
      </c>
      <c r="AX1710" s="13" t="s">
        <v>83</v>
      </c>
      <c r="AY1710" s="245" t="s">
        <v>216</v>
      </c>
    </row>
    <row r="1711" s="13" customFormat="1">
      <c r="A1711" s="13"/>
      <c r="B1711" s="234"/>
      <c r="C1711" s="235"/>
      <c r="D1711" s="236" t="s">
        <v>225</v>
      </c>
      <c r="E1711" s="237" t="s">
        <v>1</v>
      </c>
      <c r="F1711" s="238" t="s">
        <v>2238</v>
      </c>
      <c r="G1711" s="235"/>
      <c r="H1711" s="239">
        <v>1</v>
      </c>
      <c r="I1711" s="240"/>
      <c r="J1711" s="235"/>
      <c r="K1711" s="235"/>
      <c r="L1711" s="241"/>
      <c r="M1711" s="242"/>
      <c r="N1711" s="243"/>
      <c r="O1711" s="243"/>
      <c r="P1711" s="243"/>
      <c r="Q1711" s="243"/>
      <c r="R1711" s="243"/>
      <c r="S1711" s="243"/>
      <c r="T1711" s="244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5" t="s">
        <v>225</v>
      </c>
      <c r="AU1711" s="245" t="s">
        <v>93</v>
      </c>
      <c r="AV1711" s="13" t="s">
        <v>93</v>
      </c>
      <c r="AW1711" s="13" t="s">
        <v>38</v>
      </c>
      <c r="AX1711" s="13" t="s">
        <v>83</v>
      </c>
      <c r="AY1711" s="245" t="s">
        <v>216</v>
      </c>
    </row>
    <row r="1712" s="13" customFormat="1">
      <c r="A1712" s="13"/>
      <c r="B1712" s="234"/>
      <c r="C1712" s="235"/>
      <c r="D1712" s="236" t="s">
        <v>225</v>
      </c>
      <c r="E1712" s="237" t="s">
        <v>1</v>
      </c>
      <c r="F1712" s="238" t="s">
        <v>2239</v>
      </c>
      <c r="G1712" s="235"/>
      <c r="H1712" s="239">
        <v>1</v>
      </c>
      <c r="I1712" s="240"/>
      <c r="J1712" s="235"/>
      <c r="K1712" s="235"/>
      <c r="L1712" s="241"/>
      <c r="M1712" s="242"/>
      <c r="N1712" s="243"/>
      <c r="O1712" s="243"/>
      <c r="P1712" s="243"/>
      <c r="Q1712" s="243"/>
      <c r="R1712" s="243"/>
      <c r="S1712" s="243"/>
      <c r="T1712" s="244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45" t="s">
        <v>225</v>
      </c>
      <c r="AU1712" s="245" t="s">
        <v>93</v>
      </c>
      <c r="AV1712" s="13" t="s">
        <v>93</v>
      </c>
      <c r="AW1712" s="13" t="s">
        <v>38</v>
      </c>
      <c r="AX1712" s="13" t="s">
        <v>83</v>
      </c>
      <c r="AY1712" s="245" t="s">
        <v>216</v>
      </c>
    </row>
    <row r="1713" s="13" customFormat="1">
      <c r="A1713" s="13"/>
      <c r="B1713" s="234"/>
      <c r="C1713" s="235"/>
      <c r="D1713" s="236" t="s">
        <v>225</v>
      </c>
      <c r="E1713" s="237" t="s">
        <v>1</v>
      </c>
      <c r="F1713" s="238" t="s">
        <v>2240</v>
      </c>
      <c r="G1713" s="235"/>
      <c r="H1713" s="239">
        <v>1</v>
      </c>
      <c r="I1713" s="240"/>
      <c r="J1713" s="235"/>
      <c r="K1713" s="235"/>
      <c r="L1713" s="241"/>
      <c r="M1713" s="242"/>
      <c r="N1713" s="243"/>
      <c r="O1713" s="243"/>
      <c r="P1713" s="243"/>
      <c r="Q1713" s="243"/>
      <c r="R1713" s="243"/>
      <c r="S1713" s="243"/>
      <c r="T1713" s="244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5" t="s">
        <v>225</v>
      </c>
      <c r="AU1713" s="245" t="s">
        <v>93</v>
      </c>
      <c r="AV1713" s="13" t="s">
        <v>93</v>
      </c>
      <c r="AW1713" s="13" t="s">
        <v>38</v>
      </c>
      <c r="AX1713" s="13" t="s">
        <v>83</v>
      </c>
      <c r="AY1713" s="245" t="s">
        <v>216</v>
      </c>
    </row>
    <row r="1714" s="13" customFormat="1">
      <c r="A1714" s="13"/>
      <c r="B1714" s="234"/>
      <c r="C1714" s="235"/>
      <c r="D1714" s="236" t="s">
        <v>225</v>
      </c>
      <c r="E1714" s="237" t="s">
        <v>1</v>
      </c>
      <c r="F1714" s="238" t="s">
        <v>2241</v>
      </c>
      <c r="G1714" s="235"/>
      <c r="H1714" s="239">
        <v>1</v>
      </c>
      <c r="I1714" s="240"/>
      <c r="J1714" s="235"/>
      <c r="K1714" s="235"/>
      <c r="L1714" s="241"/>
      <c r="M1714" s="242"/>
      <c r="N1714" s="243"/>
      <c r="O1714" s="243"/>
      <c r="P1714" s="243"/>
      <c r="Q1714" s="243"/>
      <c r="R1714" s="243"/>
      <c r="S1714" s="243"/>
      <c r="T1714" s="244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5" t="s">
        <v>225</v>
      </c>
      <c r="AU1714" s="245" t="s">
        <v>93</v>
      </c>
      <c r="AV1714" s="13" t="s">
        <v>93</v>
      </c>
      <c r="AW1714" s="13" t="s">
        <v>38</v>
      </c>
      <c r="AX1714" s="13" t="s">
        <v>83</v>
      </c>
      <c r="AY1714" s="245" t="s">
        <v>216</v>
      </c>
    </row>
    <row r="1715" s="13" customFormat="1">
      <c r="A1715" s="13"/>
      <c r="B1715" s="234"/>
      <c r="C1715" s="235"/>
      <c r="D1715" s="236" t="s">
        <v>225</v>
      </c>
      <c r="E1715" s="237" t="s">
        <v>1</v>
      </c>
      <c r="F1715" s="238" t="s">
        <v>2242</v>
      </c>
      <c r="G1715" s="235"/>
      <c r="H1715" s="239">
        <v>1</v>
      </c>
      <c r="I1715" s="240"/>
      <c r="J1715" s="235"/>
      <c r="K1715" s="235"/>
      <c r="L1715" s="241"/>
      <c r="M1715" s="242"/>
      <c r="N1715" s="243"/>
      <c r="O1715" s="243"/>
      <c r="P1715" s="243"/>
      <c r="Q1715" s="243"/>
      <c r="R1715" s="243"/>
      <c r="S1715" s="243"/>
      <c r="T1715" s="244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5" t="s">
        <v>225</v>
      </c>
      <c r="AU1715" s="245" t="s">
        <v>93</v>
      </c>
      <c r="AV1715" s="13" t="s">
        <v>93</v>
      </c>
      <c r="AW1715" s="13" t="s">
        <v>38</v>
      </c>
      <c r="AX1715" s="13" t="s">
        <v>83</v>
      </c>
      <c r="AY1715" s="245" t="s">
        <v>216</v>
      </c>
    </row>
    <row r="1716" s="13" customFormat="1">
      <c r="A1716" s="13"/>
      <c r="B1716" s="234"/>
      <c r="C1716" s="235"/>
      <c r="D1716" s="236" t="s">
        <v>225</v>
      </c>
      <c r="E1716" s="237" t="s">
        <v>1</v>
      </c>
      <c r="F1716" s="238" t="s">
        <v>2243</v>
      </c>
      <c r="G1716" s="235"/>
      <c r="H1716" s="239">
        <v>1</v>
      </c>
      <c r="I1716" s="240"/>
      <c r="J1716" s="235"/>
      <c r="K1716" s="235"/>
      <c r="L1716" s="241"/>
      <c r="M1716" s="242"/>
      <c r="N1716" s="243"/>
      <c r="O1716" s="243"/>
      <c r="P1716" s="243"/>
      <c r="Q1716" s="243"/>
      <c r="R1716" s="243"/>
      <c r="S1716" s="243"/>
      <c r="T1716" s="244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5" t="s">
        <v>225</v>
      </c>
      <c r="AU1716" s="245" t="s">
        <v>93</v>
      </c>
      <c r="AV1716" s="13" t="s">
        <v>93</v>
      </c>
      <c r="AW1716" s="13" t="s">
        <v>38</v>
      </c>
      <c r="AX1716" s="13" t="s">
        <v>83</v>
      </c>
      <c r="AY1716" s="245" t="s">
        <v>216</v>
      </c>
    </row>
    <row r="1717" s="13" customFormat="1">
      <c r="A1717" s="13"/>
      <c r="B1717" s="234"/>
      <c r="C1717" s="235"/>
      <c r="D1717" s="236" t="s">
        <v>225</v>
      </c>
      <c r="E1717" s="237" t="s">
        <v>1</v>
      </c>
      <c r="F1717" s="238" t="s">
        <v>2244</v>
      </c>
      <c r="G1717" s="235"/>
      <c r="H1717" s="239">
        <v>1</v>
      </c>
      <c r="I1717" s="240"/>
      <c r="J1717" s="235"/>
      <c r="K1717" s="235"/>
      <c r="L1717" s="241"/>
      <c r="M1717" s="242"/>
      <c r="N1717" s="243"/>
      <c r="O1717" s="243"/>
      <c r="P1717" s="243"/>
      <c r="Q1717" s="243"/>
      <c r="R1717" s="243"/>
      <c r="S1717" s="243"/>
      <c r="T1717" s="244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5" t="s">
        <v>225</v>
      </c>
      <c r="AU1717" s="245" t="s">
        <v>93</v>
      </c>
      <c r="AV1717" s="13" t="s">
        <v>93</v>
      </c>
      <c r="AW1717" s="13" t="s">
        <v>38</v>
      </c>
      <c r="AX1717" s="13" t="s">
        <v>83</v>
      </c>
      <c r="AY1717" s="245" t="s">
        <v>216</v>
      </c>
    </row>
    <row r="1718" s="13" customFormat="1">
      <c r="A1718" s="13"/>
      <c r="B1718" s="234"/>
      <c r="C1718" s="235"/>
      <c r="D1718" s="236" t="s">
        <v>225</v>
      </c>
      <c r="E1718" s="237" t="s">
        <v>1</v>
      </c>
      <c r="F1718" s="238" t="s">
        <v>2229</v>
      </c>
      <c r="G1718" s="235"/>
      <c r="H1718" s="239">
        <v>1</v>
      </c>
      <c r="I1718" s="240"/>
      <c r="J1718" s="235"/>
      <c r="K1718" s="235"/>
      <c r="L1718" s="241"/>
      <c r="M1718" s="242"/>
      <c r="N1718" s="243"/>
      <c r="O1718" s="243"/>
      <c r="P1718" s="243"/>
      <c r="Q1718" s="243"/>
      <c r="R1718" s="243"/>
      <c r="S1718" s="243"/>
      <c r="T1718" s="244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5" t="s">
        <v>225</v>
      </c>
      <c r="AU1718" s="245" t="s">
        <v>93</v>
      </c>
      <c r="AV1718" s="13" t="s">
        <v>93</v>
      </c>
      <c r="AW1718" s="13" t="s">
        <v>38</v>
      </c>
      <c r="AX1718" s="13" t="s">
        <v>83</v>
      </c>
      <c r="AY1718" s="245" t="s">
        <v>216</v>
      </c>
    </row>
    <row r="1719" s="13" customFormat="1">
      <c r="A1719" s="13"/>
      <c r="B1719" s="234"/>
      <c r="C1719" s="235"/>
      <c r="D1719" s="236" t="s">
        <v>225</v>
      </c>
      <c r="E1719" s="237" t="s">
        <v>1</v>
      </c>
      <c r="F1719" s="238" t="s">
        <v>2245</v>
      </c>
      <c r="G1719" s="235"/>
      <c r="H1719" s="239">
        <v>4</v>
      </c>
      <c r="I1719" s="240"/>
      <c r="J1719" s="235"/>
      <c r="K1719" s="235"/>
      <c r="L1719" s="241"/>
      <c r="M1719" s="242"/>
      <c r="N1719" s="243"/>
      <c r="O1719" s="243"/>
      <c r="P1719" s="243"/>
      <c r="Q1719" s="243"/>
      <c r="R1719" s="243"/>
      <c r="S1719" s="243"/>
      <c r="T1719" s="244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5" t="s">
        <v>225</v>
      </c>
      <c r="AU1719" s="245" t="s">
        <v>93</v>
      </c>
      <c r="AV1719" s="13" t="s">
        <v>93</v>
      </c>
      <c r="AW1719" s="13" t="s">
        <v>38</v>
      </c>
      <c r="AX1719" s="13" t="s">
        <v>83</v>
      </c>
      <c r="AY1719" s="245" t="s">
        <v>216</v>
      </c>
    </row>
    <row r="1720" s="13" customFormat="1">
      <c r="A1720" s="13"/>
      <c r="B1720" s="234"/>
      <c r="C1720" s="235"/>
      <c r="D1720" s="236" t="s">
        <v>225</v>
      </c>
      <c r="E1720" s="237" t="s">
        <v>1</v>
      </c>
      <c r="F1720" s="238" t="s">
        <v>2246</v>
      </c>
      <c r="G1720" s="235"/>
      <c r="H1720" s="239">
        <v>1</v>
      </c>
      <c r="I1720" s="240"/>
      <c r="J1720" s="235"/>
      <c r="K1720" s="235"/>
      <c r="L1720" s="241"/>
      <c r="M1720" s="242"/>
      <c r="N1720" s="243"/>
      <c r="O1720" s="243"/>
      <c r="P1720" s="243"/>
      <c r="Q1720" s="243"/>
      <c r="R1720" s="243"/>
      <c r="S1720" s="243"/>
      <c r="T1720" s="244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5" t="s">
        <v>225</v>
      </c>
      <c r="AU1720" s="245" t="s">
        <v>93</v>
      </c>
      <c r="AV1720" s="13" t="s">
        <v>93</v>
      </c>
      <c r="AW1720" s="13" t="s">
        <v>38</v>
      </c>
      <c r="AX1720" s="13" t="s">
        <v>83</v>
      </c>
      <c r="AY1720" s="245" t="s">
        <v>216</v>
      </c>
    </row>
    <row r="1721" s="13" customFormat="1">
      <c r="A1721" s="13"/>
      <c r="B1721" s="234"/>
      <c r="C1721" s="235"/>
      <c r="D1721" s="236" t="s">
        <v>225</v>
      </c>
      <c r="E1721" s="237" t="s">
        <v>1</v>
      </c>
      <c r="F1721" s="238" t="s">
        <v>2247</v>
      </c>
      <c r="G1721" s="235"/>
      <c r="H1721" s="239">
        <v>12</v>
      </c>
      <c r="I1721" s="240"/>
      <c r="J1721" s="235"/>
      <c r="K1721" s="235"/>
      <c r="L1721" s="241"/>
      <c r="M1721" s="242"/>
      <c r="N1721" s="243"/>
      <c r="O1721" s="243"/>
      <c r="P1721" s="243"/>
      <c r="Q1721" s="243"/>
      <c r="R1721" s="243"/>
      <c r="S1721" s="243"/>
      <c r="T1721" s="244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5" t="s">
        <v>225</v>
      </c>
      <c r="AU1721" s="245" t="s">
        <v>93</v>
      </c>
      <c r="AV1721" s="13" t="s">
        <v>93</v>
      </c>
      <c r="AW1721" s="13" t="s">
        <v>38</v>
      </c>
      <c r="AX1721" s="13" t="s">
        <v>83</v>
      </c>
      <c r="AY1721" s="245" t="s">
        <v>216</v>
      </c>
    </row>
    <row r="1722" s="13" customFormat="1">
      <c r="A1722" s="13"/>
      <c r="B1722" s="234"/>
      <c r="C1722" s="235"/>
      <c r="D1722" s="236" t="s">
        <v>225</v>
      </c>
      <c r="E1722" s="237" t="s">
        <v>1</v>
      </c>
      <c r="F1722" s="238" t="s">
        <v>2248</v>
      </c>
      <c r="G1722" s="235"/>
      <c r="H1722" s="239">
        <v>8</v>
      </c>
      <c r="I1722" s="240"/>
      <c r="J1722" s="235"/>
      <c r="K1722" s="235"/>
      <c r="L1722" s="241"/>
      <c r="M1722" s="242"/>
      <c r="N1722" s="243"/>
      <c r="O1722" s="243"/>
      <c r="P1722" s="243"/>
      <c r="Q1722" s="243"/>
      <c r="R1722" s="243"/>
      <c r="S1722" s="243"/>
      <c r="T1722" s="244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5" t="s">
        <v>225</v>
      </c>
      <c r="AU1722" s="245" t="s">
        <v>93</v>
      </c>
      <c r="AV1722" s="13" t="s">
        <v>93</v>
      </c>
      <c r="AW1722" s="13" t="s">
        <v>38</v>
      </c>
      <c r="AX1722" s="13" t="s">
        <v>83</v>
      </c>
      <c r="AY1722" s="245" t="s">
        <v>216</v>
      </c>
    </row>
    <row r="1723" s="13" customFormat="1">
      <c r="A1723" s="13"/>
      <c r="B1723" s="234"/>
      <c r="C1723" s="235"/>
      <c r="D1723" s="236" t="s">
        <v>225</v>
      </c>
      <c r="E1723" s="237" t="s">
        <v>1</v>
      </c>
      <c r="F1723" s="238" t="s">
        <v>2249</v>
      </c>
      <c r="G1723" s="235"/>
      <c r="H1723" s="239">
        <v>14</v>
      </c>
      <c r="I1723" s="240"/>
      <c r="J1723" s="235"/>
      <c r="K1723" s="235"/>
      <c r="L1723" s="241"/>
      <c r="M1723" s="242"/>
      <c r="N1723" s="243"/>
      <c r="O1723" s="243"/>
      <c r="P1723" s="243"/>
      <c r="Q1723" s="243"/>
      <c r="R1723" s="243"/>
      <c r="S1723" s="243"/>
      <c r="T1723" s="244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5" t="s">
        <v>225</v>
      </c>
      <c r="AU1723" s="245" t="s">
        <v>93</v>
      </c>
      <c r="AV1723" s="13" t="s">
        <v>93</v>
      </c>
      <c r="AW1723" s="13" t="s">
        <v>38</v>
      </c>
      <c r="AX1723" s="13" t="s">
        <v>83</v>
      </c>
      <c r="AY1723" s="245" t="s">
        <v>216</v>
      </c>
    </row>
    <row r="1724" s="13" customFormat="1">
      <c r="A1724" s="13"/>
      <c r="B1724" s="234"/>
      <c r="C1724" s="235"/>
      <c r="D1724" s="236" t="s">
        <v>225</v>
      </c>
      <c r="E1724" s="237" t="s">
        <v>1</v>
      </c>
      <c r="F1724" s="238" t="s">
        <v>2250</v>
      </c>
      <c r="G1724" s="235"/>
      <c r="H1724" s="239">
        <v>14</v>
      </c>
      <c r="I1724" s="240"/>
      <c r="J1724" s="235"/>
      <c r="K1724" s="235"/>
      <c r="L1724" s="241"/>
      <c r="M1724" s="242"/>
      <c r="N1724" s="243"/>
      <c r="O1724" s="243"/>
      <c r="P1724" s="243"/>
      <c r="Q1724" s="243"/>
      <c r="R1724" s="243"/>
      <c r="S1724" s="243"/>
      <c r="T1724" s="244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5" t="s">
        <v>225</v>
      </c>
      <c r="AU1724" s="245" t="s">
        <v>93</v>
      </c>
      <c r="AV1724" s="13" t="s">
        <v>93</v>
      </c>
      <c r="AW1724" s="13" t="s">
        <v>38</v>
      </c>
      <c r="AX1724" s="13" t="s">
        <v>83</v>
      </c>
      <c r="AY1724" s="245" t="s">
        <v>216</v>
      </c>
    </row>
    <row r="1725" s="13" customFormat="1">
      <c r="A1725" s="13"/>
      <c r="B1725" s="234"/>
      <c r="C1725" s="235"/>
      <c r="D1725" s="236" t="s">
        <v>225</v>
      </c>
      <c r="E1725" s="237" t="s">
        <v>1</v>
      </c>
      <c r="F1725" s="238" t="s">
        <v>2251</v>
      </c>
      <c r="G1725" s="235"/>
      <c r="H1725" s="239">
        <v>26</v>
      </c>
      <c r="I1725" s="240"/>
      <c r="J1725" s="235"/>
      <c r="K1725" s="235"/>
      <c r="L1725" s="241"/>
      <c r="M1725" s="242"/>
      <c r="N1725" s="243"/>
      <c r="O1725" s="243"/>
      <c r="P1725" s="243"/>
      <c r="Q1725" s="243"/>
      <c r="R1725" s="243"/>
      <c r="S1725" s="243"/>
      <c r="T1725" s="244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5" t="s">
        <v>225</v>
      </c>
      <c r="AU1725" s="245" t="s">
        <v>93</v>
      </c>
      <c r="AV1725" s="13" t="s">
        <v>93</v>
      </c>
      <c r="AW1725" s="13" t="s">
        <v>38</v>
      </c>
      <c r="AX1725" s="13" t="s">
        <v>83</v>
      </c>
      <c r="AY1725" s="245" t="s">
        <v>216</v>
      </c>
    </row>
    <row r="1726" s="13" customFormat="1">
      <c r="A1726" s="13"/>
      <c r="B1726" s="234"/>
      <c r="C1726" s="235"/>
      <c r="D1726" s="236" t="s">
        <v>225</v>
      </c>
      <c r="E1726" s="237" t="s">
        <v>1</v>
      </c>
      <c r="F1726" s="238" t="s">
        <v>2252</v>
      </c>
      <c r="G1726" s="235"/>
      <c r="H1726" s="239">
        <v>26</v>
      </c>
      <c r="I1726" s="240"/>
      <c r="J1726" s="235"/>
      <c r="K1726" s="235"/>
      <c r="L1726" s="241"/>
      <c r="M1726" s="242"/>
      <c r="N1726" s="243"/>
      <c r="O1726" s="243"/>
      <c r="P1726" s="243"/>
      <c r="Q1726" s="243"/>
      <c r="R1726" s="243"/>
      <c r="S1726" s="243"/>
      <c r="T1726" s="244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5" t="s">
        <v>225</v>
      </c>
      <c r="AU1726" s="245" t="s">
        <v>93</v>
      </c>
      <c r="AV1726" s="13" t="s">
        <v>93</v>
      </c>
      <c r="AW1726" s="13" t="s">
        <v>38</v>
      </c>
      <c r="AX1726" s="13" t="s">
        <v>83</v>
      </c>
      <c r="AY1726" s="245" t="s">
        <v>216</v>
      </c>
    </row>
    <row r="1727" s="13" customFormat="1">
      <c r="A1727" s="13"/>
      <c r="B1727" s="234"/>
      <c r="C1727" s="235"/>
      <c r="D1727" s="236" t="s">
        <v>225</v>
      </c>
      <c r="E1727" s="237" t="s">
        <v>1</v>
      </c>
      <c r="F1727" s="238" t="s">
        <v>2253</v>
      </c>
      <c r="G1727" s="235"/>
      <c r="H1727" s="239">
        <v>32</v>
      </c>
      <c r="I1727" s="240"/>
      <c r="J1727" s="235"/>
      <c r="K1727" s="235"/>
      <c r="L1727" s="241"/>
      <c r="M1727" s="242"/>
      <c r="N1727" s="243"/>
      <c r="O1727" s="243"/>
      <c r="P1727" s="243"/>
      <c r="Q1727" s="243"/>
      <c r="R1727" s="243"/>
      <c r="S1727" s="243"/>
      <c r="T1727" s="244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5" t="s">
        <v>225</v>
      </c>
      <c r="AU1727" s="245" t="s">
        <v>93</v>
      </c>
      <c r="AV1727" s="13" t="s">
        <v>93</v>
      </c>
      <c r="AW1727" s="13" t="s">
        <v>38</v>
      </c>
      <c r="AX1727" s="13" t="s">
        <v>83</v>
      </c>
      <c r="AY1727" s="245" t="s">
        <v>216</v>
      </c>
    </row>
    <row r="1728" s="13" customFormat="1">
      <c r="A1728" s="13"/>
      <c r="B1728" s="234"/>
      <c r="C1728" s="235"/>
      <c r="D1728" s="236" t="s">
        <v>225</v>
      </c>
      <c r="E1728" s="237" t="s">
        <v>1</v>
      </c>
      <c r="F1728" s="238" t="s">
        <v>2254</v>
      </c>
      <c r="G1728" s="235"/>
      <c r="H1728" s="239">
        <v>32</v>
      </c>
      <c r="I1728" s="240"/>
      <c r="J1728" s="235"/>
      <c r="K1728" s="235"/>
      <c r="L1728" s="241"/>
      <c r="M1728" s="242"/>
      <c r="N1728" s="243"/>
      <c r="O1728" s="243"/>
      <c r="P1728" s="243"/>
      <c r="Q1728" s="243"/>
      <c r="R1728" s="243"/>
      <c r="S1728" s="243"/>
      <c r="T1728" s="244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5" t="s">
        <v>225</v>
      </c>
      <c r="AU1728" s="245" t="s">
        <v>93</v>
      </c>
      <c r="AV1728" s="13" t="s">
        <v>93</v>
      </c>
      <c r="AW1728" s="13" t="s">
        <v>38</v>
      </c>
      <c r="AX1728" s="13" t="s">
        <v>83</v>
      </c>
      <c r="AY1728" s="245" t="s">
        <v>216</v>
      </c>
    </row>
    <row r="1729" s="13" customFormat="1">
      <c r="A1729" s="13"/>
      <c r="B1729" s="234"/>
      <c r="C1729" s="235"/>
      <c r="D1729" s="236" t="s">
        <v>225</v>
      </c>
      <c r="E1729" s="237" t="s">
        <v>1</v>
      </c>
      <c r="F1729" s="238" t="s">
        <v>2255</v>
      </c>
      <c r="G1729" s="235"/>
      <c r="H1729" s="239">
        <v>17</v>
      </c>
      <c r="I1729" s="240"/>
      <c r="J1729" s="235"/>
      <c r="K1729" s="235"/>
      <c r="L1729" s="241"/>
      <c r="M1729" s="242"/>
      <c r="N1729" s="243"/>
      <c r="O1729" s="243"/>
      <c r="P1729" s="243"/>
      <c r="Q1729" s="243"/>
      <c r="R1729" s="243"/>
      <c r="S1729" s="243"/>
      <c r="T1729" s="244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5" t="s">
        <v>225</v>
      </c>
      <c r="AU1729" s="245" t="s">
        <v>93</v>
      </c>
      <c r="AV1729" s="13" t="s">
        <v>93</v>
      </c>
      <c r="AW1729" s="13" t="s">
        <v>38</v>
      </c>
      <c r="AX1729" s="13" t="s">
        <v>83</v>
      </c>
      <c r="AY1729" s="245" t="s">
        <v>216</v>
      </c>
    </row>
    <row r="1730" s="13" customFormat="1">
      <c r="A1730" s="13"/>
      <c r="B1730" s="234"/>
      <c r="C1730" s="235"/>
      <c r="D1730" s="236" t="s">
        <v>225</v>
      </c>
      <c r="E1730" s="237" t="s">
        <v>1</v>
      </c>
      <c r="F1730" s="238" t="s">
        <v>2256</v>
      </c>
      <c r="G1730" s="235"/>
      <c r="H1730" s="239">
        <v>13</v>
      </c>
      <c r="I1730" s="240"/>
      <c r="J1730" s="235"/>
      <c r="K1730" s="235"/>
      <c r="L1730" s="241"/>
      <c r="M1730" s="242"/>
      <c r="N1730" s="243"/>
      <c r="O1730" s="243"/>
      <c r="P1730" s="243"/>
      <c r="Q1730" s="243"/>
      <c r="R1730" s="243"/>
      <c r="S1730" s="243"/>
      <c r="T1730" s="244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5" t="s">
        <v>225</v>
      </c>
      <c r="AU1730" s="245" t="s">
        <v>93</v>
      </c>
      <c r="AV1730" s="13" t="s">
        <v>93</v>
      </c>
      <c r="AW1730" s="13" t="s">
        <v>38</v>
      </c>
      <c r="AX1730" s="13" t="s">
        <v>83</v>
      </c>
      <c r="AY1730" s="245" t="s">
        <v>216</v>
      </c>
    </row>
    <row r="1731" s="14" customFormat="1">
      <c r="A1731" s="14"/>
      <c r="B1731" s="246"/>
      <c r="C1731" s="247"/>
      <c r="D1731" s="236" t="s">
        <v>225</v>
      </c>
      <c r="E1731" s="248" t="s">
        <v>1</v>
      </c>
      <c r="F1731" s="249" t="s">
        <v>229</v>
      </c>
      <c r="G1731" s="247"/>
      <c r="H1731" s="250">
        <v>274</v>
      </c>
      <c r="I1731" s="251"/>
      <c r="J1731" s="247"/>
      <c r="K1731" s="247"/>
      <c r="L1731" s="252"/>
      <c r="M1731" s="253"/>
      <c r="N1731" s="254"/>
      <c r="O1731" s="254"/>
      <c r="P1731" s="254"/>
      <c r="Q1731" s="254"/>
      <c r="R1731" s="254"/>
      <c r="S1731" s="254"/>
      <c r="T1731" s="255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6" t="s">
        <v>225</v>
      </c>
      <c r="AU1731" s="256" t="s">
        <v>93</v>
      </c>
      <c r="AV1731" s="14" t="s">
        <v>223</v>
      </c>
      <c r="AW1731" s="14" t="s">
        <v>38</v>
      </c>
      <c r="AX1731" s="14" t="s">
        <v>91</v>
      </c>
      <c r="AY1731" s="256" t="s">
        <v>216</v>
      </c>
    </row>
    <row r="1732" s="2" customFormat="1" ht="24.15" customHeight="1">
      <c r="A1732" s="40"/>
      <c r="B1732" s="41"/>
      <c r="C1732" s="221" t="s">
        <v>2257</v>
      </c>
      <c r="D1732" s="221" t="s">
        <v>218</v>
      </c>
      <c r="E1732" s="222" t="s">
        <v>2258</v>
      </c>
      <c r="F1732" s="223" t="s">
        <v>2259</v>
      </c>
      <c r="G1732" s="224" t="s">
        <v>323</v>
      </c>
      <c r="H1732" s="225">
        <v>2</v>
      </c>
      <c r="I1732" s="226"/>
      <c r="J1732" s="227">
        <f>ROUND(I1732*H1732,2)</f>
        <v>0</v>
      </c>
      <c r="K1732" s="223" t="s">
        <v>222</v>
      </c>
      <c r="L1732" s="46"/>
      <c r="M1732" s="228" t="s">
        <v>1</v>
      </c>
      <c r="N1732" s="229" t="s">
        <v>48</v>
      </c>
      <c r="O1732" s="93"/>
      <c r="P1732" s="230">
        <f>O1732*H1732</f>
        <v>0</v>
      </c>
      <c r="Q1732" s="230">
        <v>0</v>
      </c>
      <c r="R1732" s="230">
        <f>Q1732*H1732</f>
        <v>0</v>
      </c>
      <c r="S1732" s="230">
        <v>0</v>
      </c>
      <c r="T1732" s="231">
        <f>S1732*H1732</f>
        <v>0</v>
      </c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R1732" s="232" t="s">
        <v>312</v>
      </c>
      <c r="AT1732" s="232" t="s">
        <v>218</v>
      </c>
      <c r="AU1732" s="232" t="s">
        <v>93</v>
      </c>
      <c r="AY1732" s="18" t="s">
        <v>216</v>
      </c>
      <c r="BE1732" s="233">
        <f>IF(N1732="základní",J1732,0)</f>
        <v>0</v>
      </c>
      <c r="BF1732" s="233">
        <f>IF(N1732="snížená",J1732,0)</f>
        <v>0</v>
      </c>
      <c r="BG1732" s="233">
        <f>IF(N1732="zákl. přenesená",J1732,0)</f>
        <v>0</v>
      </c>
      <c r="BH1732" s="233">
        <f>IF(N1732="sníž. přenesená",J1732,0)</f>
        <v>0</v>
      </c>
      <c r="BI1732" s="233">
        <f>IF(N1732="nulová",J1732,0)</f>
        <v>0</v>
      </c>
      <c r="BJ1732" s="18" t="s">
        <v>91</v>
      </c>
      <c r="BK1732" s="233">
        <f>ROUND(I1732*H1732,2)</f>
        <v>0</v>
      </c>
      <c r="BL1732" s="18" t="s">
        <v>312</v>
      </c>
      <c r="BM1732" s="232" t="s">
        <v>2260</v>
      </c>
    </row>
    <row r="1733" s="13" customFormat="1">
      <c r="A1733" s="13"/>
      <c r="B1733" s="234"/>
      <c r="C1733" s="235"/>
      <c r="D1733" s="236" t="s">
        <v>225</v>
      </c>
      <c r="E1733" s="237" t="s">
        <v>1</v>
      </c>
      <c r="F1733" s="238" t="s">
        <v>2261</v>
      </c>
      <c r="G1733" s="235"/>
      <c r="H1733" s="239">
        <v>1</v>
      </c>
      <c r="I1733" s="240"/>
      <c r="J1733" s="235"/>
      <c r="K1733" s="235"/>
      <c r="L1733" s="241"/>
      <c r="M1733" s="242"/>
      <c r="N1733" s="243"/>
      <c r="O1733" s="243"/>
      <c r="P1733" s="243"/>
      <c r="Q1733" s="243"/>
      <c r="R1733" s="243"/>
      <c r="S1733" s="243"/>
      <c r="T1733" s="244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5" t="s">
        <v>225</v>
      </c>
      <c r="AU1733" s="245" t="s">
        <v>93</v>
      </c>
      <c r="AV1733" s="13" t="s">
        <v>93</v>
      </c>
      <c r="AW1733" s="13" t="s">
        <v>38</v>
      </c>
      <c r="AX1733" s="13" t="s">
        <v>83</v>
      </c>
      <c r="AY1733" s="245" t="s">
        <v>216</v>
      </c>
    </row>
    <row r="1734" s="13" customFormat="1">
      <c r="A1734" s="13"/>
      <c r="B1734" s="234"/>
      <c r="C1734" s="235"/>
      <c r="D1734" s="236" t="s">
        <v>225</v>
      </c>
      <c r="E1734" s="237" t="s">
        <v>1</v>
      </c>
      <c r="F1734" s="238" t="s">
        <v>2262</v>
      </c>
      <c r="G1734" s="235"/>
      <c r="H1734" s="239">
        <v>1</v>
      </c>
      <c r="I1734" s="240"/>
      <c r="J1734" s="235"/>
      <c r="K1734" s="235"/>
      <c r="L1734" s="241"/>
      <c r="M1734" s="242"/>
      <c r="N1734" s="243"/>
      <c r="O1734" s="243"/>
      <c r="P1734" s="243"/>
      <c r="Q1734" s="243"/>
      <c r="R1734" s="243"/>
      <c r="S1734" s="243"/>
      <c r="T1734" s="244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5" t="s">
        <v>225</v>
      </c>
      <c r="AU1734" s="245" t="s">
        <v>93</v>
      </c>
      <c r="AV1734" s="13" t="s">
        <v>93</v>
      </c>
      <c r="AW1734" s="13" t="s">
        <v>38</v>
      </c>
      <c r="AX1734" s="13" t="s">
        <v>83</v>
      </c>
      <c r="AY1734" s="245" t="s">
        <v>216</v>
      </c>
    </row>
    <row r="1735" s="14" customFormat="1">
      <c r="A1735" s="14"/>
      <c r="B1735" s="246"/>
      <c r="C1735" s="247"/>
      <c r="D1735" s="236" t="s">
        <v>225</v>
      </c>
      <c r="E1735" s="248" t="s">
        <v>1</v>
      </c>
      <c r="F1735" s="249" t="s">
        <v>229</v>
      </c>
      <c r="G1735" s="247"/>
      <c r="H1735" s="250">
        <v>2</v>
      </c>
      <c r="I1735" s="251"/>
      <c r="J1735" s="247"/>
      <c r="K1735" s="247"/>
      <c r="L1735" s="252"/>
      <c r="M1735" s="253"/>
      <c r="N1735" s="254"/>
      <c r="O1735" s="254"/>
      <c r="P1735" s="254"/>
      <c r="Q1735" s="254"/>
      <c r="R1735" s="254"/>
      <c r="S1735" s="254"/>
      <c r="T1735" s="255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6" t="s">
        <v>225</v>
      </c>
      <c r="AU1735" s="256" t="s">
        <v>93</v>
      </c>
      <c r="AV1735" s="14" t="s">
        <v>223</v>
      </c>
      <c r="AW1735" s="14" t="s">
        <v>38</v>
      </c>
      <c r="AX1735" s="14" t="s">
        <v>91</v>
      </c>
      <c r="AY1735" s="256" t="s">
        <v>216</v>
      </c>
    </row>
    <row r="1736" s="2" customFormat="1" ht="24.15" customHeight="1">
      <c r="A1736" s="40"/>
      <c r="B1736" s="41"/>
      <c r="C1736" s="221" t="s">
        <v>2263</v>
      </c>
      <c r="D1736" s="221" t="s">
        <v>218</v>
      </c>
      <c r="E1736" s="222" t="s">
        <v>2264</v>
      </c>
      <c r="F1736" s="223" t="s">
        <v>2265</v>
      </c>
      <c r="G1736" s="224" t="s">
        <v>323</v>
      </c>
      <c r="H1736" s="225">
        <v>35</v>
      </c>
      <c r="I1736" s="226"/>
      <c r="J1736" s="227">
        <f>ROUND(I1736*H1736,2)</f>
        <v>0</v>
      </c>
      <c r="K1736" s="223" t="s">
        <v>222</v>
      </c>
      <c r="L1736" s="46"/>
      <c r="M1736" s="228" t="s">
        <v>1</v>
      </c>
      <c r="N1736" s="229" t="s">
        <v>48</v>
      </c>
      <c r="O1736" s="93"/>
      <c r="P1736" s="230">
        <f>O1736*H1736</f>
        <v>0</v>
      </c>
      <c r="Q1736" s="230">
        <v>0</v>
      </c>
      <c r="R1736" s="230">
        <f>Q1736*H1736</f>
        <v>0</v>
      </c>
      <c r="S1736" s="230">
        <v>0</v>
      </c>
      <c r="T1736" s="231">
        <f>S1736*H1736</f>
        <v>0</v>
      </c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R1736" s="232" t="s">
        <v>312</v>
      </c>
      <c r="AT1736" s="232" t="s">
        <v>218</v>
      </c>
      <c r="AU1736" s="232" t="s">
        <v>93</v>
      </c>
      <c r="AY1736" s="18" t="s">
        <v>216</v>
      </c>
      <c r="BE1736" s="233">
        <f>IF(N1736="základní",J1736,0)</f>
        <v>0</v>
      </c>
      <c r="BF1736" s="233">
        <f>IF(N1736="snížená",J1736,0)</f>
        <v>0</v>
      </c>
      <c r="BG1736" s="233">
        <f>IF(N1736="zákl. přenesená",J1736,0)</f>
        <v>0</v>
      </c>
      <c r="BH1736" s="233">
        <f>IF(N1736="sníž. přenesená",J1736,0)</f>
        <v>0</v>
      </c>
      <c r="BI1736" s="233">
        <f>IF(N1736="nulová",J1736,0)</f>
        <v>0</v>
      </c>
      <c r="BJ1736" s="18" t="s">
        <v>91</v>
      </c>
      <c r="BK1736" s="233">
        <f>ROUND(I1736*H1736,2)</f>
        <v>0</v>
      </c>
      <c r="BL1736" s="18" t="s">
        <v>312</v>
      </c>
      <c r="BM1736" s="232" t="s">
        <v>2266</v>
      </c>
    </row>
    <row r="1737" s="13" customFormat="1">
      <c r="A1737" s="13"/>
      <c r="B1737" s="234"/>
      <c r="C1737" s="235"/>
      <c r="D1737" s="236" t="s">
        <v>225</v>
      </c>
      <c r="E1737" s="237" t="s">
        <v>1</v>
      </c>
      <c r="F1737" s="238" t="s">
        <v>2267</v>
      </c>
      <c r="G1737" s="235"/>
      <c r="H1737" s="239">
        <v>1</v>
      </c>
      <c r="I1737" s="240"/>
      <c r="J1737" s="235"/>
      <c r="K1737" s="235"/>
      <c r="L1737" s="241"/>
      <c r="M1737" s="242"/>
      <c r="N1737" s="243"/>
      <c r="O1737" s="243"/>
      <c r="P1737" s="243"/>
      <c r="Q1737" s="243"/>
      <c r="R1737" s="243"/>
      <c r="S1737" s="243"/>
      <c r="T1737" s="244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5" t="s">
        <v>225</v>
      </c>
      <c r="AU1737" s="245" t="s">
        <v>93</v>
      </c>
      <c r="AV1737" s="13" t="s">
        <v>93</v>
      </c>
      <c r="AW1737" s="13" t="s">
        <v>38</v>
      </c>
      <c r="AX1737" s="13" t="s">
        <v>83</v>
      </c>
      <c r="AY1737" s="245" t="s">
        <v>216</v>
      </c>
    </row>
    <row r="1738" s="13" customFormat="1">
      <c r="A1738" s="13"/>
      <c r="B1738" s="234"/>
      <c r="C1738" s="235"/>
      <c r="D1738" s="236" t="s">
        <v>225</v>
      </c>
      <c r="E1738" s="237" t="s">
        <v>1</v>
      </c>
      <c r="F1738" s="238" t="s">
        <v>2268</v>
      </c>
      <c r="G1738" s="235"/>
      <c r="H1738" s="239">
        <v>3</v>
      </c>
      <c r="I1738" s="240"/>
      <c r="J1738" s="235"/>
      <c r="K1738" s="235"/>
      <c r="L1738" s="241"/>
      <c r="M1738" s="242"/>
      <c r="N1738" s="243"/>
      <c r="O1738" s="243"/>
      <c r="P1738" s="243"/>
      <c r="Q1738" s="243"/>
      <c r="R1738" s="243"/>
      <c r="S1738" s="243"/>
      <c r="T1738" s="244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5" t="s">
        <v>225</v>
      </c>
      <c r="AU1738" s="245" t="s">
        <v>93</v>
      </c>
      <c r="AV1738" s="13" t="s">
        <v>93</v>
      </c>
      <c r="AW1738" s="13" t="s">
        <v>38</v>
      </c>
      <c r="AX1738" s="13" t="s">
        <v>83</v>
      </c>
      <c r="AY1738" s="245" t="s">
        <v>216</v>
      </c>
    </row>
    <row r="1739" s="13" customFormat="1">
      <c r="A1739" s="13"/>
      <c r="B1739" s="234"/>
      <c r="C1739" s="235"/>
      <c r="D1739" s="236" t="s">
        <v>225</v>
      </c>
      <c r="E1739" s="237" t="s">
        <v>1</v>
      </c>
      <c r="F1739" s="238" t="s">
        <v>2269</v>
      </c>
      <c r="G1739" s="235"/>
      <c r="H1739" s="239">
        <v>1</v>
      </c>
      <c r="I1739" s="240"/>
      <c r="J1739" s="235"/>
      <c r="K1739" s="235"/>
      <c r="L1739" s="241"/>
      <c r="M1739" s="242"/>
      <c r="N1739" s="243"/>
      <c r="O1739" s="243"/>
      <c r="P1739" s="243"/>
      <c r="Q1739" s="243"/>
      <c r="R1739" s="243"/>
      <c r="S1739" s="243"/>
      <c r="T1739" s="244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5" t="s">
        <v>225</v>
      </c>
      <c r="AU1739" s="245" t="s">
        <v>93</v>
      </c>
      <c r="AV1739" s="13" t="s">
        <v>93</v>
      </c>
      <c r="AW1739" s="13" t="s">
        <v>38</v>
      </c>
      <c r="AX1739" s="13" t="s">
        <v>83</v>
      </c>
      <c r="AY1739" s="245" t="s">
        <v>216</v>
      </c>
    </row>
    <row r="1740" s="13" customFormat="1">
      <c r="A1740" s="13"/>
      <c r="B1740" s="234"/>
      <c r="C1740" s="235"/>
      <c r="D1740" s="236" t="s">
        <v>225</v>
      </c>
      <c r="E1740" s="237" t="s">
        <v>1</v>
      </c>
      <c r="F1740" s="238" t="s">
        <v>2270</v>
      </c>
      <c r="G1740" s="235"/>
      <c r="H1740" s="239">
        <v>3</v>
      </c>
      <c r="I1740" s="240"/>
      <c r="J1740" s="235"/>
      <c r="K1740" s="235"/>
      <c r="L1740" s="241"/>
      <c r="M1740" s="242"/>
      <c r="N1740" s="243"/>
      <c r="O1740" s="243"/>
      <c r="P1740" s="243"/>
      <c r="Q1740" s="243"/>
      <c r="R1740" s="243"/>
      <c r="S1740" s="243"/>
      <c r="T1740" s="244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5" t="s">
        <v>225</v>
      </c>
      <c r="AU1740" s="245" t="s">
        <v>93</v>
      </c>
      <c r="AV1740" s="13" t="s">
        <v>93</v>
      </c>
      <c r="AW1740" s="13" t="s">
        <v>38</v>
      </c>
      <c r="AX1740" s="13" t="s">
        <v>83</v>
      </c>
      <c r="AY1740" s="245" t="s">
        <v>216</v>
      </c>
    </row>
    <row r="1741" s="13" customFormat="1">
      <c r="A1741" s="13"/>
      <c r="B1741" s="234"/>
      <c r="C1741" s="235"/>
      <c r="D1741" s="236" t="s">
        <v>225</v>
      </c>
      <c r="E1741" s="237" t="s">
        <v>1</v>
      </c>
      <c r="F1741" s="238" t="s">
        <v>2271</v>
      </c>
      <c r="G1741" s="235"/>
      <c r="H1741" s="239">
        <v>2</v>
      </c>
      <c r="I1741" s="240"/>
      <c r="J1741" s="235"/>
      <c r="K1741" s="235"/>
      <c r="L1741" s="241"/>
      <c r="M1741" s="242"/>
      <c r="N1741" s="243"/>
      <c r="O1741" s="243"/>
      <c r="P1741" s="243"/>
      <c r="Q1741" s="243"/>
      <c r="R1741" s="243"/>
      <c r="S1741" s="243"/>
      <c r="T1741" s="244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5" t="s">
        <v>225</v>
      </c>
      <c r="AU1741" s="245" t="s">
        <v>93</v>
      </c>
      <c r="AV1741" s="13" t="s">
        <v>93</v>
      </c>
      <c r="AW1741" s="13" t="s">
        <v>38</v>
      </c>
      <c r="AX1741" s="13" t="s">
        <v>83</v>
      </c>
      <c r="AY1741" s="245" t="s">
        <v>216</v>
      </c>
    </row>
    <row r="1742" s="13" customFormat="1">
      <c r="A1742" s="13"/>
      <c r="B1742" s="234"/>
      <c r="C1742" s="235"/>
      <c r="D1742" s="236" t="s">
        <v>225</v>
      </c>
      <c r="E1742" s="237" t="s">
        <v>1</v>
      </c>
      <c r="F1742" s="238" t="s">
        <v>2272</v>
      </c>
      <c r="G1742" s="235"/>
      <c r="H1742" s="239">
        <v>3</v>
      </c>
      <c r="I1742" s="240"/>
      <c r="J1742" s="235"/>
      <c r="K1742" s="235"/>
      <c r="L1742" s="241"/>
      <c r="M1742" s="242"/>
      <c r="N1742" s="243"/>
      <c r="O1742" s="243"/>
      <c r="P1742" s="243"/>
      <c r="Q1742" s="243"/>
      <c r="R1742" s="243"/>
      <c r="S1742" s="243"/>
      <c r="T1742" s="244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5" t="s">
        <v>225</v>
      </c>
      <c r="AU1742" s="245" t="s">
        <v>93</v>
      </c>
      <c r="AV1742" s="13" t="s">
        <v>93</v>
      </c>
      <c r="AW1742" s="13" t="s">
        <v>38</v>
      </c>
      <c r="AX1742" s="13" t="s">
        <v>83</v>
      </c>
      <c r="AY1742" s="245" t="s">
        <v>216</v>
      </c>
    </row>
    <row r="1743" s="13" customFormat="1">
      <c r="A1743" s="13"/>
      <c r="B1743" s="234"/>
      <c r="C1743" s="235"/>
      <c r="D1743" s="236" t="s">
        <v>225</v>
      </c>
      <c r="E1743" s="237" t="s">
        <v>1</v>
      </c>
      <c r="F1743" s="238" t="s">
        <v>2273</v>
      </c>
      <c r="G1743" s="235"/>
      <c r="H1743" s="239">
        <v>8</v>
      </c>
      <c r="I1743" s="240"/>
      <c r="J1743" s="235"/>
      <c r="K1743" s="235"/>
      <c r="L1743" s="241"/>
      <c r="M1743" s="242"/>
      <c r="N1743" s="243"/>
      <c r="O1743" s="243"/>
      <c r="P1743" s="243"/>
      <c r="Q1743" s="243"/>
      <c r="R1743" s="243"/>
      <c r="S1743" s="243"/>
      <c r="T1743" s="244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5" t="s">
        <v>225</v>
      </c>
      <c r="AU1743" s="245" t="s">
        <v>93</v>
      </c>
      <c r="AV1743" s="13" t="s">
        <v>93</v>
      </c>
      <c r="AW1743" s="13" t="s">
        <v>38</v>
      </c>
      <c r="AX1743" s="13" t="s">
        <v>83</v>
      </c>
      <c r="AY1743" s="245" t="s">
        <v>216</v>
      </c>
    </row>
    <row r="1744" s="13" customFormat="1">
      <c r="A1744" s="13"/>
      <c r="B1744" s="234"/>
      <c r="C1744" s="235"/>
      <c r="D1744" s="236" t="s">
        <v>225</v>
      </c>
      <c r="E1744" s="237" t="s">
        <v>1</v>
      </c>
      <c r="F1744" s="238" t="s">
        <v>2274</v>
      </c>
      <c r="G1744" s="235"/>
      <c r="H1744" s="239">
        <v>6</v>
      </c>
      <c r="I1744" s="240"/>
      <c r="J1744" s="235"/>
      <c r="K1744" s="235"/>
      <c r="L1744" s="241"/>
      <c r="M1744" s="242"/>
      <c r="N1744" s="243"/>
      <c r="O1744" s="243"/>
      <c r="P1744" s="243"/>
      <c r="Q1744" s="243"/>
      <c r="R1744" s="243"/>
      <c r="S1744" s="243"/>
      <c r="T1744" s="244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5" t="s">
        <v>225</v>
      </c>
      <c r="AU1744" s="245" t="s">
        <v>93</v>
      </c>
      <c r="AV1744" s="13" t="s">
        <v>93</v>
      </c>
      <c r="AW1744" s="13" t="s">
        <v>38</v>
      </c>
      <c r="AX1744" s="13" t="s">
        <v>83</v>
      </c>
      <c r="AY1744" s="245" t="s">
        <v>216</v>
      </c>
    </row>
    <row r="1745" s="13" customFormat="1">
      <c r="A1745" s="13"/>
      <c r="B1745" s="234"/>
      <c r="C1745" s="235"/>
      <c r="D1745" s="236" t="s">
        <v>225</v>
      </c>
      <c r="E1745" s="237" t="s">
        <v>1</v>
      </c>
      <c r="F1745" s="238" t="s">
        <v>2275</v>
      </c>
      <c r="G1745" s="235"/>
      <c r="H1745" s="239">
        <v>8</v>
      </c>
      <c r="I1745" s="240"/>
      <c r="J1745" s="235"/>
      <c r="K1745" s="235"/>
      <c r="L1745" s="241"/>
      <c r="M1745" s="242"/>
      <c r="N1745" s="243"/>
      <c r="O1745" s="243"/>
      <c r="P1745" s="243"/>
      <c r="Q1745" s="243"/>
      <c r="R1745" s="243"/>
      <c r="S1745" s="243"/>
      <c r="T1745" s="244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5" t="s">
        <v>225</v>
      </c>
      <c r="AU1745" s="245" t="s">
        <v>93</v>
      </c>
      <c r="AV1745" s="13" t="s">
        <v>93</v>
      </c>
      <c r="AW1745" s="13" t="s">
        <v>38</v>
      </c>
      <c r="AX1745" s="13" t="s">
        <v>83</v>
      </c>
      <c r="AY1745" s="245" t="s">
        <v>216</v>
      </c>
    </row>
    <row r="1746" s="14" customFormat="1">
      <c r="A1746" s="14"/>
      <c r="B1746" s="246"/>
      <c r="C1746" s="247"/>
      <c r="D1746" s="236" t="s">
        <v>225</v>
      </c>
      <c r="E1746" s="248" t="s">
        <v>1</v>
      </c>
      <c r="F1746" s="249" t="s">
        <v>229</v>
      </c>
      <c r="G1746" s="247"/>
      <c r="H1746" s="250">
        <v>35</v>
      </c>
      <c r="I1746" s="251"/>
      <c r="J1746" s="247"/>
      <c r="K1746" s="247"/>
      <c r="L1746" s="252"/>
      <c r="M1746" s="253"/>
      <c r="N1746" s="254"/>
      <c r="O1746" s="254"/>
      <c r="P1746" s="254"/>
      <c r="Q1746" s="254"/>
      <c r="R1746" s="254"/>
      <c r="S1746" s="254"/>
      <c r="T1746" s="255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6" t="s">
        <v>225</v>
      </c>
      <c r="AU1746" s="256" t="s">
        <v>93</v>
      </c>
      <c r="AV1746" s="14" t="s">
        <v>223</v>
      </c>
      <c r="AW1746" s="14" t="s">
        <v>38</v>
      </c>
      <c r="AX1746" s="14" t="s">
        <v>91</v>
      </c>
      <c r="AY1746" s="256" t="s">
        <v>216</v>
      </c>
    </row>
    <row r="1747" s="2" customFormat="1" ht="21.75" customHeight="1">
      <c r="A1747" s="40"/>
      <c r="B1747" s="41"/>
      <c r="C1747" s="267" t="s">
        <v>2276</v>
      </c>
      <c r="D1747" s="267" t="s">
        <v>295</v>
      </c>
      <c r="E1747" s="268" t="s">
        <v>2277</v>
      </c>
      <c r="F1747" s="269" t="s">
        <v>2278</v>
      </c>
      <c r="G1747" s="270" t="s">
        <v>237</v>
      </c>
      <c r="H1747" s="271">
        <v>43.950000000000003</v>
      </c>
      <c r="I1747" s="272"/>
      <c r="J1747" s="273">
        <f>ROUND(I1747*H1747,2)</f>
        <v>0</v>
      </c>
      <c r="K1747" s="269" t="s">
        <v>222</v>
      </c>
      <c r="L1747" s="274"/>
      <c r="M1747" s="275" t="s">
        <v>1</v>
      </c>
      <c r="N1747" s="276" t="s">
        <v>48</v>
      </c>
      <c r="O1747" s="93"/>
      <c r="P1747" s="230">
        <f>O1747*H1747</f>
        <v>0</v>
      </c>
      <c r="Q1747" s="230">
        <v>0.0060000000000000001</v>
      </c>
      <c r="R1747" s="230">
        <f>Q1747*H1747</f>
        <v>0.26370000000000005</v>
      </c>
      <c r="S1747" s="230">
        <v>0</v>
      </c>
      <c r="T1747" s="231">
        <f>S1747*H1747</f>
        <v>0</v>
      </c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R1747" s="232" t="s">
        <v>440</v>
      </c>
      <c r="AT1747" s="232" t="s">
        <v>295</v>
      </c>
      <c r="AU1747" s="232" t="s">
        <v>93</v>
      </c>
      <c r="AY1747" s="18" t="s">
        <v>216</v>
      </c>
      <c r="BE1747" s="233">
        <f>IF(N1747="základní",J1747,0)</f>
        <v>0</v>
      </c>
      <c r="BF1747" s="233">
        <f>IF(N1747="snížená",J1747,0)</f>
        <v>0</v>
      </c>
      <c r="BG1747" s="233">
        <f>IF(N1747="zákl. přenesená",J1747,0)</f>
        <v>0</v>
      </c>
      <c r="BH1747" s="233">
        <f>IF(N1747="sníž. přenesená",J1747,0)</f>
        <v>0</v>
      </c>
      <c r="BI1747" s="233">
        <f>IF(N1747="nulová",J1747,0)</f>
        <v>0</v>
      </c>
      <c r="BJ1747" s="18" t="s">
        <v>91</v>
      </c>
      <c r="BK1747" s="233">
        <f>ROUND(I1747*H1747,2)</f>
        <v>0</v>
      </c>
      <c r="BL1747" s="18" t="s">
        <v>312</v>
      </c>
      <c r="BM1747" s="232" t="s">
        <v>2279</v>
      </c>
    </row>
    <row r="1748" s="15" customFormat="1">
      <c r="A1748" s="15"/>
      <c r="B1748" s="257"/>
      <c r="C1748" s="258"/>
      <c r="D1748" s="236" t="s">
        <v>225</v>
      </c>
      <c r="E1748" s="259" t="s">
        <v>1</v>
      </c>
      <c r="F1748" s="260" t="s">
        <v>2280</v>
      </c>
      <c r="G1748" s="258"/>
      <c r="H1748" s="259" t="s">
        <v>1</v>
      </c>
      <c r="I1748" s="261"/>
      <c r="J1748" s="258"/>
      <c r="K1748" s="258"/>
      <c r="L1748" s="262"/>
      <c r="M1748" s="263"/>
      <c r="N1748" s="264"/>
      <c r="O1748" s="264"/>
      <c r="P1748" s="264"/>
      <c r="Q1748" s="264"/>
      <c r="R1748" s="264"/>
      <c r="S1748" s="264"/>
      <c r="T1748" s="26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T1748" s="266" t="s">
        <v>225</v>
      </c>
      <c r="AU1748" s="266" t="s">
        <v>93</v>
      </c>
      <c r="AV1748" s="15" t="s">
        <v>91</v>
      </c>
      <c r="AW1748" s="15" t="s">
        <v>38</v>
      </c>
      <c r="AX1748" s="15" t="s">
        <v>83</v>
      </c>
      <c r="AY1748" s="266" t="s">
        <v>216</v>
      </c>
    </row>
    <row r="1749" s="13" customFormat="1">
      <c r="A1749" s="13"/>
      <c r="B1749" s="234"/>
      <c r="C1749" s="235"/>
      <c r="D1749" s="236" t="s">
        <v>225</v>
      </c>
      <c r="E1749" s="237" t="s">
        <v>1</v>
      </c>
      <c r="F1749" s="238" t="s">
        <v>2281</v>
      </c>
      <c r="G1749" s="235"/>
      <c r="H1749" s="239">
        <v>0.84999999999999998</v>
      </c>
      <c r="I1749" s="240"/>
      <c r="J1749" s="235"/>
      <c r="K1749" s="235"/>
      <c r="L1749" s="241"/>
      <c r="M1749" s="242"/>
      <c r="N1749" s="243"/>
      <c r="O1749" s="243"/>
      <c r="P1749" s="243"/>
      <c r="Q1749" s="243"/>
      <c r="R1749" s="243"/>
      <c r="S1749" s="243"/>
      <c r="T1749" s="244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5" t="s">
        <v>225</v>
      </c>
      <c r="AU1749" s="245" t="s">
        <v>93</v>
      </c>
      <c r="AV1749" s="13" t="s">
        <v>93</v>
      </c>
      <c r="AW1749" s="13" t="s">
        <v>38</v>
      </c>
      <c r="AX1749" s="13" t="s">
        <v>83</v>
      </c>
      <c r="AY1749" s="245" t="s">
        <v>216</v>
      </c>
    </row>
    <row r="1750" s="13" customFormat="1">
      <c r="A1750" s="13"/>
      <c r="B1750" s="234"/>
      <c r="C1750" s="235"/>
      <c r="D1750" s="236" t="s">
        <v>225</v>
      </c>
      <c r="E1750" s="237" t="s">
        <v>1</v>
      </c>
      <c r="F1750" s="238" t="s">
        <v>2282</v>
      </c>
      <c r="G1750" s="235"/>
      <c r="H1750" s="239">
        <v>1.3500000000000001</v>
      </c>
      <c r="I1750" s="240"/>
      <c r="J1750" s="235"/>
      <c r="K1750" s="235"/>
      <c r="L1750" s="241"/>
      <c r="M1750" s="242"/>
      <c r="N1750" s="243"/>
      <c r="O1750" s="243"/>
      <c r="P1750" s="243"/>
      <c r="Q1750" s="243"/>
      <c r="R1750" s="243"/>
      <c r="S1750" s="243"/>
      <c r="T1750" s="244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45" t="s">
        <v>225</v>
      </c>
      <c r="AU1750" s="245" t="s">
        <v>93</v>
      </c>
      <c r="AV1750" s="13" t="s">
        <v>93</v>
      </c>
      <c r="AW1750" s="13" t="s">
        <v>38</v>
      </c>
      <c r="AX1750" s="13" t="s">
        <v>83</v>
      </c>
      <c r="AY1750" s="245" t="s">
        <v>216</v>
      </c>
    </row>
    <row r="1751" s="13" customFormat="1">
      <c r="A1751" s="13"/>
      <c r="B1751" s="234"/>
      <c r="C1751" s="235"/>
      <c r="D1751" s="236" t="s">
        <v>225</v>
      </c>
      <c r="E1751" s="237" t="s">
        <v>1</v>
      </c>
      <c r="F1751" s="238" t="s">
        <v>2283</v>
      </c>
      <c r="G1751" s="235"/>
      <c r="H1751" s="239">
        <v>3.4500000000000002</v>
      </c>
      <c r="I1751" s="240"/>
      <c r="J1751" s="235"/>
      <c r="K1751" s="235"/>
      <c r="L1751" s="241"/>
      <c r="M1751" s="242"/>
      <c r="N1751" s="243"/>
      <c r="O1751" s="243"/>
      <c r="P1751" s="243"/>
      <c r="Q1751" s="243"/>
      <c r="R1751" s="243"/>
      <c r="S1751" s="243"/>
      <c r="T1751" s="244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5" t="s">
        <v>225</v>
      </c>
      <c r="AU1751" s="245" t="s">
        <v>93</v>
      </c>
      <c r="AV1751" s="13" t="s">
        <v>93</v>
      </c>
      <c r="AW1751" s="13" t="s">
        <v>38</v>
      </c>
      <c r="AX1751" s="13" t="s">
        <v>83</v>
      </c>
      <c r="AY1751" s="245" t="s">
        <v>216</v>
      </c>
    </row>
    <row r="1752" s="13" customFormat="1">
      <c r="A1752" s="13"/>
      <c r="B1752" s="234"/>
      <c r="C1752" s="235"/>
      <c r="D1752" s="236" t="s">
        <v>225</v>
      </c>
      <c r="E1752" s="237" t="s">
        <v>1</v>
      </c>
      <c r="F1752" s="238" t="s">
        <v>2284</v>
      </c>
      <c r="G1752" s="235"/>
      <c r="H1752" s="239">
        <v>1.25</v>
      </c>
      <c r="I1752" s="240"/>
      <c r="J1752" s="235"/>
      <c r="K1752" s="235"/>
      <c r="L1752" s="241"/>
      <c r="M1752" s="242"/>
      <c r="N1752" s="243"/>
      <c r="O1752" s="243"/>
      <c r="P1752" s="243"/>
      <c r="Q1752" s="243"/>
      <c r="R1752" s="243"/>
      <c r="S1752" s="243"/>
      <c r="T1752" s="244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5" t="s">
        <v>225</v>
      </c>
      <c r="AU1752" s="245" t="s">
        <v>93</v>
      </c>
      <c r="AV1752" s="13" t="s">
        <v>93</v>
      </c>
      <c r="AW1752" s="13" t="s">
        <v>38</v>
      </c>
      <c r="AX1752" s="13" t="s">
        <v>83</v>
      </c>
      <c r="AY1752" s="245" t="s">
        <v>216</v>
      </c>
    </row>
    <row r="1753" s="13" customFormat="1">
      <c r="A1753" s="13"/>
      <c r="B1753" s="234"/>
      <c r="C1753" s="235"/>
      <c r="D1753" s="236" t="s">
        <v>225</v>
      </c>
      <c r="E1753" s="237" t="s">
        <v>1</v>
      </c>
      <c r="F1753" s="238" t="s">
        <v>2285</v>
      </c>
      <c r="G1753" s="235"/>
      <c r="H1753" s="239">
        <v>3.4500000000000002</v>
      </c>
      <c r="I1753" s="240"/>
      <c r="J1753" s="235"/>
      <c r="K1753" s="235"/>
      <c r="L1753" s="241"/>
      <c r="M1753" s="242"/>
      <c r="N1753" s="243"/>
      <c r="O1753" s="243"/>
      <c r="P1753" s="243"/>
      <c r="Q1753" s="243"/>
      <c r="R1753" s="243"/>
      <c r="S1753" s="243"/>
      <c r="T1753" s="244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5" t="s">
        <v>225</v>
      </c>
      <c r="AU1753" s="245" t="s">
        <v>93</v>
      </c>
      <c r="AV1753" s="13" t="s">
        <v>93</v>
      </c>
      <c r="AW1753" s="13" t="s">
        <v>38</v>
      </c>
      <c r="AX1753" s="13" t="s">
        <v>83</v>
      </c>
      <c r="AY1753" s="245" t="s">
        <v>216</v>
      </c>
    </row>
    <row r="1754" s="13" customFormat="1">
      <c r="A1754" s="13"/>
      <c r="B1754" s="234"/>
      <c r="C1754" s="235"/>
      <c r="D1754" s="236" t="s">
        <v>225</v>
      </c>
      <c r="E1754" s="237" t="s">
        <v>1</v>
      </c>
      <c r="F1754" s="238" t="s">
        <v>2286</v>
      </c>
      <c r="G1754" s="235"/>
      <c r="H1754" s="239">
        <v>2.5</v>
      </c>
      <c r="I1754" s="240"/>
      <c r="J1754" s="235"/>
      <c r="K1754" s="235"/>
      <c r="L1754" s="241"/>
      <c r="M1754" s="242"/>
      <c r="N1754" s="243"/>
      <c r="O1754" s="243"/>
      <c r="P1754" s="243"/>
      <c r="Q1754" s="243"/>
      <c r="R1754" s="243"/>
      <c r="S1754" s="243"/>
      <c r="T1754" s="244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5" t="s">
        <v>225</v>
      </c>
      <c r="AU1754" s="245" t="s">
        <v>93</v>
      </c>
      <c r="AV1754" s="13" t="s">
        <v>93</v>
      </c>
      <c r="AW1754" s="13" t="s">
        <v>38</v>
      </c>
      <c r="AX1754" s="13" t="s">
        <v>83</v>
      </c>
      <c r="AY1754" s="245" t="s">
        <v>216</v>
      </c>
    </row>
    <row r="1755" s="13" customFormat="1">
      <c r="A1755" s="13"/>
      <c r="B1755" s="234"/>
      <c r="C1755" s="235"/>
      <c r="D1755" s="236" t="s">
        <v>225</v>
      </c>
      <c r="E1755" s="237" t="s">
        <v>1</v>
      </c>
      <c r="F1755" s="238" t="s">
        <v>2287</v>
      </c>
      <c r="G1755" s="235"/>
      <c r="H1755" s="239">
        <v>0.94999999999999996</v>
      </c>
      <c r="I1755" s="240"/>
      <c r="J1755" s="235"/>
      <c r="K1755" s="235"/>
      <c r="L1755" s="241"/>
      <c r="M1755" s="242"/>
      <c r="N1755" s="243"/>
      <c r="O1755" s="243"/>
      <c r="P1755" s="243"/>
      <c r="Q1755" s="243"/>
      <c r="R1755" s="243"/>
      <c r="S1755" s="243"/>
      <c r="T1755" s="244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5" t="s">
        <v>225</v>
      </c>
      <c r="AU1755" s="245" t="s">
        <v>93</v>
      </c>
      <c r="AV1755" s="13" t="s">
        <v>93</v>
      </c>
      <c r="AW1755" s="13" t="s">
        <v>38</v>
      </c>
      <c r="AX1755" s="13" t="s">
        <v>83</v>
      </c>
      <c r="AY1755" s="245" t="s">
        <v>216</v>
      </c>
    </row>
    <row r="1756" s="13" customFormat="1">
      <c r="A1756" s="13"/>
      <c r="B1756" s="234"/>
      <c r="C1756" s="235"/>
      <c r="D1756" s="236" t="s">
        <v>225</v>
      </c>
      <c r="E1756" s="237" t="s">
        <v>1</v>
      </c>
      <c r="F1756" s="238" t="s">
        <v>2288</v>
      </c>
      <c r="G1756" s="235"/>
      <c r="H1756" s="239">
        <v>3.4500000000000002</v>
      </c>
      <c r="I1756" s="240"/>
      <c r="J1756" s="235"/>
      <c r="K1756" s="235"/>
      <c r="L1756" s="241"/>
      <c r="M1756" s="242"/>
      <c r="N1756" s="243"/>
      <c r="O1756" s="243"/>
      <c r="P1756" s="243"/>
      <c r="Q1756" s="243"/>
      <c r="R1756" s="243"/>
      <c r="S1756" s="243"/>
      <c r="T1756" s="244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45" t="s">
        <v>225</v>
      </c>
      <c r="AU1756" s="245" t="s">
        <v>93</v>
      </c>
      <c r="AV1756" s="13" t="s">
        <v>93</v>
      </c>
      <c r="AW1756" s="13" t="s">
        <v>38</v>
      </c>
      <c r="AX1756" s="13" t="s">
        <v>83</v>
      </c>
      <c r="AY1756" s="245" t="s">
        <v>216</v>
      </c>
    </row>
    <row r="1757" s="13" customFormat="1">
      <c r="A1757" s="13"/>
      <c r="B1757" s="234"/>
      <c r="C1757" s="235"/>
      <c r="D1757" s="236" t="s">
        <v>225</v>
      </c>
      <c r="E1757" s="237" t="s">
        <v>1</v>
      </c>
      <c r="F1757" s="238" t="s">
        <v>2289</v>
      </c>
      <c r="G1757" s="235"/>
      <c r="H1757" s="239">
        <v>9.1999999999999993</v>
      </c>
      <c r="I1757" s="240"/>
      <c r="J1757" s="235"/>
      <c r="K1757" s="235"/>
      <c r="L1757" s="241"/>
      <c r="M1757" s="242"/>
      <c r="N1757" s="243"/>
      <c r="O1757" s="243"/>
      <c r="P1757" s="243"/>
      <c r="Q1757" s="243"/>
      <c r="R1757" s="243"/>
      <c r="S1757" s="243"/>
      <c r="T1757" s="244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5" t="s">
        <v>225</v>
      </c>
      <c r="AU1757" s="245" t="s">
        <v>93</v>
      </c>
      <c r="AV1757" s="13" t="s">
        <v>93</v>
      </c>
      <c r="AW1757" s="13" t="s">
        <v>38</v>
      </c>
      <c r="AX1757" s="13" t="s">
        <v>83</v>
      </c>
      <c r="AY1757" s="245" t="s">
        <v>216</v>
      </c>
    </row>
    <row r="1758" s="13" customFormat="1">
      <c r="A1758" s="13"/>
      <c r="B1758" s="234"/>
      <c r="C1758" s="235"/>
      <c r="D1758" s="236" t="s">
        <v>225</v>
      </c>
      <c r="E1758" s="237" t="s">
        <v>1</v>
      </c>
      <c r="F1758" s="238" t="s">
        <v>2290</v>
      </c>
      <c r="G1758" s="235"/>
      <c r="H1758" s="239">
        <v>7.5</v>
      </c>
      <c r="I1758" s="240"/>
      <c r="J1758" s="235"/>
      <c r="K1758" s="235"/>
      <c r="L1758" s="241"/>
      <c r="M1758" s="242"/>
      <c r="N1758" s="243"/>
      <c r="O1758" s="243"/>
      <c r="P1758" s="243"/>
      <c r="Q1758" s="243"/>
      <c r="R1758" s="243"/>
      <c r="S1758" s="243"/>
      <c r="T1758" s="244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45" t="s">
        <v>225</v>
      </c>
      <c r="AU1758" s="245" t="s">
        <v>93</v>
      </c>
      <c r="AV1758" s="13" t="s">
        <v>93</v>
      </c>
      <c r="AW1758" s="13" t="s">
        <v>38</v>
      </c>
      <c r="AX1758" s="13" t="s">
        <v>83</v>
      </c>
      <c r="AY1758" s="245" t="s">
        <v>216</v>
      </c>
    </row>
    <row r="1759" s="13" customFormat="1">
      <c r="A1759" s="13"/>
      <c r="B1759" s="234"/>
      <c r="C1759" s="235"/>
      <c r="D1759" s="236" t="s">
        <v>225</v>
      </c>
      <c r="E1759" s="237" t="s">
        <v>1</v>
      </c>
      <c r="F1759" s="238" t="s">
        <v>2291</v>
      </c>
      <c r="G1759" s="235"/>
      <c r="H1759" s="239">
        <v>10</v>
      </c>
      <c r="I1759" s="240"/>
      <c r="J1759" s="235"/>
      <c r="K1759" s="235"/>
      <c r="L1759" s="241"/>
      <c r="M1759" s="242"/>
      <c r="N1759" s="243"/>
      <c r="O1759" s="243"/>
      <c r="P1759" s="243"/>
      <c r="Q1759" s="243"/>
      <c r="R1759" s="243"/>
      <c r="S1759" s="243"/>
      <c r="T1759" s="244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5" t="s">
        <v>225</v>
      </c>
      <c r="AU1759" s="245" t="s">
        <v>93</v>
      </c>
      <c r="AV1759" s="13" t="s">
        <v>93</v>
      </c>
      <c r="AW1759" s="13" t="s">
        <v>38</v>
      </c>
      <c r="AX1759" s="13" t="s">
        <v>83</v>
      </c>
      <c r="AY1759" s="245" t="s">
        <v>216</v>
      </c>
    </row>
    <row r="1760" s="14" customFormat="1">
      <c r="A1760" s="14"/>
      <c r="B1760" s="246"/>
      <c r="C1760" s="247"/>
      <c r="D1760" s="236" t="s">
        <v>225</v>
      </c>
      <c r="E1760" s="248" t="s">
        <v>1</v>
      </c>
      <c r="F1760" s="249" t="s">
        <v>229</v>
      </c>
      <c r="G1760" s="247"/>
      <c r="H1760" s="250">
        <v>43.950000000000003</v>
      </c>
      <c r="I1760" s="251"/>
      <c r="J1760" s="247"/>
      <c r="K1760" s="247"/>
      <c r="L1760" s="252"/>
      <c r="M1760" s="253"/>
      <c r="N1760" s="254"/>
      <c r="O1760" s="254"/>
      <c r="P1760" s="254"/>
      <c r="Q1760" s="254"/>
      <c r="R1760" s="254"/>
      <c r="S1760" s="254"/>
      <c r="T1760" s="255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6" t="s">
        <v>225</v>
      </c>
      <c r="AU1760" s="256" t="s">
        <v>93</v>
      </c>
      <c r="AV1760" s="14" t="s">
        <v>223</v>
      </c>
      <c r="AW1760" s="14" t="s">
        <v>38</v>
      </c>
      <c r="AX1760" s="14" t="s">
        <v>91</v>
      </c>
      <c r="AY1760" s="256" t="s">
        <v>216</v>
      </c>
    </row>
    <row r="1761" s="2" customFormat="1" ht="24.15" customHeight="1">
      <c r="A1761" s="40"/>
      <c r="B1761" s="41"/>
      <c r="C1761" s="267" t="s">
        <v>2292</v>
      </c>
      <c r="D1761" s="267" t="s">
        <v>295</v>
      </c>
      <c r="E1761" s="268" t="s">
        <v>2293</v>
      </c>
      <c r="F1761" s="269" t="s">
        <v>2294</v>
      </c>
      <c r="G1761" s="270" t="s">
        <v>323</v>
      </c>
      <c r="H1761" s="271">
        <v>66</v>
      </c>
      <c r="I1761" s="272"/>
      <c r="J1761" s="273">
        <f>ROUND(I1761*H1761,2)</f>
        <v>0</v>
      </c>
      <c r="K1761" s="269" t="s">
        <v>222</v>
      </c>
      <c r="L1761" s="274"/>
      <c r="M1761" s="275" t="s">
        <v>1</v>
      </c>
      <c r="N1761" s="276" t="s">
        <v>48</v>
      </c>
      <c r="O1761" s="93"/>
      <c r="P1761" s="230">
        <f>O1761*H1761</f>
        <v>0</v>
      </c>
      <c r="Q1761" s="230">
        <v>6.0000000000000002E-05</v>
      </c>
      <c r="R1761" s="230">
        <f>Q1761*H1761</f>
        <v>0.00396</v>
      </c>
      <c r="S1761" s="230">
        <v>0</v>
      </c>
      <c r="T1761" s="231">
        <f>S1761*H1761</f>
        <v>0</v>
      </c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R1761" s="232" t="s">
        <v>440</v>
      </c>
      <c r="AT1761" s="232" t="s">
        <v>295</v>
      </c>
      <c r="AU1761" s="232" t="s">
        <v>93</v>
      </c>
      <c r="AY1761" s="18" t="s">
        <v>216</v>
      </c>
      <c r="BE1761" s="233">
        <f>IF(N1761="základní",J1761,0)</f>
        <v>0</v>
      </c>
      <c r="BF1761" s="233">
        <f>IF(N1761="snížená",J1761,0)</f>
        <v>0</v>
      </c>
      <c r="BG1761" s="233">
        <f>IF(N1761="zákl. přenesená",J1761,0)</f>
        <v>0</v>
      </c>
      <c r="BH1761" s="233">
        <f>IF(N1761="sníž. přenesená",J1761,0)</f>
        <v>0</v>
      </c>
      <c r="BI1761" s="233">
        <f>IF(N1761="nulová",J1761,0)</f>
        <v>0</v>
      </c>
      <c r="BJ1761" s="18" t="s">
        <v>91</v>
      </c>
      <c r="BK1761" s="233">
        <f>ROUND(I1761*H1761,2)</f>
        <v>0</v>
      </c>
      <c r="BL1761" s="18" t="s">
        <v>312</v>
      </c>
      <c r="BM1761" s="232" t="s">
        <v>2295</v>
      </c>
    </row>
    <row r="1762" s="2" customFormat="1" ht="24.15" customHeight="1">
      <c r="A1762" s="40"/>
      <c r="B1762" s="41"/>
      <c r="C1762" s="221" t="s">
        <v>2296</v>
      </c>
      <c r="D1762" s="221" t="s">
        <v>218</v>
      </c>
      <c r="E1762" s="222" t="s">
        <v>2297</v>
      </c>
      <c r="F1762" s="223" t="s">
        <v>2298</v>
      </c>
      <c r="G1762" s="224" t="s">
        <v>278</v>
      </c>
      <c r="H1762" s="225">
        <v>0.749</v>
      </c>
      <c r="I1762" s="226"/>
      <c r="J1762" s="227">
        <f>ROUND(I1762*H1762,2)</f>
        <v>0</v>
      </c>
      <c r="K1762" s="223" t="s">
        <v>222</v>
      </c>
      <c r="L1762" s="46"/>
      <c r="M1762" s="228" t="s">
        <v>1</v>
      </c>
      <c r="N1762" s="229" t="s">
        <v>48</v>
      </c>
      <c r="O1762" s="93"/>
      <c r="P1762" s="230">
        <f>O1762*H1762</f>
        <v>0</v>
      </c>
      <c r="Q1762" s="230">
        <v>0</v>
      </c>
      <c r="R1762" s="230">
        <f>Q1762*H1762</f>
        <v>0</v>
      </c>
      <c r="S1762" s="230">
        <v>0</v>
      </c>
      <c r="T1762" s="231">
        <f>S1762*H1762</f>
        <v>0</v>
      </c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R1762" s="232" t="s">
        <v>312</v>
      </c>
      <c r="AT1762" s="232" t="s">
        <v>218</v>
      </c>
      <c r="AU1762" s="232" t="s">
        <v>93</v>
      </c>
      <c r="AY1762" s="18" t="s">
        <v>216</v>
      </c>
      <c r="BE1762" s="233">
        <f>IF(N1762="základní",J1762,0)</f>
        <v>0</v>
      </c>
      <c r="BF1762" s="233">
        <f>IF(N1762="snížená",J1762,0)</f>
        <v>0</v>
      </c>
      <c r="BG1762" s="233">
        <f>IF(N1762="zákl. přenesená",J1762,0)</f>
        <v>0</v>
      </c>
      <c r="BH1762" s="233">
        <f>IF(N1762="sníž. přenesená",J1762,0)</f>
        <v>0</v>
      </c>
      <c r="BI1762" s="233">
        <f>IF(N1762="nulová",J1762,0)</f>
        <v>0</v>
      </c>
      <c r="BJ1762" s="18" t="s">
        <v>91</v>
      </c>
      <c r="BK1762" s="233">
        <f>ROUND(I1762*H1762,2)</f>
        <v>0</v>
      </c>
      <c r="BL1762" s="18" t="s">
        <v>312</v>
      </c>
      <c r="BM1762" s="232" t="s">
        <v>2299</v>
      </c>
    </row>
    <row r="1763" s="12" customFormat="1" ht="22.8" customHeight="1">
      <c r="A1763" s="12"/>
      <c r="B1763" s="205"/>
      <c r="C1763" s="206"/>
      <c r="D1763" s="207" t="s">
        <v>82</v>
      </c>
      <c r="E1763" s="219" t="s">
        <v>2300</v>
      </c>
      <c r="F1763" s="219" t="s">
        <v>2301</v>
      </c>
      <c r="G1763" s="206"/>
      <c r="H1763" s="206"/>
      <c r="I1763" s="209"/>
      <c r="J1763" s="220">
        <f>BK1763</f>
        <v>0</v>
      </c>
      <c r="K1763" s="206"/>
      <c r="L1763" s="211"/>
      <c r="M1763" s="212"/>
      <c r="N1763" s="213"/>
      <c r="O1763" s="213"/>
      <c r="P1763" s="214">
        <f>SUM(P1764:P1814)</f>
        <v>0</v>
      </c>
      <c r="Q1763" s="213"/>
      <c r="R1763" s="214">
        <f>SUM(R1764:R1814)</f>
        <v>0.10773259999999998</v>
      </c>
      <c r="S1763" s="213"/>
      <c r="T1763" s="215">
        <f>SUM(T1764:T1814)</f>
        <v>0.94324999999999992</v>
      </c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R1763" s="216" t="s">
        <v>93</v>
      </c>
      <c r="AT1763" s="217" t="s">
        <v>82</v>
      </c>
      <c r="AU1763" s="217" t="s">
        <v>91</v>
      </c>
      <c r="AY1763" s="216" t="s">
        <v>216</v>
      </c>
      <c r="BK1763" s="218">
        <f>SUM(BK1764:BK1814)</f>
        <v>0</v>
      </c>
    </row>
    <row r="1764" s="2" customFormat="1" ht="24.15" customHeight="1">
      <c r="A1764" s="40"/>
      <c r="B1764" s="41"/>
      <c r="C1764" s="221" t="s">
        <v>2302</v>
      </c>
      <c r="D1764" s="221" t="s">
        <v>218</v>
      </c>
      <c r="E1764" s="222" t="s">
        <v>2303</v>
      </c>
      <c r="F1764" s="223" t="s">
        <v>2304</v>
      </c>
      <c r="G1764" s="224" t="s">
        <v>221</v>
      </c>
      <c r="H1764" s="225">
        <v>23.568000000000001</v>
      </c>
      <c r="I1764" s="226"/>
      <c r="J1764" s="227">
        <f>ROUND(I1764*H1764,2)</f>
        <v>0</v>
      </c>
      <c r="K1764" s="223" t="s">
        <v>222</v>
      </c>
      <c r="L1764" s="46"/>
      <c r="M1764" s="228" t="s">
        <v>1</v>
      </c>
      <c r="N1764" s="229" t="s">
        <v>48</v>
      </c>
      <c r="O1764" s="93"/>
      <c r="P1764" s="230">
        <f>O1764*H1764</f>
        <v>0</v>
      </c>
      <c r="Q1764" s="230">
        <v>0</v>
      </c>
      <c r="R1764" s="230">
        <f>Q1764*H1764</f>
        <v>0</v>
      </c>
      <c r="S1764" s="230">
        <v>0</v>
      </c>
      <c r="T1764" s="231">
        <f>S1764*H1764</f>
        <v>0</v>
      </c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R1764" s="232" t="s">
        <v>312</v>
      </c>
      <c r="AT1764" s="232" t="s">
        <v>218</v>
      </c>
      <c r="AU1764" s="232" t="s">
        <v>93</v>
      </c>
      <c r="AY1764" s="18" t="s">
        <v>216</v>
      </c>
      <c r="BE1764" s="233">
        <f>IF(N1764="základní",J1764,0)</f>
        <v>0</v>
      </c>
      <c r="BF1764" s="233">
        <f>IF(N1764="snížená",J1764,0)</f>
        <v>0</v>
      </c>
      <c r="BG1764" s="233">
        <f>IF(N1764="zákl. přenesená",J1764,0)</f>
        <v>0</v>
      </c>
      <c r="BH1764" s="233">
        <f>IF(N1764="sníž. přenesená",J1764,0)</f>
        <v>0</v>
      </c>
      <c r="BI1764" s="233">
        <f>IF(N1764="nulová",J1764,0)</f>
        <v>0</v>
      </c>
      <c r="BJ1764" s="18" t="s">
        <v>91</v>
      </c>
      <c r="BK1764" s="233">
        <f>ROUND(I1764*H1764,2)</f>
        <v>0</v>
      </c>
      <c r="BL1764" s="18" t="s">
        <v>312</v>
      </c>
      <c r="BM1764" s="232" t="s">
        <v>2305</v>
      </c>
    </row>
    <row r="1765" s="13" customFormat="1">
      <c r="A1765" s="13"/>
      <c r="B1765" s="234"/>
      <c r="C1765" s="235"/>
      <c r="D1765" s="236" t="s">
        <v>225</v>
      </c>
      <c r="E1765" s="237" t="s">
        <v>1</v>
      </c>
      <c r="F1765" s="238" t="s">
        <v>2306</v>
      </c>
      <c r="G1765" s="235"/>
      <c r="H1765" s="239">
        <v>0.82599999999999996</v>
      </c>
      <c r="I1765" s="240"/>
      <c r="J1765" s="235"/>
      <c r="K1765" s="235"/>
      <c r="L1765" s="241"/>
      <c r="M1765" s="242"/>
      <c r="N1765" s="243"/>
      <c r="O1765" s="243"/>
      <c r="P1765" s="243"/>
      <c r="Q1765" s="243"/>
      <c r="R1765" s="243"/>
      <c r="S1765" s="243"/>
      <c r="T1765" s="244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5" t="s">
        <v>225</v>
      </c>
      <c r="AU1765" s="245" t="s">
        <v>93</v>
      </c>
      <c r="AV1765" s="13" t="s">
        <v>93</v>
      </c>
      <c r="AW1765" s="13" t="s">
        <v>38</v>
      </c>
      <c r="AX1765" s="13" t="s">
        <v>83</v>
      </c>
      <c r="AY1765" s="245" t="s">
        <v>216</v>
      </c>
    </row>
    <row r="1766" s="13" customFormat="1">
      <c r="A1766" s="13"/>
      <c r="B1766" s="234"/>
      <c r="C1766" s="235"/>
      <c r="D1766" s="236" t="s">
        <v>225</v>
      </c>
      <c r="E1766" s="237" t="s">
        <v>1</v>
      </c>
      <c r="F1766" s="238" t="s">
        <v>2307</v>
      </c>
      <c r="G1766" s="235"/>
      <c r="H1766" s="239">
        <v>5.782</v>
      </c>
      <c r="I1766" s="240"/>
      <c r="J1766" s="235"/>
      <c r="K1766" s="235"/>
      <c r="L1766" s="241"/>
      <c r="M1766" s="242"/>
      <c r="N1766" s="243"/>
      <c r="O1766" s="243"/>
      <c r="P1766" s="243"/>
      <c r="Q1766" s="243"/>
      <c r="R1766" s="243"/>
      <c r="S1766" s="243"/>
      <c r="T1766" s="244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45" t="s">
        <v>225</v>
      </c>
      <c r="AU1766" s="245" t="s">
        <v>93</v>
      </c>
      <c r="AV1766" s="13" t="s">
        <v>93</v>
      </c>
      <c r="AW1766" s="13" t="s">
        <v>38</v>
      </c>
      <c r="AX1766" s="13" t="s">
        <v>83</v>
      </c>
      <c r="AY1766" s="245" t="s">
        <v>216</v>
      </c>
    </row>
    <row r="1767" s="13" customFormat="1">
      <c r="A1767" s="13"/>
      <c r="B1767" s="234"/>
      <c r="C1767" s="235"/>
      <c r="D1767" s="236" t="s">
        <v>225</v>
      </c>
      <c r="E1767" s="237" t="s">
        <v>1</v>
      </c>
      <c r="F1767" s="238" t="s">
        <v>2308</v>
      </c>
      <c r="G1767" s="235"/>
      <c r="H1767" s="239">
        <v>0.39000000000000001</v>
      </c>
      <c r="I1767" s="240"/>
      <c r="J1767" s="235"/>
      <c r="K1767" s="235"/>
      <c r="L1767" s="241"/>
      <c r="M1767" s="242"/>
      <c r="N1767" s="243"/>
      <c r="O1767" s="243"/>
      <c r="P1767" s="243"/>
      <c r="Q1767" s="243"/>
      <c r="R1767" s="243"/>
      <c r="S1767" s="243"/>
      <c r="T1767" s="244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5" t="s">
        <v>225</v>
      </c>
      <c r="AU1767" s="245" t="s">
        <v>93</v>
      </c>
      <c r="AV1767" s="13" t="s">
        <v>93</v>
      </c>
      <c r="AW1767" s="13" t="s">
        <v>38</v>
      </c>
      <c r="AX1767" s="13" t="s">
        <v>83</v>
      </c>
      <c r="AY1767" s="245" t="s">
        <v>216</v>
      </c>
    </row>
    <row r="1768" s="13" customFormat="1">
      <c r="A1768" s="13"/>
      <c r="B1768" s="234"/>
      <c r="C1768" s="235"/>
      <c r="D1768" s="236" t="s">
        <v>225</v>
      </c>
      <c r="E1768" s="237" t="s">
        <v>1</v>
      </c>
      <c r="F1768" s="238" t="s">
        <v>2309</v>
      </c>
      <c r="G1768" s="235"/>
      <c r="H1768" s="239">
        <v>4.1299999999999999</v>
      </c>
      <c r="I1768" s="240"/>
      <c r="J1768" s="235"/>
      <c r="K1768" s="235"/>
      <c r="L1768" s="241"/>
      <c r="M1768" s="242"/>
      <c r="N1768" s="243"/>
      <c r="O1768" s="243"/>
      <c r="P1768" s="243"/>
      <c r="Q1768" s="243"/>
      <c r="R1768" s="243"/>
      <c r="S1768" s="243"/>
      <c r="T1768" s="244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5" t="s">
        <v>225</v>
      </c>
      <c r="AU1768" s="245" t="s">
        <v>93</v>
      </c>
      <c r="AV1768" s="13" t="s">
        <v>93</v>
      </c>
      <c r="AW1768" s="13" t="s">
        <v>38</v>
      </c>
      <c r="AX1768" s="13" t="s">
        <v>83</v>
      </c>
      <c r="AY1768" s="245" t="s">
        <v>216</v>
      </c>
    </row>
    <row r="1769" s="13" customFormat="1">
      <c r="A1769" s="13"/>
      <c r="B1769" s="234"/>
      <c r="C1769" s="235"/>
      <c r="D1769" s="236" t="s">
        <v>225</v>
      </c>
      <c r="E1769" s="237" t="s">
        <v>1</v>
      </c>
      <c r="F1769" s="238" t="s">
        <v>2310</v>
      </c>
      <c r="G1769" s="235"/>
      <c r="H1769" s="239">
        <v>0.71299999999999997</v>
      </c>
      <c r="I1769" s="240"/>
      <c r="J1769" s="235"/>
      <c r="K1769" s="235"/>
      <c r="L1769" s="241"/>
      <c r="M1769" s="242"/>
      <c r="N1769" s="243"/>
      <c r="O1769" s="243"/>
      <c r="P1769" s="243"/>
      <c r="Q1769" s="243"/>
      <c r="R1769" s="243"/>
      <c r="S1769" s="243"/>
      <c r="T1769" s="244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45" t="s">
        <v>225</v>
      </c>
      <c r="AU1769" s="245" t="s">
        <v>93</v>
      </c>
      <c r="AV1769" s="13" t="s">
        <v>93</v>
      </c>
      <c r="AW1769" s="13" t="s">
        <v>38</v>
      </c>
      <c r="AX1769" s="13" t="s">
        <v>83</v>
      </c>
      <c r="AY1769" s="245" t="s">
        <v>216</v>
      </c>
    </row>
    <row r="1770" s="13" customFormat="1">
      <c r="A1770" s="13"/>
      <c r="B1770" s="234"/>
      <c r="C1770" s="235"/>
      <c r="D1770" s="236" t="s">
        <v>225</v>
      </c>
      <c r="E1770" s="237" t="s">
        <v>1</v>
      </c>
      <c r="F1770" s="238" t="s">
        <v>2311</v>
      </c>
      <c r="G1770" s="235"/>
      <c r="H1770" s="239">
        <v>2.9260000000000002</v>
      </c>
      <c r="I1770" s="240"/>
      <c r="J1770" s="235"/>
      <c r="K1770" s="235"/>
      <c r="L1770" s="241"/>
      <c r="M1770" s="242"/>
      <c r="N1770" s="243"/>
      <c r="O1770" s="243"/>
      <c r="P1770" s="243"/>
      <c r="Q1770" s="243"/>
      <c r="R1770" s="243"/>
      <c r="S1770" s="243"/>
      <c r="T1770" s="244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5" t="s">
        <v>225</v>
      </c>
      <c r="AU1770" s="245" t="s">
        <v>93</v>
      </c>
      <c r="AV1770" s="13" t="s">
        <v>93</v>
      </c>
      <c r="AW1770" s="13" t="s">
        <v>38</v>
      </c>
      <c r="AX1770" s="13" t="s">
        <v>83</v>
      </c>
      <c r="AY1770" s="245" t="s">
        <v>216</v>
      </c>
    </row>
    <row r="1771" s="13" customFormat="1">
      <c r="A1771" s="13"/>
      <c r="B1771" s="234"/>
      <c r="C1771" s="235"/>
      <c r="D1771" s="236" t="s">
        <v>225</v>
      </c>
      <c r="E1771" s="237" t="s">
        <v>1</v>
      </c>
      <c r="F1771" s="238" t="s">
        <v>2312</v>
      </c>
      <c r="G1771" s="235"/>
      <c r="H1771" s="239">
        <v>3.4689999999999999</v>
      </c>
      <c r="I1771" s="240"/>
      <c r="J1771" s="235"/>
      <c r="K1771" s="235"/>
      <c r="L1771" s="241"/>
      <c r="M1771" s="242"/>
      <c r="N1771" s="243"/>
      <c r="O1771" s="243"/>
      <c r="P1771" s="243"/>
      <c r="Q1771" s="243"/>
      <c r="R1771" s="243"/>
      <c r="S1771" s="243"/>
      <c r="T1771" s="244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5" t="s">
        <v>225</v>
      </c>
      <c r="AU1771" s="245" t="s">
        <v>93</v>
      </c>
      <c r="AV1771" s="13" t="s">
        <v>93</v>
      </c>
      <c r="AW1771" s="13" t="s">
        <v>38</v>
      </c>
      <c r="AX1771" s="13" t="s">
        <v>83</v>
      </c>
      <c r="AY1771" s="245" t="s">
        <v>216</v>
      </c>
    </row>
    <row r="1772" s="13" customFormat="1">
      <c r="A1772" s="13"/>
      <c r="B1772" s="234"/>
      <c r="C1772" s="235"/>
      <c r="D1772" s="236" t="s">
        <v>225</v>
      </c>
      <c r="E1772" s="237" t="s">
        <v>1</v>
      </c>
      <c r="F1772" s="238" t="s">
        <v>2313</v>
      </c>
      <c r="G1772" s="235"/>
      <c r="H1772" s="239">
        <v>0.78900000000000003</v>
      </c>
      <c r="I1772" s="240"/>
      <c r="J1772" s="235"/>
      <c r="K1772" s="235"/>
      <c r="L1772" s="241"/>
      <c r="M1772" s="242"/>
      <c r="N1772" s="243"/>
      <c r="O1772" s="243"/>
      <c r="P1772" s="243"/>
      <c r="Q1772" s="243"/>
      <c r="R1772" s="243"/>
      <c r="S1772" s="243"/>
      <c r="T1772" s="244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5" t="s">
        <v>225</v>
      </c>
      <c r="AU1772" s="245" t="s">
        <v>93</v>
      </c>
      <c r="AV1772" s="13" t="s">
        <v>93</v>
      </c>
      <c r="AW1772" s="13" t="s">
        <v>38</v>
      </c>
      <c r="AX1772" s="13" t="s">
        <v>83</v>
      </c>
      <c r="AY1772" s="245" t="s">
        <v>216</v>
      </c>
    </row>
    <row r="1773" s="13" customFormat="1">
      <c r="A1773" s="13"/>
      <c r="B1773" s="234"/>
      <c r="C1773" s="235"/>
      <c r="D1773" s="236" t="s">
        <v>225</v>
      </c>
      <c r="E1773" s="237" t="s">
        <v>1</v>
      </c>
      <c r="F1773" s="238" t="s">
        <v>2314</v>
      </c>
      <c r="G1773" s="235"/>
      <c r="H1773" s="239">
        <v>4.5430000000000001</v>
      </c>
      <c r="I1773" s="240"/>
      <c r="J1773" s="235"/>
      <c r="K1773" s="235"/>
      <c r="L1773" s="241"/>
      <c r="M1773" s="242"/>
      <c r="N1773" s="243"/>
      <c r="O1773" s="243"/>
      <c r="P1773" s="243"/>
      <c r="Q1773" s="243"/>
      <c r="R1773" s="243"/>
      <c r="S1773" s="243"/>
      <c r="T1773" s="244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5" t="s">
        <v>225</v>
      </c>
      <c r="AU1773" s="245" t="s">
        <v>93</v>
      </c>
      <c r="AV1773" s="13" t="s">
        <v>93</v>
      </c>
      <c r="AW1773" s="13" t="s">
        <v>38</v>
      </c>
      <c r="AX1773" s="13" t="s">
        <v>83</v>
      </c>
      <c r="AY1773" s="245" t="s">
        <v>216</v>
      </c>
    </row>
    <row r="1774" s="14" customFormat="1">
      <c r="A1774" s="14"/>
      <c r="B1774" s="246"/>
      <c r="C1774" s="247"/>
      <c r="D1774" s="236" t="s">
        <v>225</v>
      </c>
      <c r="E1774" s="248" t="s">
        <v>1</v>
      </c>
      <c r="F1774" s="249" t="s">
        <v>229</v>
      </c>
      <c r="G1774" s="247"/>
      <c r="H1774" s="250">
        <v>23.568000000000001</v>
      </c>
      <c r="I1774" s="251"/>
      <c r="J1774" s="247"/>
      <c r="K1774" s="247"/>
      <c r="L1774" s="252"/>
      <c r="M1774" s="253"/>
      <c r="N1774" s="254"/>
      <c r="O1774" s="254"/>
      <c r="P1774" s="254"/>
      <c r="Q1774" s="254"/>
      <c r="R1774" s="254"/>
      <c r="S1774" s="254"/>
      <c r="T1774" s="255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6" t="s">
        <v>225</v>
      </c>
      <c r="AU1774" s="256" t="s">
        <v>93</v>
      </c>
      <c r="AV1774" s="14" t="s">
        <v>223</v>
      </c>
      <c r="AW1774" s="14" t="s">
        <v>38</v>
      </c>
      <c r="AX1774" s="14" t="s">
        <v>91</v>
      </c>
      <c r="AY1774" s="256" t="s">
        <v>216</v>
      </c>
    </row>
    <row r="1775" s="2" customFormat="1" ht="24.15" customHeight="1">
      <c r="A1775" s="40"/>
      <c r="B1775" s="41"/>
      <c r="C1775" s="267" t="s">
        <v>2315</v>
      </c>
      <c r="D1775" s="267" t="s">
        <v>295</v>
      </c>
      <c r="E1775" s="268" t="s">
        <v>2316</v>
      </c>
      <c r="F1775" s="269" t="s">
        <v>2317</v>
      </c>
      <c r="G1775" s="270" t="s">
        <v>221</v>
      </c>
      <c r="H1775" s="271">
        <v>25.925000000000001</v>
      </c>
      <c r="I1775" s="272"/>
      <c r="J1775" s="273">
        <f>ROUND(I1775*H1775,2)</f>
        <v>0</v>
      </c>
      <c r="K1775" s="269" t="s">
        <v>222</v>
      </c>
      <c r="L1775" s="274"/>
      <c r="M1775" s="275" t="s">
        <v>1</v>
      </c>
      <c r="N1775" s="276" t="s">
        <v>48</v>
      </c>
      <c r="O1775" s="93"/>
      <c r="P1775" s="230">
        <f>O1775*H1775</f>
        <v>0</v>
      </c>
      <c r="Q1775" s="230">
        <v>0.0030000000000000001</v>
      </c>
      <c r="R1775" s="230">
        <f>Q1775*H1775</f>
        <v>0.077774999999999997</v>
      </c>
      <c r="S1775" s="230">
        <v>0</v>
      </c>
      <c r="T1775" s="231">
        <f>S1775*H1775</f>
        <v>0</v>
      </c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R1775" s="232" t="s">
        <v>440</v>
      </c>
      <c r="AT1775" s="232" t="s">
        <v>295</v>
      </c>
      <c r="AU1775" s="232" t="s">
        <v>93</v>
      </c>
      <c r="AY1775" s="18" t="s">
        <v>216</v>
      </c>
      <c r="BE1775" s="233">
        <f>IF(N1775="základní",J1775,0)</f>
        <v>0</v>
      </c>
      <c r="BF1775" s="233">
        <f>IF(N1775="snížená",J1775,0)</f>
        <v>0</v>
      </c>
      <c r="BG1775" s="233">
        <f>IF(N1775="zákl. přenesená",J1775,0)</f>
        <v>0</v>
      </c>
      <c r="BH1775" s="233">
        <f>IF(N1775="sníž. přenesená",J1775,0)</f>
        <v>0</v>
      </c>
      <c r="BI1775" s="233">
        <f>IF(N1775="nulová",J1775,0)</f>
        <v>0</v>
      </c>
      <c r="BJ1775" s="18" t="s">
        <v>91</v>
      </c>
      <c r="BK1775" s="233">
        <f>ROUND(I1775*H1775,2)</f>
        <v>0</v>
      </c>
      <c r="BL1775" s="18" t="s">
        <v>312</v>
      </c>
      <c r="BM1775" s="232" t="s">
        <v>2318</v>
      </c>
    </row>
    <row r="1776" s="13" customFormat="1">
      <c r="A1776" s="13"/>
      <c r="B1776" s="234"/>
      <c r="C1776" s="235"/>
      <c r="D1776" s="236" t="s">
        <v>225</v>
      </c>
      <c r="E1776" s="235"/>
      <c r="F1776" s="238" t="s">
        <v>2319</v>
      </c>
      <c r="G1776" s="235"/>
      <c r="H1776" s="239">
        <v>25.925000000000001</v>
      </c>
      <c r="I1776" s="240"/>
      <c r="J1776" s="235"/>
      <c r="K1776" s="235"/>
      <c r="L1776" s="241"/>
      <c r="M1776" s="242"/>
      <c r="N1776" s="243"/>
      <c r="O1776" s="243"/>
      <c r="P1776" s="243"/>
      <c r="Q1776" s="243"/>
      <c r="R1776" s="243"/>
      <c r="S1776" s="243"/>
      <c r="T1776" s="244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45" t="s">
        <v>225</v>
      </c>
      <c r="AU1776" s="245" t="s">
        <v>93</v>
      </c>
      <c r="AV1776" s="13" t="s">
        <v>93</v>
      </c>
      <c r="AW1776" s="13" t="s">
        <v>4</v>
      </c>
      <c r="AX1776" s="13" t="s">
        <v>91</v>
      </c>
      <c r="AY1776" s="245" t="s">
        <v>216</v>
      </c>
    </row>
    <row r="1777" s="2" customFormat="1" ht="24.15" customHeight="1">
      <c r="A1777" s="40"/>
      <c r="B1777" s="41"/>
      <c r="C1777" s="221" t="s">
        <v>2320</v>
      </c>
      <c r="D1777" s="221" t="s">
        <v>218</v>
      </c>
      <c r="E1777" s="222" t="s">
        <v>2321</v>
      </c>
      <c r="F1777" s="223" t="s">
        <v>2322</v>
      </c>
      <c r="G1777" s="224" t="s">
        <v>237</v>
      </c>
      <c r="H1777" s="225">
        <v>119.58</v>
      </c>
      <c r="I1777" s="226"/>
      <c r="J1777" s="227">
        <f>ROUND(I1777*H1777,2)</f>
        <v>0</v>
      </c>
      <c r="K1777" s="223" t="s">
        <v>222</v>
      </c>
      <c r="L1777" s="46"/>
      <c r="M1777" s="228" t="s">
        <v>1</v>
      </c>
      <c r="N1777" s="229" t="s">
        <v>48</v>
      </c>
      <c r="O1777" s="93"/>
      <c r="P1777" s="230">
        <f>O1777*H1777</f>
        <v>0</v>
      </c>
      <c r="Q1777" s="230">
        <v>0</v>
      </c>
      <c r="R1777" s="230">
        <f>Q1777*H1777</f>
        <v>0</v>
      </c>
      <c r="S1777" s="230">
        <v>0</v>
      </c>
      <c r="T1777" s="231">
        <f>S1777*H1777</f>
        <v>0</v>
      </c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R1777" s="232" t="s">
        <v>312</v>
      </c>
      <c r="AT1777" s="232" t="s">
        <v>218</v>
      </c>
      <c r="AU1777" s="232" t="s">
        <v>93</v>
      </c>
      <c r="AY1777" s="18" t="s">
        <v>216</v>
      </c>
      <c r="BE1777" s="233">
        <f>IF(N1777="základní",J1777,0)</f>
        <v>0</v>
      </c>
      <c r="BF1777" s="233">
        <f>IF(N1777="snížená",J1777,0)</f>
        <v>0</v>
      </c>
      <c r="BG1777" s="233">
        <f>IF(N1777="zákl. přenesená",J1777,0)</f>
        <v>0</v>
      </c>
      <c r="BH1777" s="233">
        <f>IF(N1777="sníž. přenesená",J1777,0)</f>
        <v>0</v>
      </c>
      <c r="BI1777" s="233">
        <f>IF(N1777="nulová",J1777,0)</f>
        <v>0</v>
      </c>
      <c r="BJ1777" s="18" t="s">
        <v>91</v>
      </c>
      <c r="BK1777" s="233">
        <f>ROUND(I1777*H1777,2)</f>
        <v>0</v>
      </c>
      <c r="BL1777" s="18" t="s">
        <v>312</v>
      </c>
      <c r="BM1777" s="232" t="s">
        <v>2323</v>
      </c>
    </row>
    <row r="1778" s="13" customFormat="1">
      <c r="A1778" s="13"/>
      <c r="B1778" s="234"/>
      <c r="C1778" s="235"/>
      <c r="D1778" s="236" t="s">
        <v>225</v>
      </c>
      <c r="E1778" s="237" t="s">
        <v>1</v>
      </c>
      <c r="F1778" s="238" t="s">
        <v>2324</v>
      </c>
      <c r="G1778" s="235"/>
      <c r="H1778" s="239">
        <v>3.7599999999999998</v>
      </c>
      <c r="I1778" s="240"/>
      <c r="J1778" s="235"/>
      <c r="K1778" s="235"/>
      <c r="L1778" s="241"/>
      <c r="M1778" s="242"/>
      <c r="N1778" s="243"/>
      <c r="O1778" s="243"/>
      <c r="P1778" s="243"/>
      <c r="Q1778" s="243"/>
      <c r="R1778" s="243"/>
      <c r="S1778" s="243"/>
      <c r="T1778" s="244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45" t="s">
        <v>225</v>
      </c>
      <c r="AU1778" s="245" t="s">
        <v>93</v>
      </c>
      <c r="AV1778" s="13" t="s">
        <v>93</v>
      </c>
      <c r="AW1778" s="13" t="s">
        <v>38</v>
      </c>
      <c r="AX1778" s="13" t="s">
        <v>83</v>
      </c>
      <c r="AY1778" s="245" t="s">
        <v>216</v>
      </c>
    </row>
    <row r="1779" s="13" customFormat="1">
      <c r="A1779" s="13"/>
      <c r="B1779" s="234"/>
      <c r="C1779" s="235"/>
      <c r="D1779" s="236" t="s">
        <v>225</v>
      </c>
      <c r="E1779" s="237" t="s">
        <v>1</v>
      </c>
      <c r="F1779" s="238" t="s">
        <v>2325</v>
      </c>
      <c r="G1779" s="235"/>
      <c r="H1779" s="239">
        <v>26.32</v>
      </c>
      <c r="I1779" s="240"/>
      <c r="J1779" s="235"/>
      <c r="K1779" s="235"/>
      <c r="L1779" s="241"/>
      <c r="M1779" s="242"/>
      <c r="N1779" s="243"/>
      <c r="O1779" s="243"/>
      <c r="P1779" s="243"/>
      <c r="Q1779" s="243"/>
      <c r="R1779" s="243"/>
      <c r="S1779" s="243"/>
      <c r="T1779" s="244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5" t="s">
        <v>225</v>
      </c>
      <c r="AU1779" s="245" t="s">
        <v>93</v>
      </c>
      <c r="AV1779" s="13" t="s">
        <v>93</v>
      </c>
      <c r="AW1779" s="13" t="s">
        <v>38</v>
      </c>
      <c r="AX1779" s="13" t="s">
        <v>83</v>
      </c>
      <c r="AY1779" s="245" t="s">
        <v>216</v>
      </c>
    </row>
    <row r="1780" s="13" customFormat="1">
      <c r="A1780" s="13"/>
      <c r="B1780" s="234"/>
      <c r="C1780" s="235"/>
      <c r="D1780" s="236" t="s">
        <v>225</v>
      </c>
      <c r="E1780" s="237" t="s">
        <v>1</v>
      </c>
      <c r="F1780" s="238" t="s">
        <v>2326</v>
      </c>
      <c r="G1780" s="235"/>
      <c r="H1780" s="239">
        <v>2.5600000000000001</v>
      </c>
      <c r="I1780" s="240"/>
      <c r="J1780" s="235"/>
      <c r="K1780" s="235"/>
      <c r="L1780" s="241"/>
      <c r="M1780" s="242"/>
      <c r="N1780" s="243"/>
      <c r="O1780" s="243"/>
      <c r="P1780" s="243"/>
      <c r="Q1780" s="243"/>
      <c r="R1780" s="243"/>
      <c r="S1780" s="243"/>
      <c r="T1780" s="244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45" t="s">
        <v>225</v>
      </c>
      <c r="AU1780" s="245" t="s">
        <v>93</v>
      </c>
      <c r="AV1780" s="13" t="s">
        <v>93</v>
      </c>
      <c r="AW1780" s="13" t="s">
        <v>38</v>
      </c>
      <c r="AX1780" s="13" t="s">
        <v>83</v>
      </c>
      <c r="AY1780" s="245" t="s">
        <v>216</v>
      </c>
    </row>
    <row r="1781" s="13" customFormat="1">
      <c r="A1781" s="13"/>
      <c r="B1781" s="234"/>
      <c r="C1781" s="235"/>
      <c r="D1781" s="236" t="s">
        <v>225</v>
      </c>
      <c r="E1781" s="237" t="s">
        <v>1</v>
      </c>
      <c r="F1781" s="238" t="s">
        <v>2327</v>
      </c>
      <c r="G1781" s="235"/>
      <c r="H1781" s="239">
        <v>23.52</v>
      </c>
      <c r="I1781" s="240"/>
      <c r="J1781" s="235"/>
      <c r="K1781" s="235"/>
      <c r="L1781" s="241"/>
      <c r="M1781" s="242"/>
      <c r="N1781" s="243"/>
      <c r="O1781" s="243"/>
      <c r="P1781" s="243"/>
      <c r="Q1781" s="243"/>
      <c r="R1781" s="243"/>
      <c r="S1781" s="243"/>
      <c r="T1781" s="244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5" t="s">
        <v>225</v>
      </c>
      <c r="AU1781" s="245" t="s">
        <v>93</v>
      </c>
      <c r="AV1781" s="13" t="s">
        <v>93</v>
      </c>
      <c r="AW1781" s="13" t="s">
        <v>38</v>
      </c>
      <c r="AX1781" s="13" t="s">
        <v>83</v>
      </c>
      <c r="AY1781" s="245" t="s">
        <v>216</v>
      </c>
    </row>
    <row r="1782" s="13" customFormat="1">
      <c r="A1782" s="13"/>
      <c r="B1782" s="234"/>
      <c r="C1782" s="235"/>
      <c r="D1782" s="236" t="s">
        <v>225</v>
      </c>
      <c r="E1782" s="237" t="s">
        <v>1</v>
      </c>
      <c r="F1782" s="238" t="s">
        <v>2328</v>
      </c>
      <c r="G1782" s="235"/>
      <c r="H1782" s="239">
        <v>3.54</v>
      </c>
      <c r="I1782" s="240"/>
      <c r="J1782" s="235"/>
      <c r="K1782" s="235"/>
      <c r="L1782" s="241"/>
      <c r="M1782" s="242"/>
      <c r="N1782" s="243"/>
      <c r="O1782" s="243"/>
      <c r="P1782" s="243"/>
      <c r="Q1782" s="243"/>
      <c r="R1782" s="243"/>
      <c r="S1782" s="243"/>
      <c r="T1782" s="244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45" t="s">
        <v>225</v>
      </c>
      <c r="AU1782" s="245" t="s">
        <v>93</v>
      </c>
      <c r="AV1782" s="13" t="s">
        <v>93</v>
      </c>
      <c r="AW1782" s="13" t="s">
        <v>38</v>
      </c>
      <c r="AX1782" s="13" t="s">
        <v>83</v>
      </c>
      <c r="AY1782" s="245" t="s">
        <v>216</v>
      </c>
    </row>
    <row r="1783" s="13" customFormat="1">
      <c r="A1783" s="13"/>
      <c r="B1783" s="234"/>
      <c r="C1783" s="235"/>
      <c r="D1783" s="236" t="s">
        <v>225</v>
      </c>
      <c r="E1783" s="237" t="s">
        <v>1</v>
      </c>
      <c r="F1783" s="238" t="s">
        <v>2329</v>
      </c>
      <c r="G1783" s="235"/>
      <c r="H1783" s="239">
        <v>14.4</v>
      </c>
      <c r="I1783" s="240"/>
      <c r="J1783" s="235"/>
      <c r="K1783" s="235"/>
      <c r="L1783" s="241"/>
      <c r="M1783" s="242"/>
      <c r="N1783" s="243"/>
      <c r="O1783" s="243"/>
      <c r="P1783" s="243"/>
      <c r="Q1783" s="243"/>
      <c r="R1783" s="243"/>
      <c r="S1783" s="243"/>
      <c r="T1783" s="244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5" t="s">
        <v>225</v>
      </c>
      <c r="AU1783" s="245" t="s">
        <v>93</v>
      </c>
      <c r="AV1783" s="13" t="s">
        <v>93</v>
      </c>
      <c r="AW1783" s="13" t="s">
        <v>38</v>
      </c>
      <c r="AX1783" s="13" t="s">
        <v>83</v>
      </c>
      <c r="AY1783" s="245" t="s">
        <v>216</v>
      </c>
    </row>
    <row r="1784" s="13" customFormat="1">
      <c r="A1784" s="13"/>
      <c r="B1784" s="234"/>
      <c r="C1784" s="235"/>
      <c r="D1784" s="236" t="s">
        <v>225</v>
      </c>
      <c r="E1784" s="237" t="s">
        <v>1</v>
      </c>
      <c r="F1784" s="238" t="s">
        <v>2330</v>
      </c>
      <c r="G1784" s="235"/>
      <c r="H1784" s="239">
        <v>22.399999999999999</v>
      </c>
      <c r="I1784" s="240"/>
      <c r="J1784" s="235"/>
      <c r="K1784" s="235"/>
      <c r="L1784" s="241"/>
      <c r="M1784" s="242"/>
      <c r="N1784" s="243"/>
      <c r="O1784" s="243"/>
      <c r="P1784" s="243"/>
      <c r="Q1784" s="243"/>
      <c r="R1784" s="243"/>
      <c r="S1784" s="243"/>
      <c r="T1784" s="244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45" t="s">
        <v>225</v>
      </c>
      <c r="AU1784" s="245" t="s">
        <v>93</v>
      </c>
      <c r="AV1784" s="13" t="s">
        <v>93</v>
      </c>
      <c r="AW1784" s="13" t="s">
        <v>38</v>
      </c>
      <c r="AX1784" s="13" t="s">
        <v>83</v>
      </c>
      <c r="AY1784" s="245" t="s">
        <v>216</v>
      </c>
    </row>
    <row r="1785" s="13" customFormat="1">
      <c r="A1785" s="13"/>
      <c r="B1785" s="234"/>
      <c r="C1785" s="235"/>
      <c r="D1785" s="236" t="s">
        <v>225</v>
      </c>
      <c r="E1785" s="237" t="s">
        <v>1</v>
      </c>
      <c r="F1785" s="238" t="s">
        <v>2331</v>
      </c>
      <c r="G1785" s="235"/>
      <c r="H1785" s="239">
        <v>3.6800000000000002</v>
      </c>
      <c r="I1785" s="240"/>
      <c r="J1785" s="235"/>
      <c r="K1785" s="235"/>
      <c r="L1785" s="241"/>
      <c r="M1785" s="242"/>
      <c r="N1785" s="243"/>
      <c r="O1785" s="243"/>
      <c r="P1785" s="243"/>
      <c r="Q1785" s="243"/>
      <c r="R1785" s="243"/>
      <c r="S1785" s="243"/>
      <c r="T1785" s="244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5" t="s">
        <v>225</v>
      </c>
      <c r="AU1785" s="245" t="s">
        <v>93</v>
      </c>
      <c r="AV1785" s="13" t="s">
        <v>93</v>
      </c>
      <c r="AW1785" s="13" t="s">
        <v>38</v>
      </c>
      <c r="AX1785" s="13" t="s">
        <v>83</v>
      </c>
      <c r="AY1785" s="245" t="s">
        <v>216</v>
      </c>
    </row>
    <row r="1786" s="13" customFormat="1">
      <c r="A1786" s="13"/>
      <c r="B1786" s="234"/>
      <c r="C1786" s="235"/>
      <c r="D1786" s="236" t="s">
        <v>225</v>
      </c>
      <c r="E1786" s="237" t="s">
        <v>1</v>
      </c>
      <c r="F1786" s="238" t="s">
        <v>2332</v>
      </c>
      <c r="G1786" s="235"/>
      <c r="H1786" s="239">
        <v>19.399999999999999</v>
      </c>
      <c r="I1786" s="240"/>
      <c r="J1786" s="235"/>
      <c r="K1786" s="235"/>
      <c r="L1786" s="241"/>
      <c r="M1786" s="242"/>
      <c r="N1786" s="243"/>
      <c r="O1786" s="243"/>
      <c r="P1786" s="243"/>
      <c r="Q1786" s="243"/>
      <c r="R1786" s="243"/>
      <c r="S1786" s="243"/>
      <c r="T1786" s="244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5" t="s">
        <v>225</v>
      </c>
      <c r="AU1786" s="245" t="s">
        <v>93</v>
      </c>
      <c r="AV1786" s="13" t="s">
        <v>93</v>
      </c>
      <c r="AW1786" s="13" t="s">
        <v>38</v>
      </c>
      <c r="AX1786" s="13" t="s">
        <v>83</v>
      </c>
      <c r="AY1786" s="245" t="s">
        <v>216</v>
      </c>
    </row>
    <row r="1787" s="14" customFormat="1">
      <c r="A1787" s="14"/>
      <c r="B1787" s="246"/>
      <c r="C1787" s="247"/>
      <c r="D1787" s="236" t="s">
        <v>225</v>
      </c>
      <c r="E1787" s="248" t="s">
        <v>1</v>
      </c>
      <c r="F1787" s="249" t="s">
        <v>229</v>
      </c>
      <c r="G1787" s="247"/>
      <c r="H1787" s="250">
        <v>119.58</v>
      </c>
      <c r="I1787" s="251"/>
      <c r="J1787" s="247"/>
      <c r="K1787" s="247"/>
      <c r="L1787" s="252"/>
      <c r="M1787" s="253"/>
      <c r="N1787" s="254"/>
      <c r="O1787" s="254"/>
      <c r="P1787" s="254"/>
      <c r="Q1787" s="254"/>
      <c r="R1787" s="254"/>
      <c r="S1787" s="254"/>
      <c r="T1787" s="255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6" t="s">
        <v>225</v>
      </c>
      <c r="AU1787" s="256" t="s">
        <v>93</v>
      </c>
      <c r="AV1787" s="14" t="s">
        <v>223</v>
      </c>
      <c r="AW1787" s="14" t="s">
        <v>38</v>
      </c>
      <c r="AX1787" s="14" t="s">
        <v>91</v>
      </c>
      <c r="AY1787" s="256" t="s">
        <v>216</v>
      </c>
    </row>
    <row r="1788" s="2" customFormat="1" ht="21.75" customHeight="1">
      <c r="A1788" s="40"/>
      <c r="B1788" s="41"/>
      <c r="C1788" s="267" t="s">
        <v>2333</v>
      </c>
      <c r="D1788" s="267" t="s">
        <v>295</v>
      </c>
      <c r="E1788" s="268" t="s">
        <v>2334</v>
      </c>
      <c r="F1788" s="269" t="s">
        <v>2335</v>
      </c>
      <c r="G1788" s="270" t="s">
        <v>237</v>
      </c>
      <c r="H1788" s="271">
        <v>131.53800000000001</v>
      </c>
      <c r="I1788" s="272"/>
      <c r="J1788" s="273">
        <f>ROUND(I1788*H1788,2)</f>
        <v>0</v>
      </c>
      <c r="K1788" s="269" t="s">
        <v>222</v>
      </c>
      <c r="L1788" s="274"/>
      <c r="M1788" s="275" t="s">
        <v>1</v>
      </c>
      <c r="N1788" s="276" t="s">
        <v>48</v>
      </c>
      <c r="O1788" s="93"/>
      <c r="P1788" s="230">
        <f>O1788*H1788</f>
        <v>0</v>
      </c>
      <c r="Q1788" s="230">
        <v>0.00020000000000000001</v>
      </c>
      <c r="R1788" s="230">
        <f>Q1788*H1788</f>
        <v>0.026307600000000004</v>
      </c>
      <c r="S1788" s="230">
        <v>0</v>
      </c>
      <c r="T1788" s="231">
        <f>S1788*H1788</f>
        <v>0</v>
      </c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R1788" s="232" t="s">
        <v>440</v>
      </c>
      <c r="AT1788" s="232" t="s">
        <v>295</v>
      </c>
      <c r="AU1788" s="232" t="s">
        <v>93</v>
      </c>
      <c r="AY1788" s="18" t="s">
        <v>216</v>
      </c>
      <c r="BE1788" s="233">
        <f>IF(N1788="základní",J1788,0)</f>
        <v>0</v>
      </c>
      <c r="BF1788" s="233">
        <f>IF(N1788="snížená",J1788,0)</f>
        <v>0</v>
      </c>
      <c r="BG1788" s="233">
        <f>IF(N1788="zákl. přenesená",J1788,0)</f>
        <v>0</v>
      </c>
      <c r="BH1788" s="233">
        <f>IF(N1788="sníž. přenesená",J1788,0)</f>
        <v>0</v>
      </c>
      <c r="BI1788" s="233">
        <f>IF(N1788="nulová",J1788,0)</f>
        <v>0</v>
      </c>
      <c r="BJ1788" s="18" t="s">
        <v>91</v>
      </c>
      <c r="BK1788" s="233">
        <f>ROUND(I1788*H1788,2)</f>
        <v>0</v>
      </c>
      <c r="BL1788" s="18" t="s">
        <v>312</v>
      </c>
      <c r="BM1788" s="232" t="s">
        <v>2336</v>
      </c>
    </row>
    <row r="1789" s="13" customFormat="1">
      <c r="A1789" s="13"/>
      <c r="B1789" s="234"/>
      <c r="C1789" s="235"/>
      <c r="D1789" s="236" t="s">
        <v>225</v>
      </c>
      <c r="E1789" s="235"/>
      <c r="F1789" s="238" t="s">
        <v>2337</v>
      </c>
      <c r="G1789" s="235"/>
      <c r="H1789" s="239">
        <v>131.53800000000001</v>
      </c>
      <c r="I1789" s="240"/>
      <c r="J1789" s="235"/>
      <c r="K1789" s="235"/>
      <c r="L1789" s="241"/>
      <c r="M1789" s="242"/>
      <c r="N1789" s="243"/>
      <c r="O1789" s="243"/>
      <c r="P1789" s="243"/>
      <c r="Q1789" s="243"/>
      <c r="R1789" s="243"/>
      <c r="S1789" s="243"/>
      <c r="T1789" s="244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45" t="s">
        <v>225</v>
      </c>
      <c r="AU1789" s="245" t="s">
        <v>93</v>
      </c>
      <c r="AV1789" s="13" t="s">
        <v>93</v>
      </c>
      <c r="AW1789" s="13" t="s">
        <v>4</v>
      </c>
      <c r="AX1789" s="13" t="s">
        <v>91</v>
      </c>
      <c r="AY1789" s="245" t="s">
        <v>216</v>
      </c>
    </row>
    <row r="1790" s="2" customFormat="1" ht="16.5" customHeight="1">
      <c r="A1790" s="40"/>
      <c r="B1790" s="41"/>
      <c r="C1790" s="221" t="s">
        <v>2338</v>
      </c>
      <c r="D1790" s="221" t="s">
        <v>218</v>
      </c>
      <c r="E1790" s="222" t="s">
        <v>2339</v>
      </c>
      <c r="F1790" s="223" t="s">
        <v>2340</v>
      </c>
      <c r="G1790" s="224" t="s">
        <v>323</v>
      </c>
      <c r="H1790" s="225">
        <v>242</v>
      </c>
      <c r="I1790" s="226"/>
      <c r="J1790" s="227">
        <f>ROUND(I1790*H1790,2)</f>
        <v>0</v>
      </c>
      <c r="K1790" s="223" t="s">
        <v>1</v>
      </c>
      <c r="L1790" s="46"/>
      <c r="M1790" s="228" t="s">
        <v>1</v>
      </c>
      <c r="N1790" s="229" t="s">
        <v>48</v>
      </c>
      <c r="O1790" s="93"/>
      <c r="P1790" s="230">
        <f>O1790*H1790</f>
        <v>0</v>
      </c>
      <c r="Q1790" s="230">
        <v>0</v>
      </c>
      <c r="R1790" s="230">
        <f>Q1790*H1790</f>
        <v>0</v>
      </c>
      <c r="S1790" s="230">
        <v>0</v>
      </c>
      <c r="T1790" s="231">
        <f>S1790*H1790</f>
        <v>0</v>
      </c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R1790" s="232" t="s">
        <v>312</v>
      </c>
      <c r="AT1790" s="232" t="s">
        <v>218</v>
      </c>
      <c r="AU1790" s="232" t="s">
        <v>93</v>
      </c>
      <c r="AY1790" s="18" t="s">
        <v>216</v>
      </c>
      <c r="BE1790" s="233">
        <f>IF(N1790="základní",J1790,0)</f>
        <v>0</v>
      </c>
      <c r="BF1790" s="233">
        <f>IF(N1790="snížená",J1790,0)</f>
        <v>0</v>
      </c>
      <c r="BG1790" s="233">
        <f>IF(N1790="zákl. přenesená",J1790,0)</f>
        <v>0</v>
      </c>
      <c r="BH1790" s="233">
        <f>IF(N1790="sníž. přenesená",J1790,0)</f>
        <v>0</v>
      </c>
      <c r="BI1790" s="233">
        <f>IF(N1790="nulová",J1790,0)</f>
        <v>0</v>
      </c>
      <c r="BJ1790" s="18" t="s">
        <v>91</v>
      </c>
      <c r="BK1790" s="233">
        <f>ROUND(I1790*H1790,2)</f>
        <v>0</v>
      </c>
      <c r="BL1790" s="18" t="s">
        <v>312</v>
      </c>
      <c r="BM1790" s="232" t="s">
        <v>2341</v>
      </c>
    </row>
    <row r="1791" s="13" customFormat="1">
      <c r="A1791" s="13"/>
      <c r="B1791" s="234"/>
      <c r="C1791" s="235"/>
      <c r="D1791" s="236" t="s">
        <v>225</v>
      </c>
      <c r="E1791" s="237" t="s">
        <v>1</v>
      </c>
      <c r="F1791" s="238" t="s">
        <v>2342</v>
      </c>
      <c r="G1791" s="235"/>
      <c r="H1791" s="239">
        <v>38</v>
      </c>
      <c r="I1791" s="240"/>
      <c r="J1791" s="235"/>
      <c r="K1791" s="235"/>
      <c r="L1791" s="241"/>
      <c r="M1791" s="242"/>
      <c r="N1791" s="243"/>
      <c r="O1791" s="243"/>
      <c r="P1791" s="243"/>
      <c r="Q1791" s="243"/>
      <c r="R1791" s="243"/>
      <c r="S1791" s="243"/>
      <c r="T1791" s="244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5" t="s">
        <v>225</v>
      </c>
      <c r="AU1791" s="245" t="s">
        <v>93</v>
      </c>
      <c r="AV1791" s="13" t="s">
        <v>93</v>
      </c>
      <c r="AW1791" s="13" t="s">
        <v>38</v>
      </c>
      <c r="AX1791" s="13" t="s">
        <v>83</v>
      </c>
      <c r="AY1791" s="245" t="s">
        <v>216</v>
      </c>
    </row>
    <row r="1792" s="13" customFormat="1">
      <c r="A1792" s="13"/>
      <c r="B1792" s="234"/>
      <c r="C1792" s="235"/>
      <c r="D1792" s="236" t="s">
        <v>225</v>
      </c>
      <c r="E1792" s="237" t="s">
        <v>1</v>
      </c>
      <c r="F1792" s="238" t="s">
        <v>2343</v>
      </c>
      <c r="G1792" s="235"/>
      <c r="H1792" s="239">
        <v>52</v>
      </c>
      <c r="I1792" s="240"/>
      <c r="J1792" s="235"/>
      <c r="K1792" s="235"/>
      <c r="L1792" s="241"/>
      <c r="M1792" s="242"/>
      <c r="N1792" s="243"/>
      <c r="O1792" s="243"/>
      <c r="P1792" s="243"/>
      <c r="Q1792" s="243"/>
      <c r="R1792" s="243"/>
      <c r="S1792" s="243"/>
      <c r="T1792" s="244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5" t="s">
        <v>225</v>
      </c>
      <c r="AU1792" s="245" t="s">
        <v>93</v>
      </c>
      <c r="AV1792" s="13" t="s">
        <v>93</v>
      </c>
      <c r="AW1792" s="13" t="s">
        <v>38</v>
      </c>
      <c r="AX1792" s="13" t="s">
        <v>83</v>
      </c>
      <c r="AY1792" s="245" t="s">
        <v>216</v>
      </c>
    </row>
    <row r="1793" s="13" customFormat="1">
      <c r="A1793" s="13"/>
      <c r="B1793" s="234"/>
      <c r="C1793" s="235"/>
      <c r="D1793" s="236" t="s">
        <v>225</v>
      </c>
      <c r="E1793" s="237" t="s">
        <v>1</v>
      </c>
      <c r="F1793" s="238" t="s">
        <v>2344</v>
      </c>
      <c r="G1793" s="235"/>
      <c r="H1793" s="239">
        <v>59</v>
      </c>
      <c r="I1793" s="240"/>
      <c r="J1793" s="235"/>
      <c r="K1793" s="235"/>
      <c r="L1793" s="241"/>
      <c r="M1793" s="242"/>
      <c r="N1793" s="243"/>
      <c r="O1793" s="243"/>
      <c r="P1793" s="243"/>
      <c r="Q1793" s="243"/>
      <c r="R1793" s="243"/>
      <c r="S1793" s="243"/>
      <c r="T1793" s="244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5" t="s">
        <v>225</v>
      </c>
      <c r="AU1793" s="245" t="s">
        <v>93</v>
      </c>
      <c r="AV1793" s="13" t="s">
        <v>93</v>
      </c>
      <c r="AW1793" s="13" t="s">
        <v>38</v>
      </c>
      <c r="AX1793" s="13" t="s">
        <v>83</v>
      </c>
      <c r="AY1793" s="245" t="s">
        <v>216</v>
      </c>
    </row>
    <row r="1794" s="13" customFormat="1">
      <c r="A1794" s="13"/>
      <c r="B1794" s="234"/>
      <c r="C1794" s="235"/>
      <c r="D1794" s="236" t="s">
        <v>225</v>
      </c>
      <c r="E1794" s="237" t="s">
        <v>1</v>
      </c>
      <c r="F1794" s="238" t="s">
        <v>2345</v>
      </c>
      <c r="G1794" s="235"/>
      <c r="H1794" s="239">
        <v>31</v>
      </c>
      <c r="I1794" s="240"/>
      <c r="J1794" s="235"/>
      <c r="K1794" s="235"/>
      <c r="L1794" s="241"/>
      <c r="M1794" s="242"/>
      <c r="N1794" s="243"/>
      <c r="O1794" s="243"/>
      <c r="P1794" s="243"/>
      <c r="Q1794" s="243"/>
      <c r="R1794" s="243"/>
      <c r="S1794" s="243"/>
      <c r="T1794" s="244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5" t="s">
        <v>225</v>
      </c>
      <c r="AU1794" s="245" t="s">
        <v>93</v>
      </c>
      <c r="AV1794" s="13" t="s">
        <v>93</v>
      </c>
      <c r="AW1794" s="13" t="s">
        <v>38</v>
      </c>
      <c r="AX1794" s="13" t="s">
        <v>83</v>
      </c>
      <c r="AY1794" s="245" t="s">
        <v>216</v>
      </c>
    </row>
    <row r="1795" s="13" customFormat="1">
      <c r="A1795" s="13"/>
      <c r="B1795" s="234"/>
      <c r="C1795" s="235"/>
      <c r="D1795" s="236" t="s">
        <v>225</v>
      </c>
      <c r="E1795" s="237" t="s">
        <v>1</v>
      </c>
      <c r="F1795" s="238" t="s">
        <v>2346</v>
      </c>
      <c r="G1795" s="235"/>
      <c r="H1795" s="239">
        <v>30</v>
      </c>
      <c r="I1795" s="240"/>
      <c r="J1795" s="235"/>
      <c r="K1795" s="235"/>
      <c r="L1795" s="241"/>
      <c r="M1795" s="242"/>
      <c r="N1795" s="243"/>
      <c r="O1795" s="243"/>
      <c r="P1795" s="243"/>
      <c r="Q1795" s="243"/>
      <c r="R1795" s="243"/>
      <c r="S1795" s="243"/>
      <c r="T1795" s="244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5" t="s">
        <v>225</v>
      </c>
      <c r="AU1795" s="245" t="s">
        <v>93</v>
      </c>
      <c r="AV1795" s="13" t="s">
        <v>93</v>
      </c>
      <c r="AW1795" s="13" t="s">
        <v>38</v>
      </c>
      <c r="AX1795" s="13" t="s">
        <v>83</v>
      </c>
      <c r="AY1795" s="245" t="s">
        <v>216</v>
      </c>
    </row>
    <row r="1796" s="13" customFormat="1">
      <c r="A1796" s="13"/>
      <c r="B1796" s="234"/>
      <c r="C1796" s="235"/>
      <c r="D1796" s="236" t="s">
        <v>225</v>
      </c>
      <c r="E1796" s="237" t="s">
        <v>1</v>
      </c>
      <c r="F1796" s="238" t="s">
        <v>2347</v>
      </c>
      <c r="G1796" s="235"/>
      <c r="H1796" s="239">
        <v>32</v>
      </c>
      <c r="I1796" s="240"/>
      <c r="J1796" s="235"/>
      <c r="K1796" s="235"/>
      <c r="L1796" s="241"/>
      <c r="M1796" s="242"/>
      <c r="N1796" s="243"/>
      <c r="O1796" s="243"/>
      <c r="P1796" s="243"/>
      <c r="Q1796" s="243"/>
      <c r="R1796" s="243"/>
      <c r="S1796" s="243"/>
      <c r="T1796" s="244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5" t="s">
        <v>225</v>
      </c>
      <c r="AU1796" s="245" t="s">
        <v>93</v>
      </c>
      <c r="AV1796" s="13" t="s">
        <v>93</v>
      </c>
      <c r="AW1796" s="13" t="s">
        <v>38</v>
      </c>
      <c r="AX1796" s="13" t="s">
        <v>83</v>
      </c>
      <c r="AY1796" s="245" t="s">
        <v>216</v>
      </c>
    </row>
    <row r="1797" s="14" customFormat="1">
      <c r="A1797" s="14"/>
      <c r="B1797" s="246"/>
      <c r="C1797" s="247"/>
      <c r="D1797" s="236" t="s">
        <v>225</v>
      </c>
      <c r="E1797" s="248" t="s">
        <v>1</v>
      </c>
      <c r="F1797" s="249" t="s">
        <v>229</v>
      </c>
      <c r="G1797" s="247"/>
      <c r="H1797" s="250">
        <v>242</v>
      </c>
      <c r="I1797" s="251"/>
      <c r="J1797" s="247"/>
      <c r="K1797" s="247"/>
      <c r="L1797" s="252"/>
      <c r="M1797" s="253"/>
      <c r="N1797" s="254"/>
      <c r="O1797" s="254"/>
      <c r="P1797" s="254"/>
      <c r="Q1797" s="254"/>
      <c r="R1797" s="254"/>
      <c r="S1797" s="254"/>
      <c r="T1797" s="255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6" t="s">
        <v>225</v>
      </c>
      <c r="AU1797" s="256" t="s">
        <v>93</v>
      </c>
      <c r="AV1797" s="14" t="s">
        <v>223</v>
      </c>
      <c r="AW1797" s="14" t="s">
        <v>38</v>
      </c>
      <c r="AX1797" s="14" t="s">
        <v>91</v>
      </c>
      <c r="AY1797" s="256" t="s">
        <v>216</v>
      </c>
    </row>
    <row r="1798" s="2" customFormat="1" ht="16.5" customHeight="1">
      <c r="A1798" s="40"/>
      <c r="B1798" s="41"/>
      <c r="C1798" s="221" t="s">
        <v>2348</v>
      </c>
      <c r="D1798" s="221" t="s">
        <v>218</v>
      </c>
      <c r="E1798" s="222" t="s">
        <v>2349</v>
      </c>
      <c r="F1798" s="223" t="s">
        <v>2350</v>
      </c>
      <c r="G1798" s="224" t="s">
        <v>221</v>
      </c>
      <c r="H1798" s="225">
        <v>134.75</v>
      </c>
      <c r="I1798" s="226"/>
      <c r="J1798" s="227">
        <f>ROUND(I1798*H1798,2)</f>
        <v>0</v>
      </c>
      <c r="K1798" s="223" t="s">
        <v>222</v>
      </c>
      <c r="L1798" s="46"/>
      <c r="M1798" s="228" t="s">
        <v>1</v>
      </c>
      <c r="N1798" s="229" t="s">
        <v>48</v>
      </c>
      <c r="O1798" s="93"/>
      <c r="P1798" s="230">
        <f>O1798*H1798</f>
        <v>0</v>
      </c>
      <c r="Q1798" s="230">
        <v>0</v>
      </c>
      <c r="R1798" s="230">
        <f>Q1798*H1798</f>
        <v>0</v>
      </c>
      <c r="S1798" s="230">
        <v>0.0050000000000000001</v>
      </c>
      <c r="T1798" s="231">
        <f>S1798*H1798</f>
        <v>0.67374999999999996</v>
      </c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R1798" s="232" t="s">
        <v>312</v>
      </c>
      <c r="AT1798" s="232" t="s">
        <v>218</v>
      </c>
      <c r="AU1798" s="232" t="s">
        <v>93</v>
      </c>
      <c r="AY1798" s="18" t="s">
        <v>216</v>
      </c>
      <c r="BE1798" s="233">
        <f>IF(N1798="základní",J1798,0)</f>
        <v>0</v>
      </c>
      <c r="BF1798" s="233">
        <f>IF(N1798="snížená",J1798,0)</f>
        <v>0</v>
      </c>
      <c r="BG1798" s="233">
        <f>IF(N1798="zákl. přenesená",J1798,0)</f>
        <v>0</v>
      </c>
      <c r="BH1798" s="233">
        <f>IF(N1798="sníž. přenesená",J1798,0)</f>
        <v>0</v>
      </c>
      <c r="BI1798" s="233">
        <f>IF(N1798="nulová",J1798,0)</f>
        <v>0</v>
      </c>
      <c r="BJ1798" s="18" t="s">
        <v>91</v>
      </c>
      <c r="BK1798" s="233">
        <f>ROUND(I1798*H1798,2)</f>
        <v>0</v>
      </c>
      <c r="BL1798" s="18" t="s">
        <v>312</v>
      </c>
      <c r="BM1798" s="232" t="s">
        <v>2351</v>
      </c>
    </row>
    <row r="1799" s="13" customFormat="1">
      <c r="A1799" s="13"/>
      <c r="B1799" s="234"/>
      <c r="C1799" s="235"/>
      <c r="D1799" s="236" t="s">
        <v>225</v>
      </c>
      <c r="E1799" s="237" t="s">
        <v>1</v>
      </c>
      <c r="F1799" s="238" t="s">
        <v>2352</v>
      </c>
      <c r="G1799" s="235"/>
      <c r="H1799" s="239">
        <v>134.75</v>
      </c>
      <c r="I1799" s="240"/>
      <c r="J1799" s="235"/>
      <c r="K1799" s="235"/>
      <c r="L1799" s="241"/>
      <c r="M1799" s="242"/>
      <c r="N1799" s="243"/>
      <c r="O1799" s="243"/>
      <c r="P1799" s="243"/>
      <c r="Q1799" s="243"/>
      <c r="R1799" s="243"/>
      <c r="S1799" s="243"/>
      <c r="T1799" s="244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45" t="s">
        <v>225</v>
      </c>
      <c r="AU1799" s="245" t="s">
        <v>93</v>
      </c>
      <c r="AV1799" s="13" t="s">
        <v>93</v>
      </c>
      <c r="AW1799" s="13" t="s">
        <v>38</v>
      </c>
      <c r="AX1799" s="13" t="s">
        <v>91</v>
      </c>
      <c r="AY1799" s="245" t="s">
        <v>216</v>
      </c>
    </row>
    <row r="1800" s="2" customFormat="1" ht="16.5" customHeight="1">
      <c r="A1800" s="40"/>
      <c r="B1800" s="41"/>
      <c r="C1800" s="221" t="s">
        <v>2353</v>
      </c>
      <c r="D1800" s="221" t="s">
        <v>218</v>
      </c>
      <c r="E1800" s="222" t="s">
        <v>2354</v>
      </c>
      <c r="F1800" s="223" t="s">
        <v>2355</v>
      </c>
      <c r="G1800" s="224" t="s">
        <v>221</v>
      </c>
      <c r="H1800" s="225">
        <v>134.75</v>
      </c>
      <c r="I1800" s="226"/>
      <c r="J1800" s="227">
        <f>ROUND(I1800*H1800,2)</f>
        <v>0</v>
      </c>
      <c r="K1800" s="223" t="s">
        <v>222</v>
      </c>
      <c r="L1800" s="46"/>
      <c r="M1800" s="228" t="s">
        <v>1</v>
      </c>
      <c r="N1800" s="229" t="s">
        <v>48</v>
      </c>
      <c r="O1800" s="93"/>
      <c r="P1800" s="230">
        <f>O1800*H1800</f>
        <v>0</v>
      </c>
      <c r="Q1800" s="230">
        <v>0</v>
      </c>
      <c r="R1800" s="230">
        <f>Q1800*H1800</f>
        <v>0</v>
      </c>
      <c r="S1800" s="230">
        <v>0.002</v>
      </c>
      <c r="T1800" s="231">
        <f>S1800*H1800</f>
        <v>0.26950000000000002</v>
      </c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R1800" s="232" t="s">
        <v>312</v>
      </c>
      <c r="AT1800" s="232" t="s">
        <v>218</v>
      </c>
      <c r="AU1800" s="232" t="s">
        <v>93</v>
      </c>
      <c r="AY1800" s="18" t="s">
        <v>216</v>
      </c>
      <c r="BE1800" s="233">
        <f>IF(N1800="základní",J1800,0)</f>
        <v>0</v>
      </c>
      <c r="BF1800" s="233">
        <f>IF(N1800="snížená",J1800,0)</f>
        <v>0</v>
      </c>
      <c r="BG1800" s="233">
        <f>IF(N1800="zákl. přenesená",J1800,0)</f>
        <v>0</v>
      </c>
      <c r="BH1800" s="233">
        <f>IF(N1800="sníž. přenesená",J1800,0)</f>
        <v>0</v>
      </c>
      <c r="BI1800" s="233">
        <f>IF(N1800="nulová",J1800,0)</f>
        <v>0</v>
      </c>
      <c r="BJ1800" s="18" t="s">
        <v>91</v>
      </c>
      <c r="BK1800" s="233">
        <f>ROUND(I1800*H1800,2)</f>
        <v>0</v>
      </c>
      <c r="BL1800" s="18" t="s">
        <v>312</v>
      </c>
      <c r="BM1800" s="232" t="s">
        <v>2356</v>
      </c>
    </row>
    <row r="1801" s="15" customFormat="1">
      <c r="A1801" s="15"/>
      <c r="B1801" s="257"/>
      <c r="C1801" s="258"/>
      <c r="D1801" s="236" t="s">
        <v>225</v>
      </c>
      <c r="E1801" s="259" t="s">
        <v>1</v>
      </c>
      <c r="F1801" s="260" t="s">
        <v>2357</v>
      </c>
      <c r="G1801" s="258"/>
      <c r="H1801" s="259" t="s">
        <v>1</v>
      </c>
      <c r="I1801" s="261"/>
      <c r="J1801" s="258"/>
      <c r="K1801" s="258"/>
      <c r="L1801" s="262"/>
      <c r="M1801" s="263"/>
      <c r="N1801" s="264"/>
      <c r="O1801" s="264"/>
      <c r="P1801" s="264"/>
      <c r="Q1801" s="264"/>
      <c r="R1801" s="264"/>
      <c r="S1801" s="264"/>
      <c r="T1801" s="26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T1801" s="266" t="s">
        <v>225</v>
      </c>
      <c r="AU1801" s="266" t="s">
        <v>93</v>
      </c>
      <c r="AV1801" s="15" t="s">
        <v>91</v>
      </c>
      <c r="AW1801" s="15" t="s">
        <v>38</v>
      </c>
      <c r="AX1801" s="15" t="s">
        <v>83</v>
      </c>
      <c r="AY1801" s="266" t="s">
        <v>216</v>
      </c>
    </row>
    <row r="1802" s="13" customFormat="1">
      <c r="A1802" s="13"/>
      <c r="B1802" s="234"/>
      <c r="C1802" s="235"/>
      <c r="D1802" s="236" t="s">
        <v>225</v>
      </c>
      <c r="E1802" s="237" t="s">
        <v>1</v>
      </c>
      <c r="F1802" s="238" t="s">
        <v>2358</v>
      </c>
      <c r="G1802" s="235"/>
      <c r="H1802" s="239">
        <v>128.84</v>
      </c>
      <c r="I1802" s="240"/>
      <c r="J1802" s="235"/>
      <c r="K1802" s="235"/>
      <c r="L1802" s="241"/>
      <c r="M1802" s="242"/>
      <c r="N1802" s="243"/>
      <c r="O1802" s="243"/>
      <c r="P1802" s="243"/>
      <c r="Q1802" s="243"/>
      <c r="R1802" s="243"/>
      <c r="S1802" s="243"/>
      <c r="T1802" s="244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5" t="s">
        <v>225</v>
      </c>
      <c r="AU1802" s="245" t="s">
        <v>93</v>
      </c>
      <c r="AV1802" s="13" t="s">
        <v>93</v>
      </c>
      <c r="AW1802" s="13" t="s">
        <v>38</v>
      </c>
      <c r="AX1802" s="13" t="s">
        <v>83</v>
      </c>
      <c r="AY1802" s="245" t="s">
        <v>216</v>
      </c>
    </row>
    <row r="1803" s="13" customFormat="1">
      <c r="A1803" s="13"/>
      <c r="B1803" s="234"/>
      <c r="C1803" s="235"/>
      <c r="D1803" s="236" t="s">
        <v>225</v>
      </c>
      <c r="E1803" s="237" t="s">
        <v>1</v>
      </c>
      <c r="F1803" s="238" t="s">
        <v>2359</v>
      </c>
      <c r="G1803" s="235"/>
      <c r="H1803" s="239">
        <v>5.9100000000000001</v>
      </c>
      <c r="I1803" s="240"/>
      <c r="J1803" s="235"/>
      <c r="K1803" s="235"/>
      <c r="L1803" s="241"/>
      <c r="M1803" s="242"/>
      <c r="N1803" s="243"/>
      <c r="O1803" s="243"/>
      <c r="P1803" s="243"/>
      <c r="Q1803" s="243"/>
      <c r="R1803" s="243"/>
      <c r="S1803" s="243"/>
      <c r="T1803" s="244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45" t="s">
        <v>225</v>
      </c>
      <c r="AU1803" s="245" t="s">
        <v>93</v>
      </c>
      <c r="AV1803" s="13" t="s">
        <v>93</v>
      </c>
      <c r="AW1803" s="13" t="s">
        <v>38</v>
      </c>
      <c r="AX1803" s="13" t="s">
        <v>83</v>
      </c>
      <c r="AY1803" s="245" t="s">
        <v>216</v>
      </c>
    </row>
    <row r="1804" s="14" customFormat="1">
      <c r="A1804" s="14"/>
      <c r="B1804" s="246"/>
      <c r="C1804" s="247"/>
      <c r="D1804" s="236" t="s">
        <v>225</v>
      </c>
      <c r="E1804" s="248" t="s">
        <v>1</v>
      </c>
      <c r="F1804" s="249" t="s">
        <v>229</v>
      </c>
      <c r="G1804" s="247"/>
      <c r="H1804" s="250">
        <v>134.75</v>
      </c>
      <c r="I1804" s="251"/>
      <c r="J1804" s="247"/>
      <c r="K1804" s="247"/>
      <c r="L1804" s="252"/>
      <c r="M1804" s="253"/>
      <c r="N1804" s="254"/>
      <c r="O1804" s="254"/>
      <c r="P1804" s="254"/>
      <c r="Q1804" s="254"/>
      <c r="R1804" s="254"/>
      <c r="S1804" s="254"/>
      <c r="T1804" s="255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6" t="s">
        <v>225</v>
      </c>
      <c r="AU1804" s="256" t="s">
        <v>93</v>
      </c>
      <c r="AV1804" s="14" t="s">
        <v>223</v>
      </c>
      <c r="AW1804" s="14" t="s">
        <v>38</v>
      </c>
      <c r="AX1804" s="14" t="s">
        <v>91</v>
      </c>
      <c r="AY1804" s="256" t="s">
        <v>216</v>
      </c>
    </row>
    <row r="1805" s="2" customFormat="1" ht="55.5" customHeight="1">
      <c r="A1805" s="40"/>
      <c r="B1805" s="41"/>
      <c r="C1805" s="221" t="s">
        <v>2360</v>
      </c>
      <c r="D1805" s="221" t="s">
        <v>218</v>
      </c>
      <c r="E1805" s="222" t="s">
        <v>2361</v>
      </c>
      <c r="F1805" s="223" t="s">
        <v>2362</v>
      </c>
      <c r="G1805" s="224" t="s">
        <v>323</v>
      </c>
      <c r="H1805" s="225">
        <v>3</v>
      </c>
      <c r="I1805" s="226"/>
      <c r="J1805" s="227">
        <f>ROUND(I1805*H1805,2)</f>
        <v>0</v>
      </c>
      <c r="K1805" s="223" t="s">
        <v>1</v>
      </c>
      <c r="L1805" s="46"/>
      <c r="M1805" s="228" t="s">
        <v>1</v>
      </c>
      <c r="N1805" s="229" t="s">
        <v>48</v>
      </c>
      <c r="O1805" s="93"/>
      <c r="P1805" s="230">
        <f>O1805*H1805</f>
        <v>0</v>
      </c>
      <c r="Q1805" s="230">
        <v>0.00072999999999999996</v>
      </c>
      <c r="R1805" s="230">
        <f>Q1805*H1805</f>
        <v>0.0021900000000000001</v>
      </c>
      <c r="S1805" s="230">
        <v>0</v>
      </c>
      <c r="T1805" s="231">
        <f>S1805*H1805</f>
        <v>0</v>
      </c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R1805" s="232" t="s">
        <v>312</v>
      </c>
      <c r="AT1805" s="232" t="s">
        <v>218</v>
      </c>
      <c r="AU1805" s="232" t="s">
        <v>93</v>
      </c>
      <c r="AY1805" s="18" t="s">
        <v>216</v>
      </c>
      <c r="BE1805" s="233">
        <f>IF(N1805="základní",J1805,0)</f>
        <v>0</v>
      </c>
      <c r="BF1805" s="233">
        <f>IF(N1805="snížená",J1805,0)</f>
        <v>0</v>
      </c>
      <c r="BG1805" s="233">
        <f>IF(N1805="zákl. přenesená",J1805,0)</f>
        <v>0</v>
      </c>
      <c r="BH1805" s="233">
        <f>IF(N1805="sníž. přenesená",J1805,0)</f>
        <v>0</v>
      </c>
      <c r="BI1805" s="233">
        <f>IF(N1805="nulová",J1805,0)</f>
        <v>0</v>
      </c>
      <c r="BJ1805" s="18" t="s">
        <v>91</v>
      </c>
      <c r="BK1805" s="233">
        <f>ROUND(I1805*H1805,2)</f>
        <v>0</v>
      </c>
      <c r="BL1805" s="18" t="s">
        <v>312</v>
      </c>
      <c r="BM1805" s="232" t="s">
        <v>2363</v>
      </c>
    </row>
    <row r="1806" s="13" customFormat="1">
      <c r="A1806" s="13"/>
      <c r="B1806" s="234"/>
      <c r="C1806" s="235"/>
      <c r="D1806" s="236" t="s">
        <v>225</v>
      </c>
      <c r="E1806" s="237" t="s">
        <v>1</v>
      </c>
      <c r="F1806" s="238" t="s">
        <v>2364</v>
      </c>
      <c r="G1806" s="235"/>
      <c r="H1806" s="239">
        <v>1</v>
      </c>
      <c r="I1806" s="240"/>
      <c r="J1806" s="235"/>
      <c r="K1806" s="235"/>
      <c r="L1806" s="241"/>
      <c r="M1806" s="242"/>
      <c r="N1806" s="243"/>
      <c r="O1806" s="243"/>
      <c r="P1806" s="243"/>
      <c r="Q1806" s="243"/>
      <c r="R1806" s="243"/>
      <c r="S1806" s="243"/>
      <c r="T1806" s="244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5" t="s">
        <v>225</v>
      </c>
      <c r="AU1806" s="245" t="s">
        <v>93</v>
      </c>
      <c r="AV1806" s="13" t="s">
        <v>93</v>
      </c>
      <c r="AW1806" s="13" t="s">
        <v>38</v>
      </c>
      <c r="AX1806" s="13" t="s">
        <v>83</v>
      </c>
      <c r="AY1806" s="245" t="s">
        <v>216</v>
      </c>
    </row>
    <row r="1807" s="13" customFormat="1">
      <c r="A1807" s="13"/>
      <c r="B1807" s="234"/>
      <c r="C1807" s="235"/>
      <c r="D1807" s="236" t="s">
        <v>225</v>
      </c>
      <c r="E1807" s="237" t="s">
        <v>1</v>
      </c>
      <c r="F1807" s="238" t="s">
        <v>2365</v>
      </c>
      <c r="G1807" s="235"/>
      <c r="H1807" s="239">
        <v>1</v>
      </c>
      <c r="I1807" s="240"/>
      <c r="J1807" s="235"/>
      <c r="K1807" s="235"/>
      <c r="L1807" s="241"/>
      <c r="M1807" s="242"/>
      <c r="N1807" s="243"/>
      <c r="O1807" s="243"/>
      <c r="P1807" s="243"/>
      <c r="Q1807" s="243"/>
      <c r="R1807" s="243"/>
      <c r="S1807" s="243"/>
      <c r="T1807" s="244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5" t="s">
        <v>225</v>
      </c>
      <c r="AU1807" s="245" t="s">
        <v>93</v>
      </c>
      <c r="AV1807" s="13" t="s">
        <v>93</v>
      </c>
      <c r="AW1807" s="13" t="s">
        <v>38</v>
      </c>
      <c r="AX1807" s="13" t="s">
        <v>83</v>
      </c>
      <c r="AY1807" s="245" t="s">
        <v>216</v>
      </c>
    </row>
    <row r="1808" s="13" customFormat="1">
      <c r="A1808" s="13"/>
      <c r="B1808" s="234"/>
      <c r="C1808" s="235"/>
      <c r="D1808" s="236" t="s">
        <v>225</v>
      </c>
      <c r="E1808" s="237" t="s">
        <v>1</v>
      </c>
      <c r="F1808" s="238" t="s">
        <v>2366</v>
      </c>
      <c r="G1808" s="235"/>
      <c r="H1808" s="239">
        <v>1</v>
      </c>
      <c r="I1808" s="240"/>
      <c r="J1808" s="235"/>
      <c r="K1808" s="235"/>
      <c r="L1808" s="241"/>
      <c r="M1808" s="242"/>
      <c r="N1808" s="243"/>
      <c r="O1808" s="243"/>
      <c r="P1808" s="243"/>
      <c r="Q1808" s="243"/>
      <c r="R1808" s="243"/>
      <c r="S1808" s="243"/>
      <c r="T1808" s="244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5" t="s">
        <v>225</v>
      </c>
      <c r="AU1808" s="245" t="s">
        <v>93</v>
      </c>
      <c r="AV1808" s="13" t="s">
        <v>93</v>
      </c>
      <c r="AW1808" s="13" t="s">
        <v>38</v>
      </c>
      <c r="AX1808" s="13" t="s">
        <v>83</v>
      </c>
      <c r="AY1808" s="245" t="s">
        <v>216</v>
      </c>
    </row>
    <row r="1809" s="14" customFormat="1">
      <c r="A1809" s="14"/>
      <c r="B1809" s="246"/>
      <c r="C1809" s="247"/>
      <c r="D1809" s="236" t="s">
        <v>225</v>
      </c>
      <c r="E1809" s="248" t="s">
        <v>1</v>
      </c>
      <c r="F1809" s="249" t="s">
        <v>229</v>
      </c>
      <c r="G1809" s="247"/>
      <c r="H1809" s="250">
        <v>3</v>
      </c>
      <c r="I1809" s="251"/>
      <c r="J1809" s="247"/>
      <c r="K1809" s="247"/>
      <c r="L1809" s="252"/>
      <c r="M1809" s="253"/>
      <c r="N1809" s="254"/>
      <c r="O1809" s="254"/>
      <c r="P1809" s="254"/>
      <c r="Q1809" s="254"/>
      <c r="R1809" s="254"/>
      <c r="S1809" s="254"/>
      <c r="T1809" s="255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6" t="s">
        <v>225</v>
      </c>
      <c r="AU1809" s="256" t="s">
        <v>93</v>
      </c>
      <c r="AV1809" s="14" t="s">
        <v>223</v>
      </c>
      <c r="AW1809" s="14" t="s">
        <v>38</v>
      </c>
      <c r="AX1809" s="14" t="s">
        <v>91</v>
      </c>
      <c r="AY1809" s="256" t="s">
        <v>216</v>
      </c>
    </row>
    <row r="1810" s="2" customFormat="1" ht="49.05" customHeight="1">
      <c r="A1810" s="40"/>
      <c r="B1810" s="41"/>
      <c r="C1810" s="221" t="s">
        <v>2367</v>
      </c>
      <c r="D1810" s="221" t="s">
        <v>218</v>
      </c>
      <c r="E1810" s="222" t="s">
        <v>2368</v>
      </c>
      <c r="F1810" s="223" t="s">
        <v>2369</v>
      </c>
      <c r="G1810" s="224" t="s">
        <v>323</v>
      </c>
      <c r="H1810" s="225">
        <v>1</v>
      </c>
      <c r="I1810" s="226"/>
      <c r="J1810" s="227">
        <f>ROUND(I1810*H1810,2)</f>
        <v>0</v>
      </c>
      <c r="K1810" s="223" t="s">
        <v>1</v>
      </c>
      <c r="L1810" s="46"/>
      <c r="M1810" s="228" t="s">
        <v>1</v>
      </c>
      <c r="N1810" s="229" t="s">
        <v>48</v>
      </c>
      <c r="O1810" s="93"/>
      <c r="P1810" s="230">
        <f>O1810*H1810</f>
        <v>0</v>
      </c>
      <c r="Q1810" s="230">
        <v>0.00072999999999999996</v>
      </c>
      <c r="R1810" s="230">
        <f>Q1810*H1810</f>
        <v>0.00072999999999999996</v>
      </c>
      <c r="S1810" s="230">
        <v>0</v>
      </c>
      <c r="T1810" s="231">
        <f>S1810*H1810</f>
        <v>0</v>
      </c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R1810" s="232" t="s">
        <v>312</v>
      </c>
      <c r="AT1810" s="232" t="s">
        <v>218</v>
      </c>
      <c r="AU1810" s="232" t="s">
        <v>93</v>
      </c>
      <c r="AY1810" s="18" t="s">
        <v>216</v>
      </c>
      <c r="BE1810" s="233">
        <f>IF(N1810="základní",J1810,0)</f>
        <v>0</v>
      </c>
      <c r="BF1810" s="233">
        <f>IF(N1810="snížená",J1810,0)</f>
        <v>0</v>
      </c>
      <c r="BG1810" s="233">
        <f>IF(N1810="zákl. přenesená",J1810,0)</f>
        <v>0</v>
      </c>
      <c r="BH1810" s="233">
        <f>IF(N1810="sníž. přenesená",J1810,0)</f>
        <v>0</v>
      </c>
      <c r="BI1810" s="233">
        <f>IF(N1810="nulová",J1810,0)</f>
        <v>0</v>
      </c>
      <c r="BJ1810" s="18" t="s">
        <v>91</v>
      </c>
      <c r="BK1810" s="233">
        <f>ROUND(I1810*H1810,2)</f>
        <v>0</v>
      </c>
      <c r="BL1810" s="18" t="s">
        <v>312</v>
      </c>
      <c r="BM1810" s="232" t="s">
        <v>2370</v>
      </c>
    </row>
    <row r="1811" s="13" customFormat="1">
      <c r="A1811" s="13"/>
      <c r="B1811" s="234"/>
      <c r="C1811" s="235"/>
      <c r="D1811" s="236" t="s">
        <v>225</v>
      </c>
      <c r="E1811" s="237" t="s">
        <v>1</v>
      </c>
      <c r="F1811" s="238" t="s">
        <v>2371</v>
      </c>
      <c r="G1811" s="235"/>
      <c r="H1811" s="239">
        <v>1</v>
      </c>
      <c r="I1811" s="240"/>
      <c r="J1811" s="235"/>
      <c r="K1811" s="235"/>
      <c r="L1811" s="241"/>
      <c r="M1811" s="242"/>
      <c r="N1811" s="243"/>
      <c r="O1811" s="243"/>
      <c r="P1811" s="243"/>
      <c r="Q1811" s="243"/>
      <c r="R1811" s="243"/>
      <c r="S1811" s="243"/>
      <c r="T1811" s="244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45" t="s">
        <v>225</v>
      </c>
      <c r="AU1811" s="245" t="s">
        <v>93</v>
      </c>
      <c r="AV1811" s="13" t="s">
        <v>93</v>
      </c>
      <c r="AW1811" s="13" t="s">
        <v>38</v>
      </c>
      <c r="AX1811" s="13" t="s">
        <v>91</v>
      </c>
      <c r="AY1811" s="245" t="s">
        <v>216</v>
      </c>
    </row>
    <row r="1812" s="2" customFormat="1" ht="55.5" customHeight="1">
      <c r="A1812" s="40"/>
      <c r="B1812" s="41"/>
      <c r="C1812" s="221" t="s">
        <v>2372</v>
      </c>
      <c r="D1812" s="221" t="s">
        <v>218</v>
      </c>
      <c r="E1812" s="222" t="s">
        <v>2373</v>
      </c>
      <c r="F1812" s="223" t="s">
        <v>2374</v>
      </c>
      <c r="G1812" s="224" t="s">
        <v>323</v>
      </c>
      <c r="H1812" s="225">
        <v>1</v>
      </c>
      <c r="I1812" s="226"/>
      <c r="J1812" s="227">
        <f>ROUND(I1812*H1812,2)</f>
        <v>0</v>
      </c>
      <c r="K1812" s="223" t="s">
        <v>1</v>
      </c>
      <c r="L1812" s="46"/>
      <c r="M1812" s="228" t="s">
        <v>1</v>
      </c>
      <c r="N1812" s="229" t="s">
        <v>48</v>
      </c>
      <c r="O1812" s="93"/>
      <c r="P1812" s="230">
        <f>O1812*H1812</f>
        <v>0</v>
      </c>
      <c r="Q1812" s="230">
        <v>0.00072999999999999996</v>
      </c>
      <c r="R1812" s="230">
        <f>Q1812*H1812</f>
        <v>0.00072999999999999996</v>
      </c>
      <c r="S1812" s="230">
        <v>0</v>
      </c>
      <c r="T1812" s="231">
        <f>S1812*H1812</f>
        <v>0</v>
      </c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R1812" s="232" t="s">
        <v>312</v>
      </c>
      <c r="AT1812" s="232" t="s">
        <v>218</v>
      </c>
      <c r="AU1812" s="232" t="s">
        <v>93</v>
      </c>
      <c r="AY1812" s="18" t="s">
        <v>216</v>
      </c>
      <c r="BE1812" s="233">
        <f>IF(N1812="základní",J1812,0)</f>
        <v>0</v>
      </c>
      <c r="BF1812" s="233">
        <f>IF(N1812="snížená",J1812,0)</f>
        <v>0</v>
      </c>
      <c r="BG1812" s="233">
        <f>IF(N1812="zákl. přenesená",J1812,0)</f>
        <v>0</v>
      </c>
      <c r="BH1812" s="233">
        <f>IF(N1812="sníž. přenesená",J1812,0)</f>
        <v>0</v>
      </c>
      <c r="BI1812" s="233">
        <f>IF(N1812="nulová",J1812,0)</f>
        <v>0</v>
      </c>
      <c r="BJ1812" s="18" t="s">
        <v>91</v>
      </c>
      <c r="BK1812" s="233">
        <f>ROUND(I1812*H1812,2)</f>
        <v>0</v>
      </c>
      <c r="BL1812" s="18" t="s">
        <v>312</v>
      </c>
      <c r="BM1812" s="232" t="s">
        <v>2375</v>
      </c>
    </row>
    <row r="1813" s="13" customFormat="1">
      <c r="A1813" s="13"/>
      <c r="B1813" s="234"/>
      <c r="C1813" s="235"/>
      <c r="D1813" s="236" t="s">
        <v>225</v>
      </c>
      <c r="E1813" s="237" t="s">
        <v>1</v>
      </c>
      <c r="F1813" s="238" t="s">
        <v>2376</v>
      </c>
      <c r="G1813" s="235"/>
      <c r="H1813" s="239">
        <v>1</v>
      </c>
      <c r="I1813" s="240"/>
      <c r="J1813" s="235"/>
      <c r="K1813" s="235"/>
      <c r="L1813" s="241"/>
      <c r="M1813" s="242"/>
      <c r="N1813" s="243"/>
      <c r="O1813" s="243"/>
      <c r="P1813" s="243"/>
      <c r="Q1813" s="243"/>
      <c r="R1813" s="243"/>
      <c r="S1813" s="243"/>
      <c r="T1813" s="244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45" t="s">
        <v>225</v>
      </c>
      <c r="AU1813" s="245" t="s">
        <v>93</v>
      </c>
      <c r="AV1813" s="13" t="s">
        <v>93</v>
      </c>
      <c r="AW1813" s="13" t="s">
        <v>38</v>
      </c>
      <c r="AX1813" s="13" t="s">
        <v>91</v>
      </c>
      <c r="AY1813" s="245" t="s">
        <v>216</v>
      </c>
    </row>
    <row r="1814" s="2" customFormat="1" ht="24.15" customHeight="1">
      <c r="A1814" s="40"/>
      <c r="B1814" s="41"/>
      <c r="C1814" s="221" t="s">
        <v>2377</v>
      </c>
      <c r="D1814" s="221" t="s">
        <v>218</v>
      </c>
      <c r="E1814" s="222" t="s">
        <v>2378</v>
      </c>
      <c r="F1814" s="223" t="s">
        <v>2379</v>
      </c>
      <c r="G1814" s="224" t="s">
        <v>278</v>
      </c>
      <c r="H1814" s="225">
        <v>0.108</v>
      </c>
      <c r="I1814" s="226"/>
      <c r="J1814" s="227">
        <f>ROUND(I1814*H1814,2)</f>
        <v>0</v>
      </c>
      <c r="K1814" s="223" t="s">
        <v>222</v>
      </c>
      <c r="L1814" s="46"/>
      <c r="M1814" s="228" t="s">
        <v>1</v>
      </c>
      <c r="N1814" s="229" t="s">
        <v>48</v>
      </c>
      <c r="O1814" s="93"/>
      <c r="P1814" s="230">
        <f>O1814*H1814</f>
        <v>0</v>
      </c>
      <c r="Q1814" s="230">
        <v>0</v>
      </c>
      <c r="R1814" s="230">
        <f>Q1814*H1814</f>
        <v>0</v>
      </c>
      <c r="S1814" s="230">
        <v>0</v>
      </c>
      <c r="T1814" s="231">
        <f>S1814*H1814</f>
        <v>0</v>
      </c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R1814" s="232" t="s">
        <v>312</v>
      </c>
      <c r="AT1814" s="232" t="s">
        <v>218</v>
      </c>
      <c r="AU1814" s="232" t="s">
        <v>93</v>
      </c>
      <c r="AY1814" s="18" t="s">
        <v>216</v>
      </c>
      <c r="BE1814" s="233">
        <f>IF(N1814="základní",J1814,0)</f>
        <v>0</v>
      </c>
      <c r="BF1814" s="233">
        <f>IF(N1814="snížená",J1814,0)</f>
        <v>0</v>
      </c>
      <c r="BG1814" s="233">
        <f>IF(N1814="zákl. přenesená",J1814,0)</f>
        <v>0</v>
      </c>
      <c r="BH1814" s="233">
        <f>IF(N1814="sníž. přenesená",J1814,0)</f>
        <v>0</v>
      </c>
      <c r="BI1814" s="233">
        <f>IF(N1814="nulová",J1814,0)</f>
        <v>0</v>
      </c>
      <c r="BJ1814" s="18" t="s">
        <v>91</v>
      </c>
      <c r="BK1814" s="233">
        <f>ROUND(I1814*H1814,2)</f>
        <v>0</v>
      </c>
      <c r="BL1814" s="18" t="s">
        <v>312</v>
      </c>
      <c r="BM1814" s="232" t="s">
        <v>2380</v>
      </c>
    </row>
    <row r="1815" s="12" customFormat="1" ht="22.8" customHeight="1">
      <c r="A1815" s="12"/>
      <c r="B1815" s="205"/>
      <c r="C1815" s="206"/>
      <c r="D1815" s="207" t="s">
        <v>82</v>
      </c>
      <c r="E1815" s="219" t="s">
        <v>2381</v>
      </c>
      <c r="F1815" s="219" t="s">
        <v>2382</v>
      </c>
      <c r="G1815" s="206"/>
      <c r="H1815" s="206"/>
      <c r="I1815" s="209"/>
      <c r="J1815" s="220">
        <f>BK1815</f>
        <v>0</v>
      </c>
      <c r="K1815" s="206"/>
      <c r="L1815" s="211"/>
      <c r="M1815" s="212"/>
      <c r="N1815" s="213"/>
      <c r="O1815" s="213"/>
      <c r="P1815" s="214">
        <f>SUM(P1816:P1945)</f>
        <v>0</v>
      </c>
      <c r="Q1815" s="213"/>
      <c r="R1815" s="214">
        <f>SUM(R1816:R1945)</f>
        <v>32.443809004000002</v>
      </c>
      <c r="S1815" s="213"/>
      <c r="T1815" s="215">
        <f>SUM(T1816:T1945)</f>
        <v>82.193584199999989</v>
      </c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R1815" s="216" t="s">
        <v>93</v>
      </c>
      <c r="AT1815" s="217" t="s">
        <v>82</v>
      </c>
      <c r="AU1815" s="217" t="s">
        <v>91</v>
      </c>
      <c r="AY1815" s="216" t="s">
        <v>216</v>
      </c>
      <c r="BK1815" s="218">
        <f>SUM(BK1816:BK1945)</f>
        <v>0</v>
      </c>
    </row>
    <row r="1816" s="2" customFormat="1" ht="24.15" customHeight="1">
      <c r="A1816" s="40"/>
      <c r="B1816" s="41"/>
      <c r="C1816" s="221" t="s">
        <v>2383</v>
      </c>
      <c r="D1816" s="221" t="s">
        <v>218</v>
      </c>
      <c r="E1816" s="222" t="s">
        <v>2384</v>
      </c>
      <c r="F1816" s="223" t="s">
        <v>2385</v>
      </c>
      <c r="G1816" s="224" t="s">
        <v>221</v>
      </c>
      <c r="H1816" s="225">
        <v>988.25999999999999</v>
      </c>
      <c r="I1816" s="226"/>
      <c r="J1816" s="227">
        <f>ROUND(I1816*H1816,2)</f>
        <v>0</v>
      </c>
      <c r="K1816" s="223" t="s">
        <v>222</v>
      </c>
      <c r="L1816" s="46"/>
      <c r="M1816" s="228" t="s">
        <v>1</v>
      </c>
      <c r="N1816" s="229" t="s">
        <v>48</v>
      </c>
      <c r="O1816" s="93"/>
      <c r="P1816" s="230">
        <f>O1816*H1816</f>
        <v>0</v>
      </c>
      <c r="Q1816" s="230">
        <v>0</v>
      </c>
      <c r="R1816" s="230">
        <f>Q1816*H1816</f>
        <v>0</v>
      </c>
      <c r="S1816" s="230">
        <v>0.083169999999999994</v>
      </c>
      <c r="T1816" s="231">
        <f>S1816*H1816</f>
        <v>82.193584199999989</v>
      </c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R1816" s="232" t="s">
        <v>312</v>
      </c>
      <c r="AT1816" s="232" t="s">
        <v>218</v>
      </c>
      <c r="AU1816" s="232" t="s">
        <v>93</v>
      </c>
      <c r="AY1816" s="18" t="s">
        <v>216</v>
      </c>
      <c r="BE1816" s="233">
        <f>IF(N1816="základní",J1816,0)</f>
        <v>0</v>
      </c>
      <c r="BF1816" s="233">
        <f>IF(N1816="snížená",J1816,0)</f>
        <v>0</v>
      </c>
      <c r="BG1816" s="233">
        <f>IF(N1816="zákl. přenesená",J1816,0)</f>
        <v>0</v>
      </c>
      <c r="BH1816" s="233">
        <f>IF(N1816="sníž. přenesená",J1816,0)</f>
        <v>0</v>
      </c>
      <c r="BI1816" s="233">
        <f>IF(N1816="nulová",J1816,0)</f>
        <v>0</v>
      </c>
      <c r="BJ1816" s="18" t="s">
        <v>91</v>
      </c>
      <c r="BK1816" s="233">
        <f>ROUND(I1816*H1816,2)</f>
        <v>0</v>
      </c>
      <c r="BL1816" s="18" t="s">
        <v>312</v>
      </c>
      <c r="BM1816" s="232" t="s">
        <v>2386</v>
      </c>
    </row>
    <row r="1817" s="13" customFormat="1">
      <c r="A1817" s="13"/>
      <c r="B1817" s="234"/>
      <c r="C1817" s="235"/>
      <c r="D1817" s="236" t="s">
        <v>225</v>
      </c>
      <c r="E1817" s="237" t="s">
        <v>1</v>
      </c>
      <c r="F1817" s="238" t="s">
        <v>2387</v>
      </c>
      <c r="G1817" s="235"/>
      <c r="H1817" s="239">
        <v>5.04</v>
      </c>
      <c r="I1817" s="240"/>
      <c r="J1817" s="235"/>
      <c r="K1817" s="235"/>
      <c r="L1817" s="241"/>
      <c r="M1817" s="242"/>
      <c r="N1817" s="243"/>
      <c r="O1817" s="243"/>
      <c r="P1817" s="243"/>
      <c r="Q1817" s="243"/>
      <c r="R1817" s="243"/>
      <c r="S1817" s="243"/>
      <c r="T1817" s="244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5" t="s">
        <v>225</v>
      </c>
      <c r="AU1817" s="245" t="s">
        <v>93</v>
      </c>
      <c r="AV1817" s="13" t="s">
        <v>93</v>
      </c>
      <c r="AW1817" s="13" t="s">
        <v>38</v>
      </c>
      <c r="AX1817" s="13" t="s">
        <v>83</v>
      </c>
      <c r="AY1817" s="245" t="s">
        <v>216</v>
      </c>
    </row>
    <row r="1818" s="13" customFormat="1">
      <c r="A1818" s="13"/>
      <c r="B1818" s="234"/>
      <c r="C1818" s="235"/>
      <c r="D1818" s="236" t="s">
        <v>225</v>
      </c>
      <c r="E1818" s="237" t="s">
        <v>1</v>
      </c>
      <c r="F1818" s="238" t="s">
        <v>2388</v>
      </c>
      <c r="G1818" s="235"/>
      <c r="H1818" s="239">
        <v>6.5899999999999999</v>
      </c>
      <c r="I1818" s="240"/>
      <c r="J1818" s="235"/>
      <c r="K1818" s="235"/>
      <c r="L1818" s="241"/>
      <c r="M1818" s="242"/>
      <c r="N1818" s="243"/>
      <c r="O1818" s="243"/>
      <c r="P1818" s="243"/>
      <c r="Q1818" s="243"/>
      <c r="R1818" s="243"/>
      <c r="S1818" s="243"/>
      <c r="T1818" s="244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45" t="s">
        <v>225</v>
      </c>
      <c r="AU1818" s="245" t="s">
        <v>93</v>
      </c>
      <c r="AV1818" s="13" t="s">
        <v>93</v>
      </c>
      <c r="AW1818" s="13" t="s">
        <v>38</v>
      </c>
      <c r="AX1818" s="13" t="s">
        <v>83</v>
      </c>
      <c r="AY1818" s="245" t="s">
        <v>216</v>
      </c>
    </row>
    <row r="1819" s="13" customFormat="1">
      <c r="A1819" s="13"/>
      <c r="B1819" s="234"/>
      <c r="C1819" s="235"/>
      <c r="D1819" s="236" t="s">
        <v>225</v>
      </c>
      <c r="E1819" s="237" t="s">
        <v>1</v>
      </c>
      <c r="F1819" s="238" t="s">
        <v>2389</v>
      </c>
      <c r="G1819" s="235"/>
      <c r="H1819" s="239">
        <v>8.5700000000000003</v>
      </c>
      <c r="I1819" s="240"/>
      <c r="J1819" s="235"/>
      <c r="K1819" s="235"/>
      <c r="L1819" s="241"/>
      <c r="M1819" s="242"/>
      <c r="N1819" s="243"/>
      <c r="O1819" s="243"/>
      <c r="P1819" s="243"/>
      <c r="Q1819" s="243"/>
      <c r="R1819" s="243"/>
      <c r="S1819" s="243"/>
      <c r="T1819" s="244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5" t="s">
        <v>225</v>
      </c>
      <c r="AU1819" s="245" t="s">
        <v>93</v>
      </c>
      <c r="AV1819" s="13" t="s">
        <v>93</v>
      </c>
      <c r="AW1819" s="13" t="s">
        <v>38</v>
      </c>
      <c r="AX1819" s="13" t="s">
        <v>83</v>
      </c>
      <c r="AY1819" s="245" t="s">
        <v>216</v>
      </c>
    </row>
    <row r="1820" s="13" customFormat="1">
      <c r="A1820" s="13"/>
      <c r="B1820" s="234"/>
      <c r="C1820" s="235"/>
      <c r="D1820" s="236" t="s">
        <v>225</v>
      </c>
      <c r="E1820" s="237" t="s">
        <v>1</v>
      </c>
      <c r="F1820" s="238" t="s">
        <v>2390</v>
      </c>
      <c r="G1820" s="235"/>
      <c r="H1820" s="239">
        <v>4.8799999999999999</v>
      </c>
      <c r="I1820" s="240"/>
      <c r="J1820" s="235"/>
      <c r="K1820" s="235"/>
      <c r="L1820" s="241"/>
      <c r="M1820" s="242"/>
      <c r="N1820" s="243"/>
      <c r="O1820" s="243"/>
      <c r="P1820" s="243"/>
      <c r="Q1820" s="243"/>
      <c r="R1820" s="243"/>
      <c r="S1820" s="243"/>
      <c r="T1820" s="244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5" t="s">
        <v>225</v>
      </c>
      <c r="AU1820" s="245" t="s">
        <v>93</v>
      </c>
      <c r="AV1820" s="13" t="s">
        <v>93</v>
      </c>
      <c r="AW1820" s="13" t="s">
        <v>38</v>
      </c>
      <c r="AX1820" s="13" t="s">
        <v>83</v>
      </c>
      <c r="AY1820" s="245" t="s">
        <v>216</v>
      </c>
    </row>
    <row r="1821" s="13" customFormat="1">
      <c r="A1821" s="13"/>
      <c r="B1821" s="234"/>
      <c r="C1821" s="235"/>
      <c r="D1821" s="236" t="s">
        <v>225</v>
      </c>
      <c r="E1821" s="237" t="s">
        <v>1</v>
      </c>
      <c r="F1821" s="238" t="s">
        <v>2391</v>
      </c>
      <c r="G1821" s="235"/>
      <c r="H1821" s="239">
        <v>5.04</v>
      </c>
      <c r="I1821" s="240"/>
      <c r="J1821" s="235"/>
      <c r="K1821" s="235"/>
      <c r="L1821" s="241"/>
      <c r="M1821" s="242"/>
      <c r="N1821" s="243"/>
      <c r="O1821" s="243"/>
      <c r="P1821" s="243"/>
      <c r="Q1821" s="243"/>
      <c r="R1821" s="243"/>
      <c r="S1821" s="243"/>
      <c r="T1821" s="244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45" t="s">
        <v>225</v>
      </c>
      <c r="AU1821" s="245" t="s">
        <v>93</v>
      </c>
      <c r="AV1821" s="13" t="s">
        <v>93</v>
      </c>
      <c r="AW1821" s="13" t="s">
        <v>38</v>
      </c>
      <c r="AX1821" s="13" t="s">
        <v>83</v>
      </c>
      <c r="AY1821" s="245" t="s">
        <v>216</v>
      </c>
    </row>
    <row r="1822" s="13" customFormat="1">
      <c r="A1822" s="13"/>
      <c r="B1822" s="234"/>
      <c r="C1822" s="235"/>
      <c r="D1822" s="236" t="s">
        <v>225</v>
      </c>
      <c r="E1822" s="237" t="s">
        <v>1</v>
      </c>
      <c r="F1822" s="238" t="s">
        <v>2392</v>
      </c>
      <c r="G1822" s="235"/>
      <c r="H1822" s="239">
        <v>6.5499999999999998</v>
      </c>
      <c r="I1822" s="240"/>
      <c r="J1822" s="235"/>
      <c r="K1822" s="235"/>
      <c r="L1822" s="241"/>
      <c r="M1822" s="242"/>
      <c r="N1822" s="243"/>
      <c r="O1822" s="243"/>
      <c r="P1822" s="243"/>
      <c r="Q1822" s="243"/>
      <c r="R1822" s="243"/>
      <c r="S1822" s="243"/>
      <c r="T1822" s="244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45" t="s">
        <v>225</v>
      </c>
      <c r="AU1822" s="245" t="s">
        <v>93</v>
      </c>
      <c r="AV1822" s="13" t="s">
        <v>93</v>
      </c>
      <c r="AW1822" s="13" t="s">
        <v>38</v>
      </c>
      <c r="AX1822" s="13" t="s">
        <v>83</v>
      </c>
      <c r="AY1822" s="245" t="s">
        <v>216</v>
      </c>
    </row>
    <row r="1823" s="13" customFormat="1">
      <c r="A1823" s="13"/>
      <c r="B1823" s="234"/>
      <c r="C1823" s="235"/>
      <c r="D1823" s="236" t="s">
        <v>225</v>
      </c>
      <c r="E1823" s="237" t="s">
        <v>1</v>
      </c>
      <c r="F1823" s="238" t="s">
        <v>2393</v>
      </c>
      <c r="G1823" s="235"/>
      <c r="H1823" s="239">
        <v>8.5099999999999998</v>
      </c>
      <c r="I1823" s="240"/>
      <c r="J1823" s="235"/>
      <c r="K1823" s="235"/>
      <c r="L1823" s="241"/>
      <c r="M1823" s="242"/>
      <c r="N1823" s="243"/>
      <c r="O1823" s="243"/>
      <c r="P1823" s="243"/>
      <c r="Q1823" s="243"/>
      <c r="R1823" s="243"/>
      <c r="S1823" s="243"/>
      <c r="T1823" s="244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5" t="s">
        <v>225</v>
      </c>
      <c r="AU1823" s="245" t="s">
        <v>93</v>
      </c>
      <c r="AV1823" s="13" t="s">
        <v>93</v>
      </c>
      <c r="AW1823" s="13" t="s">
        <v>38</v>
      </c>
      <c r="AX1823" s="13" t="s">
        <v>83</v>
      </c>
      <c r="AY1823" s="245" t="s">
        <v>216</v>
      </c>
    </row>
    <row r="1824" s="13" customFormat="1">
      <c r="A1824" s="13"/>
      <c r="B1824" s="234"/>
      <c r="C1824" s="235"/>
      <c r="D1824" s="236" t="s">
        <v>225</v>
      </c>
      <c r="E1824" s="237" t="s">
        <v>1</v>
      </c>
      <c r="F1824" s="238" t="s">
        <v>2394</v>
      </c>
      <c r="G1824" s="235"/>
      <c r="H1824" s="239">
        <v>4.8899999999999997</v>
      </c>
      <c r="I1824" s="240"/>
      <c r="J1824" s="235"/>
      <c r="K1824" s="235"/>
      <c r="L1824" s="241"/>
      <c r="M1824" s="242"/>
      <c r="N1824" s="243"/>
      <c r="O1824" s="243"/>
      <c r="P1824" s="243"/>
      <c r="Q1824" s="243"/>
      <c r="R1824" s="243"/>
      <c r="S1824" s="243"/>
      <c r="T1824" s="244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5" t="s">
        <v>225</v>
      </c>
      <c r="AU1824" s="245" t="s">
        <v>93</v>
      </c>
      <c r="AV1824" s="13" t="s">
        <v>93</v>
      </c>
      <c r="AW1824" s="13" t="s">
        <v>38</v>
      </c>
      <c r="AX1824" s="13" t="s">
        <v>83</v>
      </c>
      <c r="AY1824" s="245" t="s">
        <v>216</v>
      </c>
    </row>
    <row r="1825" s="13" customFormat="1">
      <c r="A1825" s="13"/>
      <c r="B1825" s="234"/>
      <c r="C1825" s="235"/>
      <c r="D1825" s="236" t="s">
        <v>225</v>
      </c>
      <c r="E1825" s="237" t="s">
        <v>1</v>
      </c>
      <c r="F1825" s="238" t="s">
        <v>2395</v>
      </c>
      <c r="G1825" s="235"/>
      <c r="H1825" s="239">
        <v>5.0199999999999996</v>
      </c>
      <c r="I1825" s="240"/>
      <c r="J1825" s="235"/>
      <c r="K1825" s="235"/>
      <c r="L1825" s="241"/>
      <c r="M1825" s="242"/>
      <c r="N1825" s="243"/>
      <c r="O1825" s="243"/>
      <c r="P1825" s="243"/>
      <c r="Q1825" s="243"/>
      <c r="R1825" s="243"/>
      <c r="S1825" s="243"/>
      <c r="T1825" s="244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5" t="s">
        <v>225</v>
      </c>
      <c r="AU1825" s="245" t="s">
        <v>93</v>
      </c>
      <c r="AV1825" s="13" t="s">
        <v>93</v>
      </c>
      <c r="AW1825" s="13" t="s">
        <v>38</v>
      </c>
      <c r="AX1825" s="13" t="s">
        <v>83</v>
      </c>
      <c r="AY1825" s="245" t="s">
        <v>216</v>
      </c>
    </row>
    <row r="1826" s="13" customFormat="1">
      <c r="A1826" s="13"/>
      <c r="B1826" s="234"/>
      <c r="C1826" s="235"/>
      <c r="D1826" s="236" t="s">
        <v>225</v>
      </c>
      <c r="E1826" s="237" t="s">
        <v>1</v>
      </c>
      <c r="F1826" s="238" t="s">
        <v>2396</v>
      </c>
      <c r="G1826" s="235"/>
      <c r="H1826" s="239">
        <v>4.8899999999999997</v>
      </c>
      <c r="I1826" s="240"/>
      <c r="J1826" s="235"/>
      <c r="K1826" s="235"/>
      <c r="L1826" s="241"/>
      <c r="M1826" s="242"/>
      <c r="N1826" s="243"/>
      <c r="O1826" s="243"/>
      <c r="P1826" s="243"/>
      <c r="Q1826" s="243"/>
      <c r="R1826" s="243"/>
      <c r="S1826" s="243"/>
      <c r="T1826" s="244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45" t="s">
        <v>225</v>
      </c>
      <c r="AU1826" s="245" t="s">
        <v>93</v>
      </c>
      <c r="AV1826" s="13" t="s">
        <v>93</v>
      </c>
      <c r="AW1826" s="13" t="s">
        <v>38</v>
      </c>
      <c r="AX1826" s="13" t="s">
        <v>83</v>
      </c>
      <c r="AY1826" s="245" t="s">
        <v>216</v>
      </c>
    </row>
    <row r="1827" s="13" customFormat="1">
      <c r="A1827" s="13"/>
      <c r="B1827" s="234"/>
      <c r="C1827" s="235"/>
      <c r="D1827" s="236" t="s">
        <v>225</v>
      </c>
      <c r="E1827" s="237" t="s">
        <v>1</v>
      </c>
      <c r="F1827" s="238" t="s">
        <v>2397</v>
      </c>
      <c r="G1827" s="235"/>
      <c r="H1827" s="239">
        <v>5.0199999999999996</v>
      </c>
      <c r="I1827" s="240"/>
      <c r="J1827" s="235"/>
      <c r="K1827" s="235"/>
      <c r="L1827" s="241"/>
      <c r="M1827" s="242"/>
      <c r="N1827" s="243"/>
      <c r="O1827" s="243"/>
      <c r="P1827" s="243"/>
      <c r="Q1827" s="243"/>
      <c r="R1827" s="243"/>
      <c r="S1827" s="243"/>
      <c r="T1827" s="244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5" t="s">
        <v>225</v>
      </c>
      <c r="AU1827" s="245" t="s">
        <v>93</v>
      </c>
      <c r="AV1827" s="13" t="s">
        <v>93</v>
      </c>
      <c r="AW1827" s="13" t="s">
        <v>38</v>
      </c>
      <c r="AX1827" s="13" t="s">
        <v>83</v>
      </c>
      <c r="AY1827" s="245" t="s">
        <v>216</v>
      </c>
    </row>
    <row r="1828" s="13" customFormat="1">
      <c r="A1828" s="13"/>
      <c r="B1828" s="234"/>
      <c r="C1828" s="235"/>
      <c r="D1828" s="236" t="s">
        <v>225</v>
      </c>
      <c r="E1828" s="237" t="s">
        <v>1</v>
      </c>
      <c r="F1828" s="238" t="s">
        <v>2398</v>
      </c>
      <c r="G1828" s="235"/>
      <c r="H1828" s="239">
        <v>6.6500000000000004</v>
      </c>
      <c r="I1828" s="240"/>
      <c r="J1828" s="235"/>
      <c r="K1828" s="235"/>
      <c r="L1828" s="241"/>
      <c r="M1828" s="242"/>
      <c r="N1828" s="243"/>
      <c r="O1828" s="243"/>
      <c r="P1828" s="243"/>
      <c r="Q1828" s="243"/>
      <c r="R1828" s="243"/>
      <c r="S1828" s="243"/>
      <c r="T1828" s="244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5" t="s">
        <v>225</v>
      </c>
      <c r="AU1828" s="245" t="s">
        <v>93</v>
      </c>
      <c r="AV1828" s="13" t="s">
        <v>93</v>
      </c>
      <c r="AW1828" s="13" t="s">
        <v>38</v>
      </c>
      <c r="AX1828" s="13" t="s">
        <v>83</v>
      </c>
      <c r="AY1828" s="245" t="s">
        <v>216</v>
      </c>
    </row>
    <row r="1829" s="13" customFormat="1">
      <c r="A1829" s="13"/>
      <c r="B1829" s="234"/>
      <c r="C1829" s="235"/>
      <c r="D1829" s="236" t="s">
        <v>225</v>
      </c>
      <c r="E1829" s="237" t="s">
        <v>1</v>
      </c>
      <c r="F1829" s="238" t="s">
        <v>2399</v>
      </c>
      <c r="G1829" s="235"/>
      <c r="H1829" s="239">
        <v>3.2599999999999998</v>
      </c>
      <c r="I1829" s="240"/>
      <c r="J1829" s="235"/>
      <c r="K1829" s="235"/>
      <c r="L1829" s="241"/>
      <c r="M1829" s="242"/>
      <c r="N1829" s="243"/>
      <c r="O1829" s="243"/>
      <c r="P1829" s="243"/>
      <c r="Q1829" s="243"/>
      <c r="R1829" s="243"/>
      <c r="S1829" s="243"/>
      <c r="T1829" s="244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5" t="s">
        <v>225</v>
      </c>
      <c r="AU1829" s="245" t="s">
        <v>93</v>
      </c>
      <c r="AV1829" s="13" t="s">
        <v>93</v>
      </c>
      <c r="AW1829" s="13" t="s">
        <v>38</v>
      </c>
      <c r="AX1829" s="13" t="s">
        <v>83</v>
      </c>
      <c r="AY1829" s="245" t="s">
        <v>216</v>
      </c>
    </row>
    <row r="1830" s="13" customFormat="1">
      <c r="A1830" s="13"/>
      <c r="B1830" s="234"/>
      <c r="C1830" s="235"/>
      <c r="D1830" s="236" t="s">
        <v>225</v>
      </c>
      <c r="E1830" s="237" t="s">
        <v>1</v>
      </c>
      <c r="F1830" s="238" t="s">
        <v>2400</v>
      </c>
      <c r="G1830" s="235"/>
      <c r="H1830" s="239">
        <v>4.8899999999999997</v>
      </c>
      <c r="I1830" s="240"/>
      <c r="J1830" s="235"/>
      <c r="K1830" s="235"/>
      <c r="L1830" s="241"/>
      <c r="M1830" s="242"/>
      <c r="N1830" s="243"/>
      <c r="O1830" s="243"/>
      <c r="P1830" s="243"/>
      <c r="Q1830" s="243"/>
      <c r="R1830" s="243"/>
      <c r="S1830" s="243"/>
      <c r="T1830" s="244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5" t="s">
        <v>225</v>
      </c>
      <c r="AU1830" s="245" t="s">
        <v>93</v>
      </c>
      <c r="AV1830" s="13" t="s">
        <v>93</v>
      </c>
      <c r="AW1830" s="13" t="s">
        <v>38</v>
      </c>
      <c r="AX1830" s="13" t="s">
        <v>83</v>
      </c>
      <c r="AY1830" s="245" t="s">
        <v>216</v>
      </c>
    </row>
    <row r="1831" s="13" customFormat="1">
      <c r="A1831" s="13"/>
      <c r="B1831" s="234"/>
      <c r="C1831" s="235"/>
      <c r="D1831" s="236" t="s">
        <v>225</v>
      </c>
      <c r="E1831" s="237" t="s">
        <v>1</v>
      </c>
      <c r="F1831" s="238" t="s">
        <v>2401</v>
      </c>
      <c r="G1831" s="235"/>
      <c r="H1831" s="239">
        <v>4.9699999999999998</v>
      </c>
      <c r="I1831" s="240"/>
      <c r="J1831" s="235"/>
      <c r="K1831" s="235"/>
      <c r="L1831" s="241"/>
      <c r="M1831" s="242"/>
      <c r="N1831" s="243"/>
      <c r="O1831" s="243"/>
      <c r="P1831" s="243"/>
      <c r="Q1831" s="243"/>
      <c r="R1831" s="243"/>
      <c r="S1831" s="243"/>
      <c r="T1831" s="244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5" t="s">
        <v>225</v>
      </c>
      <c r="AU1831" s="245" t="s">
        <v>93</v>
      </c>
      <c r="AV1831" s="13" t="s">
        <v>93</v>
      </c>
      <c r="AW1831" s="13" t="s">
        <v>38</v>
      </c>
      <c r="AX1831" s="13" t="s">
        <v>83</v>
      </c>
      <c r="AY1831" s="245" t="s">
        <v>216</v>
      </c>
    </row>
    <row r="1832" s="13" customFormat="1">
      <c r="A1832" s="13"/>
      <c r="B1832" s="234"/>
      <c r="C1832" s="235"/>
      <c r="D1832" s="236" t="s">
        <v>225</v>
      </c>
      <c r="E1832" s="237" t="s">
        <v>1</v>
      </c>
      <c r="F1832" s="238" t="s">
        <v>2402</v>
      </c>
      <c r="G1832" s="235"/>
      <c r="H1832" s="239">
        <v>27.800000000000001</v>
      </c>
      <c r="I1832" s="240"/>
      <c r="J1832" s="235"/>
      <c r="K1832" s="235"/>
      <c r="L1832" s="241"/>
      <c r="M1832" s="242"/>
      <c r="N1832" s="243"/>
      <c r="O1832" s="243"/>
      <c r="P1832" s="243"/>
      <c r="Q1832" s="243"/>
      <c r="R1832" s="243"/>
      <c r="S1832" s="243"/>
      <c r="T1832" s="244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45" t="s">
        <v>225</v>
      </c>
      <c r="AU1832" s="245" t="s">
        <v>93</v>
      </c>
      <c r="AV1832" s="13" t="s">
        <v>93</v>
      </c>
      <c r="AW1832" s="13" t="s">
        <v>38</v>
      </c>
      <c r="AX1832" s="13" t="s">
        <v>83</v>
      </c>
      <c r="AY1832" s="245" t="s">
        <v>216</v>
      </c>
    </row>
    <row r="1833" s="13" customFormat="1">
      <c r="A1833" s="13"/>
      <c r="B1833" s="234"/>
      <c r="C1833" s="235"/>
      <c r="D1833" s="236" t="s">
        <v>225</v>
      </c>
      <c r="E1833" s="237" t="s">
        <v>1</v>
      </c>
      <c r="F1833" s="238" t="s">
        <v>2403</v>
      </c>
      <c r="G1833" s="235"/>
      <c r="H1833" s="239">
        <v>4.8899999999999997</v>
      </c>
      <c r="I1833" s="240"/>
      <c r="J1833" s="235"/>
      <c r="K1833" s="235"/>
      <c r="L1833" s="241"/>
      <c r="M1833" s="242"/>
      <c r="N1833" s="243"/>
      <c r="O1833" s="243"/>
      <c r="P1833" s="243"/>
      <c r="Q1833" s="243"/>
      <c r="R1833" s="243"/>
      <c r="S1833" s="243"/>
      <c r="T1833" s="244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5" t="s">
        <v>225</v>
      </c>
      <c r="AU1833" s="245" t="s">
        <v>93</v>
      </c>
      <c r="AV1833" s="13" t="s">
        <v>93</v>
      </c>
      <c r="AW1833" s="13" t="s">
        <v>38</v>
      </c>
      <c r="AX1833" s="13" t="s">
        <v>83</v>
      </c>
      <c r="AY1833" s="245" t="s">
        <v>216</v>
      </c>
    </row>
    <row r="1834" s="13" customFormat="1">
      <c r="A1834" s="13"/>
      <c r="B1834" s="234"/>
      <c r="C1834" s="235"/>
      <c r="D1834" s="236" t="s">
        <v>225</v>
      </c>
      <c r="E1834" s="237" t="s">
        <v>1</v>
      </c>
      <c r="F1834" s="238" t="s">
        <v>2404</v>
      </c>
      <c r="G1834" s="235"/>
      <c r="H1834" s="239">
        <v>137.38999999999999</v>
      </c>
      <c r="I1834" s="240"/>
      <c r="J1834" s="235"/>
      <c r="K1834" s="235"/>
      <c r="L1834" s="241"/>
      <c r="M1834" s="242"/>
      <c r="N1834" s="243"/>
      <c r="O1834" s="243"/>
      <c r="P1834" s="243"/>
      <c r="Q1834" s="243"/>
      <c r="R1834" s="243"/>
      <c r="S1834" s="243"/>
      <c r="T1834" s="244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5" t="s">
        <v>225</v>
      </c>
      <c r="AU1834" s="245" t="s">
        <v>93</v>
      </c>
      <c r="AV1834" s="13" t="s">
        <v>93</v>
      </c>
      <c r="AW1834" s="13" t="s">
        <v>38</v>
      </c>
      <c r="AX1834" s="13" t="s">
        <v>83</v>
      </c>
      <c r="AY1834" s="245" t="s">
        <v>216</v>
      </c>
    </row>
    <row r="1835" s="13" customFormat="1">
      <c r="A1835" s="13"/>
      <c r="B1835" s="234"/>
      <c r="C1835" s="235"/>
      <c r="D1835" s="236" t="s">
        <v>225</v>
      </c>
      <c r="E1835" s="237" t="s">
        <v>1</v>
      </c>
      <c r="F1835" s="238" t="s">
        <v>2405</v>
      </c>
      <c r="G1835" s="235"/>
      <c r="H1835" s="239">
        <v>129.41</v>
      </c>
      <c r="I1835" s="240"/>
      <c r="J1835" s="235"/>
      <c r="K1835" s="235"/>
      <c r="L1835" s="241"/>
      <c r="M1835" s="242"/>
      <c r="N1835" s="243"/>
      <c r="O1835" s="243"/>
      <c r="P1835" s="243"/>
      <c r="Q1835" s="243"/>
      <c r="R1835" s="243"/>
      <c r="S1835" s="243"/>
      <c r="T1835" s="244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5" t="s">
        <v>225</v>
      </c>
      <c r="AU1835" s="245" t="s">
        <v>93</v>
      </c>
      <c r="AV1835" s="13" t="s">
        <v>93</v>
      </c>
      <c r="AW1835" s="13" t="s">
        <v>38</v>
      </c>
      <c r="AX1835" s="13" t="s">
        <v>83</v>
      </c>
      <c r="AY1835" s="245" t="s">
        <v>216</v>
      </c>
    </row>
    <row r="1836" s="13" customFormat="1">
      <c r="A1836" s="13"/>
      <c r="B1836" s="234"/>
      <c r="C1836" s="235"/>
      <c r="D1836" s="236" t="s">
        <v>225</v>
      </c>
      <c r="E1836" s="237" t="s">
        <v>1</v>
      </c>
      <c r="F1836" s="238" t="s">
        <v>2406</v>
      </c>
      <c r="G1836" s="235"/>
      <c r="H1836" s="239">
        <v>190.47</v>
      </c>
      <c r="I1836" s="240"/>
      <c r="J1836" s="235"/>
      <c r="K1836" s="235"/>
      <c r="L1836" s="241"/>
      <c r="M1836" s="242"/>
      <c r="N1836" s="243"/>
      <c r="O1836" s="243"/>
      <c r="P1836" s="243"/>
      <c r="Q1836" s="243"/>
      <c r="R1836" s="243"/>
      <c r="S1836" s="243"/>
      <c r="T1836" s="244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5" t="s">
        <v>225</v>
      </c>
      <c r="AU1836" s="245" t="s">
        <v>93</v>
      </c>
      <c r="AV1836" s="13" t="s">
        <v>93</v>
      </c>
      <c r="AW1836" s="13" t="s">
        <v>38</v>
      </c>
      <c r="AX1836" s="13" t="s">
        <v>83</v>
      </c>
      <c r="AY1836" s="245" t="s">
        <v>216</v>
      </c>
    </row>
    <row r="1837" s="13" customFormat="1">
      <c r="A1837" s="13"/>
      <c r="B1837" s="234"/>
      <c r="C1837" s="235"/>
      <c r="D1837" s="236" t="s">
        <v>225</v>
      </c>
      <c r="E1837" s="237" t="s">
        <v>1</v>
      </c>
      <c r="F1837" s="238" t="s">
        <v>2407</v>
      </c>
      <c r="G1837" s="235"/>
      <c r="H1837" s="239">
        <v>137.38999999999999</v>
      </c>
      <c r="I1837" s="240"/>
      <c r="J1837" s="235"/>
      <c r="K1837" s="235"/>
      <c r="L1837" s="241"/>
      <c r="M1837" s="242"/>
      <c r="N1837" s="243"/>
      <c r="O1837" s="243"/>
      <c r="P1837" s="243"/>
      <c r="Q1837" s="243"/>
      <c r="R1837" s="243"/>
      <c r="S1837" s="243"/>
      <c r="T1837" s="244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45" t="s">
        <v>225</v>
      </c>
      <c r="AU1837" s="245" t="s">
        <v>93</v>
      </c>
      <c r="AV1837" s="13" t="s">
        <v>93</v>
      </c>
      <c r="AW1837" s="13" t="s">
        <v>38</v>
      </c>
      <c r="AX1837" s="13" t="s">
        <v>83</v>
      </c>
      <c r="AY1837" s="245" t="s">
        <v>216</v>
      </c>
    </row>
    <row r="1838" s="13" customFormat="1">
      <c r="A1838" s="13"/>
      <c r="B1838" s="234"/>
      <c r="C1838" s="235"/>
      <c r="D1838" s="236" t="s">
        <v>225</v>
      </c>
      <c r="E1838" s="237" t="s">
        <v>1</v>
      </c>
      <c r="F1838" s="238" t="s">
        <v>2408</v>
      </c>
      <c r="G1838" s="235"/>
      <c r="H1838" s="239">
        <v>111.27</v>
      </c>
      <c r="I1838" s="240"/>
      <c r="J1838" s="235"/>
      <c r="K1838" s="235"/>
      <c r="L1838" s="241"/>
      <c r="M1838" s="242"/>
      <c r="N1838" s="243"/>
      <c r="O1838" s="243"/>
      <c r="P1838" s="243"/>
      <c r="Q1838" s="243"/>
      <c r="R1838" s="243"/>
      <c r="S1838" s="243"/>
      <c r="T1838" s="244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5" t="s">
        <v>225</v>
      </c>
      <c r="AU1838" s="245" t="s">
        <v>93</v>
      </c>
      <c r="AV1838" s="13" t="s">
        <v>93</v>
      </c>
      <c r="AW1838" s="13" t="s">
        <v>38</v>
      </c>
      <c r="AX1838" s="13" t="s">
        <v>83</v>
      </c>
      <c r="AY1838" s="245" t="s">
        <v>216</v>
      </c>
    </row>
    <row r="1839" s="13" customFormat="1">
      <c r="A1839" s="13"/>
      <c r="B1839" s="234"/>
      <c r="C1839" s="235"/>
      <c r="D1839" s="236" t="s">
        <v>225</v>
      </c>
      <c r="E1839" s="237" t="s">
        <v>1</v>
      </c>
      <c r="F1839" s="238" t="s">
        <v>2409</v>
      </c>
      <c r="G1839" s="235"/>
      <c r="H1839" s="239">
        <v>134.75</v>
      </c>
      <c r="I1839" s="240"/>
      <c r="J1839" s="235"/>
      <c r="K1839" s="235"/>
      <c r="L1839" s="241"/>
      <c r="M1839" s="242"/>
      <c r="N1839" s="243"/>
      <c r="O1839" s="243"/>
      <c r="P1839" s="243"/>
      <c r="Q1839" s="243"/>
      <c r="R1839" s="243"/>
      <c r="S1839" s="243"/>
      <c r="T1839" s="244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45" t="s">
        <v>225</v>
      </c>
      <c r="AU1839" s="245" t="s">
        <v>93</v>
      </c>
      <c r="AV1839" s="13" t="s">
        <v>93</v>
      </c>
      <c r="AW1839" s="13" t="s">
        <v>38</v>
      </c>
      <c r="AX1839" s="13" t="s">
        <v>83</v>
      </c>
      <c r="AY1839" s="245" t="s">
        <v>216</v>
      </c>
    </row>
    <row r="1840" s="13" customFormat="1">
      <c r="A1840" s="13"/>
      <c r="B1840" s="234"/>
      <c r="C1840" s="235"/>
      <c r="D1840" s="236" t="s">
        <v>225</v>
      </c>
      <c r="E1840" s="237" t="s">
        <v>1</v>
      </c>
      <c r="F1840" s="238" t="s">
        <v>2410</v>
      </c>
      <c r="G1840" s="235"/>
      <c r="H1840" s="239">
        <v>6.5899999999999999</v>
      </c>
      <c r="I1840" s="240"/>
      <c r="J1840" s="235"/>
      <c r="K1840" s="235"/>
      <c r="L1840" s="241"/>
      <c r="M1840" s="242"/>
      <c r="N1840" s="243"/>
      <c r="O1840" s="243"/>
      <c r="P1840" s="243"/>
      <c r="Q1840" s="243"/>
      <c r="R1840" s="243"/>
      <c r="S1840" s="243"/>
      <c r="T1840" s="244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45" t="s">
        <v>225</v>
      </c>
      <c r="AU1840" s="245" t="s">
        <v>93</v>
      </c>
      <c r="AV1840" s="13" t="s">
        <v>93</v>
      </c>
      <c r="AW1840" s="13" t="s">
        <v>38</v>
      </c>
      <c r="AX1840" s="13" t="s">
        <v>83</v>
      </c>
      <c r="AY1840" s="245" t="s">
        <v>216</v>
      </c>
    </row>
    <row r="1841" s="13" customFormat="1">
      <c r="A1841" s="13"/>
      <c r="B1841" s="234"/>
      <c r="C1841" s="235"/>
      <c r="D1841" s="236" t="s">
        <v>225</v>
      </c>
      <c r="E1841" s="237" t="s">
        <v>1</v>
      </c>
      <c r="F1841" s="238" t="s">
        <v>2411</v>
      </c>
      <c r="G1841" s="235"/>
      <c r="H1841" s="239">
        <v>23.530000000000001</v>
      </c>
      <c r="I1841" s="240"/>
      <c r="J1841" s="235"/>
      <c r="K1841" s="235"/>
      <c r="L1841" s="241"/>
      <c r="M1841" s="242"/>
      <c r="N1841" s="243"/>
      <c r="O1841" s="243"/>
      <c r="P1841" s="243"/>
      <c r="Q1841" s="243"/>
      <c r="R1841" s="243"/>
      <c r="S1841" s="243"/>
      <c r="T1841" s="244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5" t="s">
        <v>225</v>
      </c>
      <c r="AU1841" s="245" t="s">
        <v>93</v>
      </c>
      <c r="AV1841" s="13" t="s">
        <v>93</v>
      </c>
      <c r="AW1841" s="13" t="s">
        <v>38</v>
      </c>
      <c r="AX1841" s="13" t="s">
        <v>83</v>
      </c>
      <c r="AY1841" s="245" t="s">
        <v>216</v>
      </c>
    </row>
    <row r="1842" s="14" customFormat="1">
      <c r="A1842" s="14"/>
      <c r="B1842" s="246"/>
      <c r="C1842" s="247"/>
      <c r="D1842" s="236" t="s">
        <v>225</v>
      </c>
      <c r="E1842" s="248" t="s">
        <v>151</v>
      </c>
      <c r="F1842" s="249" t="s">
        <v>229</v>
      </c>
      <c r="G1842" s="247"/>
      <c r="H1842" s="250">
        <v>988.25999999999999</v>
      </c>
      <c r="I1842" s="251"/>
      <c r="J1842" s="247"/>
      <c r="K1842" s="247"/>
      <c r="L1842" s="252"/>
      <c r="M1842" s="253"/>
      <c r="N1842" s="254"/>
      <c r="O1842" s="254"/>
      <c r="P1842" s="254"/>
      <c r="Q1842" s="254"/>
      <c r="R1842" s="254"/>
      <c r="S1842" s="254"/>
      <c r="T1842" s="255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6" t="s">
        <v>225</v>
      </c>
      <c r="AU1842" s="256" t="s">
        <v>93</v>
      </c>
      <c r="AV1842" s="14" t="s">
        <v>223</v>
      </c>
      <c r="AW1842" s="14" t="s">
        <v>38</v>
      </c>
      <c r="AX1842" s="14" t="s">
        <v>91</v>
      </c>
      <c r="AY1842" s="256" t="s">
        <v>216</v>
      </c>
    </row>
    <row r="1843" s="2" customFormat="1" ht="24.15" customHeight="1">
      <c r="A1843" s="40"/>
      <c r="B1843" s="41"/>
      <c r="C1843" s="221" t="s">
        <v>2412</v>
      </c>
      <c r="D1843" s="221" t="s">
        <v>218</v>
      </c>
      <c r="E1843" s="222" t="s">
        <v>2413</v>
      </c>
      <c r="F1843" s="223" t="s">
        <v>2414</v>
      </c>
      <c r="G1843" s="224" t="s">
        <v>237</v>
      </c>
      <c r="H1843" s="225">
        <v>470.40600000000001</v>
      </c>
      <c r="I1843" s="226"/>
      <c r="J1843" s="227">
        <f>ROUND(I1843*H1843,2)</f>
        <v>0</v>
      </c>
      <c r="K1843" s="223" t="s">
        <v>222</v>
      </c>
      <c r="L1843" s="46"/>
      <c r="M1843" s="228" t="s">
        <v>1</v>
      </c>
      <c r="N1843" s="229" t="s">
        <v>48</v>
      </c>
      <c r="O1843" s="93"/>
      <c r="P1843" s="230">
        <f>O1843*H1843</f>
        <v>0</v>
      </c>
      <c r="Q1843" s="230">
        <v>0.00058399999999999999</v>
      </c>
      <c r="R1843" s="230">
        <f>Q1843*H1843</f>
        <v>0.27471710399999999</v>
      </c>
      <c r="S1843" s="230">
        <v>0</v>
      </c>
      <c r="T1843" s="231">
        <f>S1843*H1843</f>
        <v>0</v>
      </c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R1843" s="232" t="s">
        <v>312</v>
      </c>
      <c r="AT1843" s="232" t="s">
        <v>218</v>
      </c>
      <c r="AU1843" s="232" t="s">
        <v>93</v>
      </c>
      <c r="AY1843" s="18" t="s">
        <v>216</v>
      </c>
      <c r="BE1843" s="233">
        <f>IF(N1843="základní",J1843,0)</f>
        <v>0</v>
      </c>
      <c r="BF1843" s="233">
        <f>IF(N1843="snížená",J1843,0)</f>
        <v>0</v>
      </c>
      <c r="BG1843" s="233">
        <f>IF(N1843="zákl. přenesená",J1843,0)</f>
        <v>0</v>
      </c>
      <c r="BH1843" s="233">
        <f>IF(N1843="sníž. přenesená",J1843,0)</f>
        <v>0</v>
      </c>
      <c r="BI1843" s="233">
        <f>IF(N1843="nulová",J1843,0)</f>
        <v>0</v>
      </c>
      <c r="BJ1843" s="18" t="s">
        <v>91</v>
      </c>
      <c r="BK1843" s="233">
        <f>ROUND(I1843*H1843,2)</f>
        <v>0</v>
      </c>
      <c r="BL1843" s="18" t="s">
        <v>312</v>
      </c>
      <c r="BM1843" s="232" t="s">
        <v>2415</v>
      </c>
    </row>
    <row r="1844" s="2" customFormat="1" ht="24.15" customHeight="1">
      <c r="A1844" s="40"/>
      <c r="B1844" s="41"/>
      <c r="C1844" s="267" t="s">
        <v>2416</v>
      </c>
      <c r="D1844" s="267" t="s">
        <v>295</v>
      </c>
      <c r="E1844" s="268" t="s">
        <v>2417</v>
      </c>
      <c r="F1844" s="269" t="s">
        <v>2418</v>
      </c>
      <c r="G1844" s="270" t="s">
        <v>323</v>
      </c>
      <c r="H1844" s="271">
        <v>862.41099999999994</v>
      </c>
      <c r="I1844" s="272"/>
      <c r="J1844" s="273">
        <f>ROUND(I1844*H1844,2)</f>
        <v>0</v>
      </c>
      <c r="K1844" s="269" t="s">
        <v>1</v>
      </c>
      <c r="L1844" s="274"/>
      <c r="M1844" s="275" t="s">
        <v>1</v>
      </c>
      <c r="N1844" s="276" t="s">
        <v>48</v>
      </c>
      <c r="O1844" s="93"/>
      <c r="P1844" s="230">
        <f>O1844*H1844</f>
        <v>0</v>
      </c>
      <c r="Q1844" s="230">
        <v>0.0011999999999999999</v>
      </c>
      <c r="R1844" s="230">
        <f>Q1844*H1844</f>
        <v>1.0348931999999997</v>
      </c>
      <c r="S1844" s="230">
        <v>0</v>
      </c>
      <c r="T1844" s="231">
        <f>S1844*H1844</f>
        <v>0</v>
      </c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R1844" s="232" t="s">
        <v>440</v>
      </c>
      <c r="AT1844" s="232" t="s">
        <v>295</v>
      </c>
      <c r="AU1844" s="232" t="s">
        <v>93</v>
      </c>
      <c r="AY1844" s="18" t="s">
        <v>216</v>
      </c>
      <c r="BE1844" s="233">
        <f>IF(N1844="základní",J1844,0)</f>
        <v>0</v>
      </c>
      <c r="BF1844" s="233">
        <f>IF(N1844="snížená",J1844,0)</f>
        <v>0</v>
      </c>
      <c r="BG1844" s="233">
        <f>IF(N1844="zákl. přenesená",J1844,0)</f>
        <v>0</v>
      </c>
      <c r="BH1844" s="233">
        <f>IF(N1844="sníž. přenesená",J1844,0)</f>
        <v>0</v>
      </c>
      <c r="BI1844" s="233">
        <f>IF(N1844="nulová",J1844,0)</f>
        <v>0</v>
      </c>
      <c r="BJ1844" s="18" t="s">
        <v>91</v>
      </c>
      <c r="BK1844" s="233">
        <f>ROUND(I1844*H1844,2)</f>
        <v>0</v>
      </c>
      <c r="BL1844" s="18" t="s">
        <v>312</v>
      </c>
      <c r="BM1844" s="232" t="s">
        <v>2419</v>
      </c>
    </row>
    <row r="1845" s="13" customFormat="1">
      <c r="A1845" s="13"/>
      <c r="B1845" s="234"/>
      <c r="C1845" s="235"/>
      <c r="D1845" s="236" t="s">
        <v>225</v>
      </c>
      <c r="E1845" s="237" t="s">
        <v>1</v>
      </c>
      <c r="F1845" s="238" t="s">
        <v>2420</v>
      </c>
      <c r="G1845" s="235"/>
      <c r="H1845" s="239">
        <v>784.00999999999999</v>
      </c>
      <c r="I1845" s="240"/>
      <c r="J1845" s="235"/>
      <c r="K1845" s="235"/>
      <c r="L1845" s="241"/>
      <c r="M1845" s="242"/>
      <c r="N1845" s="243"/>
      <c r="O1845" s="243"/>
      <c r="P1845" s="243"/>
      <c r="Q1845" s="243"/>
      <c r="R1845" s="243"/>
      <c r="S1845" s="243"/>
      <c r="T1845" s="244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5" t="s">
        <v>225</v>
      </c>
      <c r="AU1845" s="245" t="s">
        <v>93</v>
      </c>
      <c r="AV1845" s="13" t="s">
        <v>93</v>
      </c>
      <c r="AW1845" s="13" t="s">
        <v>38</v>
      </c>
      <c r="AX1845" s="13" t="s">
        <v>91</v>
      </c>
      <c r="AY1845" s="245" t="s">
        <v>216</v>
      </c>
    </row>
    <row r="1846" s="13" customFormat="1">
      <c r="A1846" s="13"/>
      <c r="B1846" s="234"/>
      <c r="C1846" s="235"/>
      <c r="D1846" s="236" t="s">
        <v>225</v>
      </c>
      <c r="E1846" s="235"/>
      <c r="F1846" s="238" t="s">
        <v>2421</v>
      </c>
      <c r="G1846" s="235"/>
      <c r="H1846" s="239">
        <v>862.41099999999994</v>
      </c>
      <c r="I1846" s="240"/>
      <c r="J1846" s="235"/>
      <c r="K1846" s="235"/>
      <c r="L1846" s="241"/>
      <c r="M1846" s="242"/>
      <c r="N1846" s="243"/>
      <c r="O1846" s="243"/>
      <c r="P1846" s="243"/>
      <c r="Q1846" s="243"/>
      <c r="R1846" s="243"/>
      <c r="S1846" s="243"/>
      <c r="T1846" s="244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5" t="s">
        <v>225</v>
      </c>
      <c r="AU1846" s="245" t="s">
        <v>93</v>
      </c>
      <c r="AV1846" s="13" t="s">
        <v>93</v>
      </c>
      <c r="AW1846" s="13" t="s">
        <v>4</v>
      </c>
      <c r="AX1846" s="13" t="s">
        <v>91</v>
      </c>
      <c r="AY1846" s="245" t="s">
        <v>216</v>
      </c>
    </row>
    <row r="1847" s="2" customFormat="1" ht="16.5" customHeight="1">
      <c r="A1847" s="40"/>
      <c r="B1847" s="41"/>
      <c r="C1847" s="221" t="s">
        <v>2422</v>
      </c>
      <c r="D1847" s="221" t="s">
        <v>218</v>
      </c>
      <c r="E1847" s="222" t="s">
        <v>2423</v>
      </c>
      <c r="F1847" s="223" t="s">
        <v>2424</v>
      </c>
      <c r="G1847" s="224" t="s">
        <v>221</v>
      </c>
      <c r="H1847" s="225">
        <v>988.25999999999999</v>
      </c>
      <c r="I1847" s="226"/>
      <c r="J1847" s="227">
        <f>ROUND(I1847*H1847,2)</f>
        <v>0</v>
      </c>
      <c r="K1847" s="223" t="s">
        <v>222</v>
      </c>
      <c r="L1847" s="46"/>
      <c r="M1847" s="228" t="s">
        <v>1</v>
      </c>
      <c r="N1847" s="229" t="s">
        <v>48</v>
      </c>
      <c r="O1847" s="93"/>
      <c r="P1847" s="230">
        <f>O1847*H1847</f>
        <v>0</v>
      </c>
      <c r="Q1847" s="230">
        <v>0</v>
      </c>
      <c r="R1847" s="230">
        <f>Q1847*H1847</f>
        <v>0</v>
      </c>
      <c r="S1847" s="230">
        <v>0</v>
      </c>
      <c r="T1847" s="231">
        <f>S1847*H1847</f>
        <v>0</v>
      </c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R1847" s="232" t="s">
        <v>312</v>
      </c>
      <c r="AT1847" s="232" t="s">
        <v>218</v>
      </c>
      <c r="AU1847" s="232" t="s">
        <v>93</v>
      </c>
      <c r="AY1847" s="18" t="s">
        <v>216</v>
      </c>
      <c r="BE1847" s="233">
        <f>IF(N1847="základní",J1847,0)</f>
        <v>0</v>
      </c>
      <c r="BF1847" s="233">
        <f>IF(N1847="snížená",J1847,0)</f>
        <v>0</v>
      </c>
      <c r="BG1847" s="233">
        <f>IF(N1847="zákl. přenesená",J1847,0)</f>
        <v>0</v>
      </c>
      <c r="BH1847" s="233">
        <f>IF(N1847="sníž. přenesená",J1847,0)</f>
        <v>0</v>
      </c>
      <c r="BI1847" s="233">
        <f>IF(N1847="nulová",J1847,0)</f>
        <v>0</v>
      </c>
      <c r="BJ1847" s="18" t="s">
        <v>91</v>
      </c>
      <c r="BK1847" s="233">
        <f>ROUND(I1847*H1847,2)</f>
        <v>0</v>
      </c>
      <c r="BL1847" s="18" t="s">
        <v>312</v>
      </c>
      <c r="BM1847" s="232" t="s">
        <v>2425</v>
      </c>
    </row>
    <row r="1848" s="13" customFormat="1">
      <c r="A1848" s="13"/>
      <c r="B1848" s="234"/>
      <c r="C1848" s="235"/>
      <c r="D1848" s="236" t="s">
        <v>225</v>
      </c>
      <c r="E1848" s="237" t="s">
        <v>1</v>
      </c>
      <c r="F1848" s="238" t="s">
        <v>151</v>
      </c>
      <c r="G1848" s="235"/>
      <c r="H1848" s="239">
        <v>988.25999999999999</v>
      </c>
      <c r="I1848" s="240"/>
      <c r="J1848" s="235"/>
      <c r="K1848" s="235"/>
      <c r="L1848" s="241"/>
      <c r="M1848" s="242"/>
      <c r="N1848" s="243"/>
      <c r="O1848" s="243"/>
      <c r="P1848" s="243"/>
      <c r="Q1848" s="243"/>
      <c r="R1848" s="243"/>
      <c r="S1848" s="243"/>
      <c r="T1848" s="244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5" t="s">
        <v>225</v>
      </c>
      <c r="AU1848" s="245" t="s">
        <v>93</v>
      </c>
      <c r="AV1848" s="13" t="s">
        <v>93</v>
      </c>
      <c r="AW1848" s="13" t="s">
        <v>38</v>
      </c>
      <c r="AX1848" s="13" t="s">
        <v>91</v>
      </c>
      <c r="AY1848" s="245" t="s">
        <v>216</v>
      </c>
    </row>
    <row r="1849" s="2" customFormat="1" ht="16.5" customHeight="1">
      <c r="A1849" s="40"/>
      <c r="B1849" s="41"/>
      <c r="C1849" s="221" t="s">
        <v>2426</v>
      </c>
      <c r="D1849" s="221" t="s">
        <v>218</v>
      </c>
      <c r="E1849" s="222" t="s">
        <v>2427</v>
      </c>
      <c r="F1849" s="223" t="s">
        <v>2428</v>
      </c>
      <c r="G1849" s="224" t="s">
        <v>221</v>
      </c>
      <c r="H1849" s="225">
        <v>988.25999999999999</v>
      </c>
      <c r="I1849" s="226"/>
      <c r="J1849" s="227">
        <f>ROUND(I1849*H1849,2)</f>
        <v>0</v>
      </c>
      <c r="K1849" s="223" t="s">
        <v>222</v>
      </c>
      <c r="L1849" s="46"/>
      <c r="M1849" s="228" t="s">
        <v>1</v>
      </c>
      <c r="N1849" s="229" t="s">
        <v>48</v>
      </c>
      <c r="O1849" s="93"/>
      <c r="P1849" s="230">
        <f>O1849*H1849</f>
        <v>0</v>
      </c>
      <c r="Q1849" s="230">
        <v>0.00029999999999999997</v>
      </c>
      <c r="R1849" s="230">
        <f>Q1849*H1849</f>
        <v>0.29647799999999996</v>
      </c>
      <c r="S1849" s="230">
        <v>0</v>
      </c>
      <c r="T1849" s="231">
        <f>S1849*H1849</f>
        <v>0</v>
      </c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R1849" s="232" t="s">
        <v>312</v>
      </c>
      <c r="AT1849" s="232" t="s">
        <v>218</v>
      </c>
      <c r="AU1849" s="232" t="s">
        <v>93</v>
      </c>
      <c r="AY1849" s="18" t="s">
        <v>216</v>
      </c>
      <c r="BE1849" s="233">
        <f>IF(N1849="základní",J1849,0)</f>
        <v>0</v>
      </c>
      <c r="BF1849" s="233">
        <f>IF(N1849="snížená",J1849,0)</f>
        <v>0</v>
      </c>
      <c r="BG1849" s="233">
        <f>IF(N1849="zákl. přenesená",J1849,0)</f>
        <v>0</v>
      </c>
      <c r="BH1849" s="233">
        <f>IF(N1849="sníž. přenesená",J1849,0)</f>
        <v>0</v>
      </c>
      <c r="BI1849" s="233">
        <f>IF(N1849="nulová",J1849,0)</f>
        <v>0</v>
      </c>
      <c r="BJ1849" s="18" t="s">
        <v>91</v>
      </c>
      <c r="BK1849" s="233">
        <f>ROUND(I1849*H1849,2)</f>
        <v>0</v>
      </c>
      <c r="BL1849" s="18" t="s">
        <v>312</v>
      </c>
      <c r="BM1849" s="232" t="s">
        <v>2429</v>
      </c>
    </row>
    <row r="1850" s="13" customFormat="1">
      <c r="A1850" s="13"/>
      <c r="B1850" s="234"/>
      <c r="C1850" s="235"/>
      <c r="D1850" s="236" t="s">
        <v>225</v>
      </c>
      <c r="E1850" s="237" t="s">
        <v>1</v>
      </c>
      <c r="F1850" s="238" t="s">
        <v>151</v>
      </c>
      <c r="G1850" s="235"/>
      <c r="H1850" s="239">
        <v>988.25999999999999</v>
      </c>
      <c r="I1850" s="240"/>
      <c r="J1850" s="235"/>
      <c r="K1850" s="235"/>
      <c r="L1850" s="241"/>
      <c r="M1850" s="242"/>
      <c r="N1850" s="243"/>
      <c r="O1850" s="243"/>
      <c r="P1850" s="243"/>
      <c r="Q1850" s="243"/>
      <c r="R1850" s="243"/>
      <c r="S1850" s="243"/>
      <c r="T1850" s="244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5" t="s">
        <v>225</v>
      </c>
      <c r="AU1850" s="245" t="s">
        <v>93</v>
      </c>
      <c r="AV1850" s="13" t="s">
        <v>93</v>
      </c>
      <c r="AW1850" s="13" t="s">
        <v>38</v>
      </c>
      <c r="AX1850" s="13" t="s">
        <v>91</v>
      </c>
      <c r="AY1850" s="245" t="s">
        <v>216</v>
      </c>
    </row>
    <row r="1851" s="2" customFormat="1" ht="21.75" customHeight="1">
      <c r="A1851" s="40"/>
      <c r="B1851" s="41"/>
      <c r="C1851" s="221" t="s">
        <v>2430</v>
      </c>
      <c r="D1851" s="221" t="s">
        <v>218</v>
      </c>
      <c r="E1851" s="222" t="s">
        <v>2431</v>
      </c>
      <c r="F1851" s="223" t="s">
        <v>2432</v>
      </c>
      <c r="G1851" s="224" t="s">
        <v>221</v>
      </c>
      <c r="H1851" s="225">
        <v>988.25999999999999</v>
      </c>
      <c r="I1851" s="226"/>
      <c r="J1851" s="227">
        <f>ROUND(I1851*H1851,2)</f>
        <v>0</v>
      </c>
      <c r="K1851" s="223" t="s">
        <v>222</v>
      </c>
      <c r="L1851" s="46"/>
      <c r="M1851" s="228" t="s">
        <v>1</v>
      </c>
      <c r="N1851" s="229" t="s">
        <v>48</v>
      </c>
      <c r="O1851" s="93"/>
      <c r="P1851" s="230">
        <f>O1851*H1851</f>
        <v>0</v>
      </c>
      <c r="Q1851" s="230">
        <v>0.0044999999999999997</v>
      </c>
      <c r="R1851" s="230">
        <f>Q1851*H1851</f>
        <v>4.4471699999999998</v>
      </c>
      <c r="S1851" s="230">
        <v>0</v>
      </c>
      <c r="T1851" s="231">
        <f>S1851*H1851</f>
        <v>0</v>
      </c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R1851" s="232" t="s">
        <v>312</v>
      </c>
      <c r="AT1851" s="232" t="s">
        <v>218</v>
      </c>
      <c r="AU1851" s="232" t="s">
        <v>93</v>
      </c>
      <c r="AY1851" s="18" t="s">
        <v>216</v>
      </c>
      <c r="BE1851" s="233">
        <f>IF(N1851="základní",J1851,0)</f>
        <v>0</v>
      </c>
      <c r="BF1851" s="233">
        <f>IF(N1851="snížená",J1851,0)</f>
        <v>0</v>
      </c>
      <c r="BG1851" s="233">
        <f>IF(N1851="zákl. přenesená",J1851,0)</f>
        <v>0</v>
      </c>
      <c r="BH1851" s="233">
        <f>IF(N1851="sníž. přenesená",J1851,0)</f>
        <v>0</v>
      </c>
      <c r="BI1851" s="233">
        <f>IF(N1851="nulová",J1851,0)</f>
        <v>0</v>
      </c>
      <c r="BJ1851" s="18" t="s">
        <v>91</v>
      </c>
      <c r="BK1851" s="233">
        <f>ROUND(I1851*H1851,2)</f>
        <v>0</v>
      </c>
      <c r="BL1851" s="18" t="s">
        <v>312</v>
      </c>
      <c r="BM1851" s="232" t="s">
        <v>2433</v>
      </c>
    </row>
    <row r="1852" s="13" customFormat="1">
      <c r="A1852" s="13"/>
      <c r="B1852" s="234"/>
      <c r="C1852" s="235"/>
      <c r="D1852" s="236" t="s">
        <v>225</v>
      </c>
      <c r="E1852" s="237" t="s">
        <v>1</v>
      </c>
      <c r="F1852" s="238" t="s">
        <v>151</v>
      </c>
      <c r="G1852" s="235"/>
      <c r="H1852" s="239">
        <v>988.25999999999999</v>
      </c>
      <c r="I1852" s="240"/>
      <c r="J1852" s="235"/>
      <c r="K1852" s="235"/>
      <c r="L1852" s="241"/>
      <c r="M1852" s="242"/>
      <c r="N1852" s="243"/>
      <c r="O1852" s="243"/>
      <c r="P1852" s="243"/>
      <c r="Q1852" s="243"/>
      <c r="R1852" s="243"/>
      <c r="S1852" s="243"/>
      <c r="T1852" s="244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5" t="s">
        <v>225</v>
      </c>
      <c r="AU1852" s="245" t="s">
        <v>93</v>
      </c>
      <c r="AV1852" s="13" t="s">
        <v>93</v>
      </c>
      <c r="AW1852" s="13" t="s">
        <v>38</v>
      </c>
      <c r="AX1852" s="13" t="s">
        <v>91</v>
      </c>
      <c r="AY1852" s="245" t="s">
        <v>216</v>
      </c>
    </row>
    <row r="1853" s="2" customFormat="1" ht="24.15" customHeight="1">
      <c r="A1853" s="40"/>
      <c r="B1853" s="41"/>
      <c r="C1853" s="221" t="s">
        <v>2434</v>
      </c>
      <c r="D1853" s="221" t="s">
        <v>218</v>
      </c>
      <c r="E1853" s="222" t="s">
        <v>2435</v>
      </c>
      <c r="F1853" s="223" t="s">
        <v>2436</v>
      </c>
      <c r="G1853" s="224" t="s">
        <v>221</v>
      </c>
      <c r="H1853" s="225">
        <v>988.25999999999999</v>
      </c>
      <c r="I1853" s="226"/>
      <c r="J1853" s="227">
        <f>ROUND(I1853*H1853,2)</f>
        <v>0</v>
      </c>
      <c r="K1853" s="223" t="s">
        <v>222</v>
      </c>
      <c r="L1853" s="46"/>
      <c r="M1853" s="228" t="s">
        <v>1</v>
      </c>
      <c r="N1853" s="229" t="s">
        <v>48</v>
      </c>
      <c r="O1853" s="93"/>
      <c r="P1853" s="230">
        <f>O1853*H1853</f>
        <v>0</v>
      </c>
      <c r="Q1853" s="230">
        <v>0.0063</v>
      </c>
      <c r="R1853" s="230">
        <f>Q1853*H1853</f>
        <v>6.226038</v>
      </c>
      <c r="S1853" s="230">
        <v>0</v>
      </c>
      <c r="T1853" s="231">
        <f>S1853*H1853</f>
        <v>0</v>
      </c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R1853" s="232" t="s">
        <v>312</v>
      </c>
      <c r="AT1853" s="232" t="s">
        <v>218</v>
      </c>
      <c r="AU1853" s="232" t="s">
        <v>93</v>
      </c>
      <c r="AY1853" s="18" t="s">
        <v>216</v>
      </c>
      <c r="BE1853" s="233">
        <f>IF(N1853="základní",J1853,0)</f>
        <v>0</v>
      </c>
      <c r="BF1853" s="233">
        <f>IF(N1853="snížená",J1853,0)</f>
        <v>0</v>
      </c>
      <c r="BG1853" s="233">
        <f>IF(N1853="zákl. přenesená",J1853,0)</f>
        <v>0</v>
      </c>
      <c r="BH1853" s="233">
        <f>IF(N1853="sníž. přenesená",J1853,0)</f>
        <v>0</v>
      </c>
      <c r="BI1853" s="233">
        <f>IF(N1853="nulová",J1853,0)</f>
        <v>0</v>
      </c>
      <c r="BJ1853" s="18" t="s">
        <v>91</v>
      </c>
      <c r="BK1853" s="233">
        <f>ROUND(I1853*H1853,2)</f>
        <v>0</v>
      </c>
      <c r="BL1853" s="18" t="s">
        <v>312</v>
      </c>
      <c r="BM1853" s="232" t="s">
        <v>2437</v>
      </c>
    </row>
    <row r="1854" s="13" customFormat="1">
      <c r="A1854" s="13"/>
      <c r="B1854" s="234"/>
      <c r="C1854" s="235"/>
      <c r="D1854" s="236" t="s">
        <v>225</v>
      </c>
      <c r="E1854" s="237" t="s">
        <v>1</v>
      </c>
      <c r="F1854" s="238" t="s">
        <v>151</v>
      </c>
      <c r="G1854" s="235"/>
      <c r="H1854" s="239">
        <v>988.25999999999999</v>
      </c>
      <c r="I1854" s="240"/>
      <c r="J1854" s="235"/>
      <c r="K1854" s="235"/>
      <c r="L1854" s="241"/>
      <c r="M1854" s="242"/>
      <c r="N1854" s="243"/>
      <c r="O1854" s="243"/>
      <c r="P1854" s="243"/>
      <c r="Q1854" s="243"/>
      <c r="R1854" s="243"/>
      <c r="S1854" s="243"/>
      <c r="T1854" s="244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5" t="s">
        <v>225</v>
      </c>
      <c r="AU1854" s="245" t="s">
        <v>93</v>
      </c>
      <c r="AV1854" s="13" t="s">
        <v>93</v>
      </c>
      <c r="AW1854" s="13" t="s">
        <v>38</v>
      </c>
      <c r="AX1854" s="13" t="s">
        <v>91</v>
      </c>
      <c r="AY1854" s="245" t="s">
        <v>216</v>
      </c>
    </row>
    <row r="1855" s="2" customFormat="1" ht="24.15" customHeight="1">
      <c r="A1855" s="40"/>
      <c r="B1855" s="41"/>
      <c r="C1855" s="267" t="s">
        <v>2438</v>
      </c>
      <c r="D1855" s="267" t="s">
        <v>295</v>
      </c>
      <c r="E1855" s="268" t="s">
        <v>2439</v>
      </c>
      <c r="F1855" s="269" t="s">
        <v>2440</v>
      </c>
      <c r="G1855" s="270" t="s">
        <v>221</v>
      </c>
      <c r="H1855" s="271">
        <v>1087.086</v>
      </c>
      <c r="I1855" s="272"/>
      <c r="J1855" s="273">
        <f>ROUND(I1855*H1855,2)</f>
        <v>0</v>
      </c>
      <c r="K1855" s="269" t="s">
        <v>222</v>
      </c>
      <c r="L1855" s="274"/>
      <c r="M1855" s="275" t="s">
        <v>1</v>
      </c>
      <c r="N1855" s="276" t="s">
        <v>48</v>
      </c>
      <c r="O1855" s="93"/>
      <c r="P1855" s="230">
        <f>O1855*H1855</f>
        <v>0</v>
      </c>
      <c r="Q1855" s="230">
        <v>0.017999999999999999</v>
      </c>
      <c r="R1855" s="230">
        <f>Q1855*H1855</f>
        <v>19.567547999999999</v>
      </c>
      <c r="S1855" s="230">
        <v>0</v>
      </c>
      <c r="T1855" s="231">
        <f>S1855*H1855</f>
        <v>0</v>
      </c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R1855" s="232" t="s">
        <v>440</v>
      </c>
      <c r="AT1855" s="232" t="s">
        <v>295</v>
      </c>
      <c r="AU1855" s="232" t="s">
        <v>93</v>
      </c>
      <c r="AY1855" s="18" t="s">
        <v>216</v>
      </c>
      <c r="BE1855" s="233">
        <f>IF(N1855="základní",J1855,0)</f>
        <v>0</v>
      </c>
      <c r="BF1855" s="233">
        <f>IF(N1855="snížená",J1855,0)</f>
        <v>0</v>
      </c>
      <c r="BG1855" s="233">
        <f>IF(N1855="zákl. přenesená",J1855,0)</f>
        <v>0</v>
      </c>
      <c r="BH1855" s="233">
        <f>IF(N1855="sníž. přenesená",J1855,0)</f>
        <v>0</v>
      </c>
      <c r="BI1855" s="233">
        <f>IF(N1855="nulová",J1855,0)</f>
        <v>0</v>
      </c>
      <c r="BJ1855" s="18" t="s">
        <v>91</v>
      </c>
      <c r="BK1855" s="233">
        <f>ROUND(I1855*H1855,2)</f>
        <v>0</v>
      </c>
      <c r="BL1855" s="18" t="s">
        <v>312</v>
      </c>
      <c r="BM1855" s="232" t="s">
        <v>2441</v>
      </c>
    </row>
    <row r="1856" s="13" customFormat="1">
      <c r="A1856" s="13"/>
      <c r="B1856" s="234"/>
      <c r="C1856" s="235"/>
      <c r="D1856" s="236" t="s">
        <v>225</v>
      </c>
      <c r="E1856" s="235"/>
      <c r="F1856" s="238" t="s">
        <v>1540</v>
      </c>
      <c r="G1856" s="235"/>
      <c r="H1856" s="239">
        <v>1087.086</v>
      </c>
      <c r="I1856" s="240"/>
      <c r="J1856" s="235"/>
      <c r="K1856" s="235"/>
      <c r="L1856" s="241"/>
      <c r="M1856" s="242"/>
      <c r="N1856" s="243"/>
      <c r="O1856" s="243"/>
      <c r="P1856" s="243"/>
      <c r="Q1856" s="243"/>
      <c r="R1856" s="243"/>
      <c r="S1856" s="243"/>
      <c r="T1856" s="244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5" t="s">
        <v>225</v>
      </c>
      <c r="AU1856" s="245" t="s">
        <v>93</v>
      </c>
      <c r="AV1856" s="13" t="s">
        <v>93</v>
      </c>
      <c r="AW1856" s="13" t="s">
        <v>4</v>
      </c>
      <c r="AX1856" s="13" t="s">
        <v>91</v>
      </c>
      <c r="AY1856" s="245" t="s">
        <v>216</v>
      </c>
    </row>
    <row r="1857" s="2" customFormat="1" ht="24.15" customHeight="1">
      <c r="A1857" s="40"/>
      <c r="B1857" s="41"/>
      <c r="C1857" s="221" t="s">
        <v>2442</v>
      </c>
      <c r="D1857" s="221" t="s">
        <v>218</v>
      </c>
      <c r="E1857" s="222" t="s">
        <v>2443</v>
      </c>
      <c r="F1857" s="223" t="s">
        <v>2444</v>
      </c>
      <c r="G1857" s="224" t="s">
        <v>221</v>
      </c>
      <c r="H1857" s="225">
        <v>147.58000000000001</v>
      </c>
      <c r="I1857" s="226"/>
      <c r="J1857" s="227">
        <f>ROUND(I1857*H1857,2)</f>
        <v>0</v>
      </c>
      <c r="K1857" s="223" t="s">
        <v>222</v>
      </c>
      <c r="L1857" s="46"/>
      <c r="M1857" s="228" t="s">
        <v>1</v>
      </c>
      <c r="N1857" s="229" t="s">
        <v>48</v>
      </c>
      <c r="O1857" s="93"/>
      <c r="P1857" s="230">
        <f>O1857*H1857</f>
        <v>0</v>
      </c>
      <c r="Q1857" s="230">
        <v>0</v>
      </c>
      <c r="R1857" s="230">
        <f>Q1857*H1857</f>
        <v>0</v>
      </c>
      <c r="S1857" s="230">
        <v>0</v>
      </c>
      <c r="T1857" s="231">
        <f>S1857*H1857</f>
        <v>0</v>
      </c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R1857" s="232" t="s">
        <v>312</v>
      </c>
      <c r="AT1857" s="232" t="s">
        <v>218</v>
      </c>
      <c r="AU1857" s="232" t="s">
        <v>93</v>
      </c>
      <c r="AY1857" s="18" t="s">
        <v>216</v>
      </c>
      <c r="BE1857" s="233">
        <f>IF(N1857="základní",J1857,0)</f>
        <v>0</v>
      </c>
      <c r="BF1857" s="233">
        <f>IF(N1857="snížená",J1857,0)</f>
        <v>0</v>
      </c>
      <c r="BG1857" s="233">
        <f>IF(N1857="zákl. přenesená",J1857,0)</f>
        <v>0</v>
      </c>
      <c r="BH1857" s="233">
        <f>IF(N1857="sníž. přenesená",J1857,0)</f>
        <v>0</v>
      </c>
      <c r="BI1857" s="233">
        <f>IF(N1857="nulová",J1857,0)</f>
        <v>0</v>
      </c>
      <c r="BJ1857" s="18" t="s">
        <v>91</v>
      </c>
      <c r="BK1857" s="233">
        <f>ROUND(I1857*H1857,2)</f>
        <v>0</v>
      </c>
      <c r="BL1857" s="18" t="s">
        <v>312</v>
      </c>
      <c r="BM1857" s="232" t="s">
        <v>2445</v>
      </c>
    </row>
    <row r="1858" s="13" customFormat="1">
      <c r="A1858" s="13"/>
      <c r="B1858" s="234"/>
      <c r="C1858" s="235"/>
      <c r="D1858" s="236" t="s">
        <v>225</v>
      </c>
      <c r="E1858" s="237" t="s">
        <v>1</v>
      </c>
      <c r="F1858" s="238" t="s">
        <v>2446</v>
      </c>
      <c r="G1858" s="235"/>
      <c r="H1858" s="239">
        <v>5.04</v>
      </c>
      <c r="I1858" s="240"/>
      <c r="J1858" s="235"/>
      <c r="K1858" s="235"/>
      <c r="L1858" s="241"/>
      <c r="M1858" s="242"/>
      <c r="N1858" s="243"/>
      <c r="O1858" s="243"/>
      <c r="P1858" s="243"/>
      <c r="Q1858" s="243"/>
      <c r="R1858" s="243"/>
      <c r="S1858" s="243"/>
      <c r="T1858" s="244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45" t="s">
        <v>225</v>
      </c>
      <c r="AU1858" s="245" t="s">
        <v>93</v>
      </c>
      <c r="AV1858" s="13" t="s">
        <v>93</v>
      </c>
      <c r="AW1858" s="13" t="s">
        <v>38</v>
      </c>
      <c r="AX1858" s="13" t="s">
        <v>83</v>
      </c>
      <c r="AY1858" s="245" t="s">
        <v>216</v>
      </c>
    </row>
    <row r="1859" s="13" customFormat="1">
      <c r="A1859" s="13"/>
      <c r="B1859" s="234"/>
      <c r="C1859" s="235"/>
      <c r="D1859" s="236" t="s">
        <v>225</v>
      </c>
      <c r="E1859" s="237" t="s">
        <v>1</v>
      </c>
      <c r="F1859" s="238" t="s">
        <v>2393</v>
      </c>
      <c r="G1859" s="235"/>
      <c r="H1859" s="239">
        <v>8.5099999999999998</v>
      </c>
      <c r="I1859" s="240"/>
      <c r="J1859" s="235"/>
      <c r="K1859" s="235"/>
      <c r="L1859" s="241"/>
      <c r="M1859" s="242"/>
      <c r="N1859" s="243"/>
      <c r="O1859" s="243"/>
      <c r="P1859" s="243"/>
      <c r="Q1859" s="243"/>
      <c r="R1859" s="243"/>
      <c r="S1859" s="243"/>
      <c r="T1859" s="244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45" t="s">
        <v>225</v>
      </c>
      <c r="AU1859" s="245" t="s">
        <v>93</v>
      </c>
      <c r="AV1859" s="13" t="s">
        <v>93</v>
      </c>
      <c r="AW1859" s="13" t="s">
        <v>38</v>
      </c>
      <c r="AX1859" s="13" t="s">
        <v>83</v>
      </c>
      <c r="AY1859" s="245" t="s">
        <v>216</v>
      </c>
    </row>
    <row r="1860" s="13" customFormat="1">
      <c r="A1860" s="13"/>
      <c r="B1860" s="234"/>
      <c r="C1860" s="235"/>
      <c r="D1860" s="236" t="s">
        <v>225</v>
      </c>
      <c r="E1860" s="237" t="s">
        <v>1</v>
      </c>
      <c r="F1860" s="238" t="s">
        <v>2447</v>
      </c>
      <c r="G1860" s="235"/>
      <c r="H1860" s="239">
        <v>6.5899999999999999</v>
      </c>
      <c r="I1860" s="240"/>
      <c r="J1860" s="235"/>
      <c r="K1860" s="235"/>
      <c r="L1860" s="241"/>
      <c r="M1860" s="242"/>
      <c r="N1860" s="243"/>
      <c r="O1860" s="243"/>
      <c r="P1860" s="243"/>
      <c r="Q1860" s="243"/>
      <c r="R1860" s="243"/>
      <c r="S1860" s="243"/>
      <c r="T1860" s="244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5" t="s">
        <v>225</v>
      </c>
      <c r="AU1860" s="245" t="s">
        <v>93</v>
      </c>
      <c r="AV1860" s="13" t="s">
        <v>93</v>
      </c>
      <c r="AW1860" s="13" t="s">
        <v>38</v>
      </c>
      <c r="AX1860" s="13" t="s">
        <v>83</v>
      </c>
      <c r="AY1860" s="245" t="s">
        <v>216</v>
      </c>
    </row>
    <row r="1861" s="13" customFormat="1">
      <c r="A1861" s="13"/>
      <c r="B1861" s="234"/>
      <c r="C1861" s="235"/>
      <c r="D1861" s="236" t="s">
        <v>225</v>
      </c>
      <c r="E1861" s="237" t="s">
        <v>1</v>
      </c>
      <c r="F1861" s="238" t="s">
        <v>2389</v>
      </c>
      <c r="G1861" s="235"/>
      <c r="H1861" s="239">
        <v>8.5700000000000003</v>
      </c>
      <c r="I1861" s="240"/>
      <c r="J1861" s="235"/>
      <c r="K1861" s="235"/>
      <c r="L1861" s="241"/>
      <c r="M1861" s="242"/>
      <c r="N1861" s="243"/>
      <c r="O1861" s="243"/>
      <c r="P1861" s="243"/>
      <c r="Q1861" s="243"/>
      <c r="R1861" s="243"/>
      <c r="S1861" s="243"/>
      <c r="T1861" s="244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45" t="s">
        <v>225</v>
      </c>
      <c r="AU1861" s="245" t="s">
        <v>93</v>
      </c>
      <c r="AV1861" s="13" t="s">
        <v>93</v>
      </c>
      <c r="AW1861" s="13" t="s">
        <v>38</v>
      </c>
      <c r="AX1861" s="13" t="s">
        <v>83</v>
      </c>
      <c r="AY1861" s="245" t="s">
        <v>216</v>
      </c>
    </row>
    <row r="1862" s="13" customFormat="1">
      <c r="A1862" s="13"/>
      <c r="B1862" s="234"/>
      <c r="C1862" s="235"/>
      <c r="D1862" s="236" t="s">
        <v>225</v>
      </c>
      <c r="E1862" s="237" t="s">
        <v>1</v>
      </c>
      <c r="F1862" s="238" t="s">
        <v>2390</v>
      </c>
      <c r="G1862" s="235"/>
      <c r="H1862" s="239">
        <v>4.8799999999999999</v>
      </c>
      <c r="I1862" s="240"/>
      <c r="J1862" s="235"/>
      <c r="K1862" s="235"/>
      <c r="L1862" s="241"/>
      <c r="M1862" s="242"/>
      <c r="N1862" s="243"/>
      <c r="O1862" s="243"/>
      <c r="P1862" s="243"/>
      <c r="Q1862" s="243"/>
      <c r="R1862" s="243"/>
      <c r="S1862" s="243"/>
      <c r="T1862" s="244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5" t="s">
        <v>225</v>
      </c>
      <c r="AU1862" s="245" t="s">
        <v>93</v>
      </c>
      <c r="AV1862" s="13" t="s">
        <v>93</v>
      </c>
      <c r="AW1862" s="13" t="s">
        <v>38</v>
      </c>
      <c r="AX1862" s="13" t="s">
        <v>83</v>
      </c>
      <c r="AY1862" s="245" t="s">
        <v>216</v>
      </c>
    </row>
    <row r="1863" s="13" customFormat="1">
      <c r="A1863" s="13"/>
      <c r="B1863" s="234"/>
      <c r="C1863" s="235"/>
      <c r="D1863" s="236" t="s">
        <v>225</v>
      </c>
      <c r="E1863" s="237" t="s">
        <v>1</v>
      </c>
      <c r="F1863" s="238" t="s">
        <v>2448</v>
      </c>
      <c r="G1863" s="235"/>
      <c r="H1863" s="239">
        <v>5.04</v>
      </c>
      <c r="I1863" s="240"/>
      <c r="J1863" s="235"/>
      <c r="K1863" s="235"/>
      <c r="L1863" s="241"/>
      <c r="M1863" s="242"/>
      <c r="N1863" s="243"/>
      <c r="O1863" s="243"/>
      <c r="P1863" s="243"/>
      <c r="Q1863" s="243"/>
      <c r="R1863" s="243"/>
      <c r="S1863" s="243"/>
      <c r="T1863" s="244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45" t="s">
        <v>225</v>
      </c>
      <c r="AU1863" s="245" t="s">
        <v>93</v>
      </c>
      <c r="AV1863" s="13" t="s">
        <v>93</v>
      </c>
      <c r="AW1863" s="13" t="s">
        <v>38</v>
      </c>
      <c r="AX1863" s="13" t="s">
        <v>83</v>
      </c>
      <c r="AY1863" s="245" t="s">
        <v>216</v>
      </c>
    </row>
    <row r="1864" s="13" customFormat="1">
      <c r="A1864" s="13"/>
      <c r="B1864" s="234"/>
      <c r="C1864" s="235"/>
      <c r="D1864" s="236" t="s">
        <v>225</v>
      </c>
      <c r="E1864" s="237" t="s">
        <v>1</v>
      </c>
      <c r="F1864" s="238" t="s">
        <v>2392</v>
      </c>
      <c r="G1864" s="235"/>
      <c r="H1864" s="239">
        <v>6.5499999999999998</v>
      </c>
      <c r="I1864" s="240"/>
      <c r="J1864" s="235"/>
      <c r="K1864" s="235"/>
      <c r="L1864" s="241"/>
      <c r="M1864" s="242"/>
      <c r="N1864" s="243"/>
      <c r="O1864" s="243"/>
      <c r="P1864" s="243"/>
      <c r="Q1864" s="243"/>
      <c r="R1864" s="243"/>
      <c r="S1864" s="243"/>
      <c r="T1864" s="244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5" t="s">
        <v>225</v>
      </c>
      <c r="AU1864" s="245" t="s">
        <v>93</v>
      </c>
      <c r="AV1864" s="13" t="s">
        <v>93</v>
      </c>
      <c r="AW1864" s="13" t="s">
        <v>38</v>
      </c>
      <c r="AX1864" s="13" t="s">
        <v>83</v>
      </c>
      <c r="AY1864" s="245" t="s">
        <v>216</v>
      </c>
    </row>
    <row r="1865" s="13" customFormat="1">
      <c r="A1865" s="13"/>
      <c r="B1865" s="234"/>
      <c r="C1865" s="235"/>
      <c r="D1865" s="236" t="s">
        <v>225</v>
      </c>
      <c r="E1865" s="237" t="s">
        <v>1</v>
      </c>
      <c r="F1865" s="238" t="s">
        <v>2394</v>
      </c>
      <c r="G1865" s="235"/>
      <c r="H1865" s="239">
        <v>4.8899999999999997</v>
      </c>
      <c r="I1865" s="240"/>
      <c r="J1865" s="235"/>
      <c r="K1865" s="235"/>
      <c r="L1865" s="241"/>
      <c r="M1865" s="242"/>
      <c r="N1865" s="243"/>
      <c r="O1865" s="243"/>
      <c r="P1865" s="243"/>
      <c r="Q1865" s="243"/>
      <c r="R1865" s="243"/>
      <c r="S1865" s="243"/>
      <c r="T1865" s="244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45" t="s">
        <v>225</v>
      </c>
      <c r="AU1865" s="245" t="s">
        <v>93</v>
      </c>
      <c r="AV1865" s="13" t="s">
        <v>93</v>
      </c>
      <c r="AW1865" s="13" t="s">
        <v>38</v>
      </c>
      <c r="AX1865" s="13" t="s">
        <v>83</v>
      </c>
      <c r="AY1865" s="245" t="s">
        <v>216</v>
      </c>
    </row>
    <row r="1866" s="13" customFormat="1">
      <c r="A1866" s="13"/>
      <c r="B1866" s="234"/>
      <c r="C1866" s="235"/>
      <c r="D1866" s="236" t="s">
        <v>225</v>
      </c>
      <c r="E1866" s="237" t="s">
        <v>1</v>
      </c>
      <c r="F1866" s="238" t="s">
        <v>2395</v>
      </c>
      <c r="G1866" s="235"/>
      <c r="H1866" s="239">
        <v>5.0199999999999996</v>
      </c>
      <c r="I1866" s="240"/>
      <c r="J1866" s="235"/>
      <c r="K1866" s="235"/>
      <c r="L1866" s="241"/>
      <c r="M1866" s="242"/>
      <c r="N1866" s="243"/>
      <c r="O1866" s="243"/>
      <c r="P1866" s="243"/>
      <c r="Q1866" s="243"/>
      <c r="R1866" s="243"/>
      <c r="S1866" s="243"/>
      <c r="T1866" s="244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45" t="s">
        <v>225</v>
      </c>
      <c r="AU1866" s="245" t="s">
        <v>93</v>
      </c>
      <c r="AV1866" s="13" t="s">
        <v>93</v>
      </c>
      <c r="AW1866" s="13" t="s">
        <v>38</v>
      </c>
      <c r="AX1866" s="13" t="s">
        <v>83</v>
      </c>
      <c r="AY1866" s="245" t="s">
        <v>216</v>
      </c>
    </row>
    <row r="1867" s="13" customFormat="1">
      <c r="A1867" s="13"/>
      <c r="B1867" s="234"/>
      <c r="C1867" s="235"/>
      <c r="D1867" s="236" t="s">
        <v>225</v>
      </c>
      <c r="E1867" s="237" t="s">
        <v>1</v>
      </c>
      <c r="F1867" s="238" t="s">
        <v>2396</v>
      </c>
      <c r="G1867" s="235"/>
      <c r="H1867" s="239">
        <v>4.8899999999999997</v>
      </c>
      <c r="I1867" s="240"/>
      <c r="J1867" s="235"/>
      <c r="K1867" s="235"/>
      <c r="L1867" s="241"/>
      <c r="M1867" s="242"/>
      <c r="N1867" s="243"/>
      <c r="O1867" s="243"/>
      <c r="P1867" s="243"/>
      <c r="Q1867" s="243"/>
      <c r="R1867" s="243"/>
      <c r="S1867" s="243"/>
      <c r="T1867" s="244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5" t="s">
        <v>225</v>
      </c>
      <c r="AU1867" s="245" t="s">
        <v>93</v>
      </c>
      <c r="AV1867" s="13" t="s">
        <v>93</v>
      </c>
      <c r="AW1867" s="13" t="s">
        <v>38</v>
      </c>
      <c r="AX1867" s="13" t="s">
        <v>83</v>
      </c>
      <c r="AY1867" s="245" t="s">
        <v>216</v>
      </c>
    </row>
    <row r="1868" s="13" customFormat="1">
      <c r="A1868" s="13"/>
      <c r="B1868" s="234"/>
      <c r="C1868" s="235"/>
      <c r="D1868" s="236" t="s">
        <v>225</v>
      </c>
      <c r="E1868" s="237" t="s">
        <v>1</v>
      </c>
      <c r="F1868" s="238" t="s">
        <v>2397</v>
      </c>
      <c r="G1868" s="235"/>
      <c r="H1868" s="239">
        <v>5.0199999999999996</v>
      </c>
      <c r="I1868" s="240"/>
      <c r="J1868" s="235"/>
      <c r="K1868" s="235"/>
      <c r="L1868" s="241"/>
      <c r="M1868" s="242"/>
      <c r="N1868" s="243"/>
      <c r="O1868" s="243"/>
      <c r="P1868" s="243"/>
      <c r="Q1868" s="243"/>
      <c r="R1868" s="243"/>
      <c r="S1868" s="243"/>
      <c r="T1868" s="244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45" t="s">
        <v>225</v>
      </c>
      <c r="AU1868" s="245" t="s">
        <v>93</v>
      </c>
      <c r="AV1868" s="13" t="s">
        <v>93</v>
      </c>
      <c r="AW1868" s="13" t="s">
        <v>38</v>
      </c>
      <c r="AX1868" s="13" t="s">
        <v>83</v>
      </c>
      <c r="AY1868" s="245" t="s">
        <v>216</v>
      </c>
    </row>
    <row r="1869" s="13" customFormat="1">
      <c r="A1869" s="13"/>
      <c r="B1869" s="234"/>
      <c r="C1869" s="235"/>
      <c r="D1869" s="236" t="s">
        <v>225</v>
      </c>
      <c r="E1869" s="237" t="s">
        <v>1</v>
      </c>
      <c r="F1869" s="238" t="s">
        <v>2398</v>
      </c>
      <c r="G1869" s="235"/>
      <c r="H1869" s="239">
        <v>6.6500000000000004</v>
      </c>
      <c r="I1869" s="240"/>
      <c r="J1869" s="235"/>
      <c r="K1869" s="235"/>
      <c r="L1869" s="241"/>
      <c r="M1869" s="242"/>
      <c r="N1869" s="243"/>
      <c r="O1869" s="243"/>
      <c r="P1869" s="243"/>
      <c r="Q1869" s="243"/>
      <c r="R1869" s="243"/>
      <c r="S1869" s="243"/>
      <c r="T1869" s="244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5" t="s">
        <v>225</v>
      </c>
      <c r="AU1869" s="245" t="s">
        <v>93</v>
      </c>
      <c r="AV1869" s="13" t="s">
        <v>93</v>
      </c>
      <c r="AW1869" s="13" t="s">
        <v>38</v>
      </c>
      <c r="AX1869" s="13" t="s">
        <v>83</v>
      </c>
      <c r="AY1869" s="245" t="s">
        <v>216</v>
      </c>
    </row>
    <row r="1870" s="13" customFormat="1">
      <c r="A1870" s="13"/>
      <c r="B1870" s="234"/>
      <c r="C1870" s="235"/>
      <c r="D1870" s="236" t="s">
        <v>225</v>
      </c>
      <c r="E1870" s="237" t="s">
        <v>1</v>
      </c>
      <c r="F1870" s="238" t="s">
        <v>2399</v>
      </c>
      <c r="G1870" s="235"/>
      <c r="H1870" s="239">
        <v>3.2599999999999998</v>
      </c>
      <c r="I1870" s="240"/>
      <c r="J1870" s="235"/>
      <c r="K1870" s="235"/>
      <c r="L1870" s="241"/>
      <c r="M1870" s="242"/>
      <c r="N1870" s="243"/>
      <c r="O1870" s="243"/>
      <c r="P1870" s="243"/>
      <c r="Q1870" s="243"/>
      <c r="R1870" s="243"/>
      <c r="S1870" s="243"/>
      <c r="T1870" s="244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45" t="s">
        <v>225</v>
      </c>
      <c r="AU1870" s="245" t="s">
        <v>93</v>
      </c>
      <c r="AV1870" s="13" t="s">
        <v>93</v>
      </c>
      <c r="AW1870" s="13" t="s">
        <v>38</v>
      </c>
      <c r="AX1870" s="13" t="s">
        <v>83</v>
      </c>
      <c r="AY1870" s="245" t="s">
        <v>216</v>
      </c>
    </row>
    <row r="1871" s="13" customFormat="1">
      <c r="A1871" s="13"/>
      <c r="B1871" s="234"/>
      <c r="C1871" s="235"/>
      <c r="D1871" s="236" t="s">
        <v>225</v>
      </c>
      <c r="E1871" s="237" t="s">
        <v>1</v>
      </c>
      <c r="F1871" s="238" t="s">
        <v>2400</v>
      </c>
      <c r="G1871" s="235"/>
      <c r="H1871" s="239">
        <v>4.8899999999999997</v>
      </c>
      <c r="I1871" s="240"/>
      <c r="J1871" s="235"/>
      <c r="K1871" s="235"/>
      <c r="L1871" s="241"/>
      <c r="M1871" s="242"/>
      <c r="N1871" s="243"/>
      <c r="O1871" s="243"/>
      <c r="P1871" s="243"/>
      <c r="Q1871" s="243"/>
      <c r="R1871" s="243"/>
      <c r="S1871" s="243"/>
      <c r="T1871" s="244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5" t="s">
        <v>225</v>
      </c>
      <c r="AU1871" s="245" t="s">
        <v>93</v>
      </c>
      <c r="AV1871" s="13" t="s">
        <v>93</v>
      </c>
      <c r="AW1871" s="13" t="s">
        <v>38</v>
      </c>
      <c r="AX1871" s="13" t="s">
        <v>83</v>
      </c>
      <c r="AY1871" s="245" t="s">
        <v>216</v>
      </c>
    </row>
    <row r="1872" s="13" customFormat="1">
      <c r="A1872" s="13"/>
      <c r="B1872" s="234"/>
      <c r="C1872" s="235"/>
      <c r="D1872" s="236" t="s">
        <v>225</v>
      </c>
      <c r="E1872" s="237" t="s">
        <v>1</v>
      </c>
      <c r="F1872" s="238" t="s">
        <v>2449</v>
      </c>
      <c r="G1872" s="235"/>
      <c r="H1872" s="239">
        <v>4.9699999999999998</v>
      </c>
      <c r="I1872" s="240"/>
      <c r="J1872" s="235"/>
      <c r="K1872" s="235"/>
      <c r="L1872" s="241"/>
      <c r="M1872" s="242"/>
      <c r="N1872" s="243"/>
      <c r="O1872" s="243"/>
      <c r="P1872" s="243"/>
      <c r="Q1872" s="243"/>
      <c r="R1872" s="243"/>
      <c r="S1872" s="243"/>
      <c r="T1872" s="244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45" t="s">
        <v>225</v>
      </c>
      <c r="AU1872" s="245" t="s">
        <v>93</v>
      </c>
      <c r="AV1872" s="13" t="s">
        <v>93</v>
      </c>
      <c r="AW1872" s="13" t="s">
        <v>38</v>
      </c>
      <c r="AX1872" s="13" t="s">
        <v>83</v>
      </c>
      <c r="AY1872" s="245" t="s">
        <v>216</v>
      </c>
    </row>
    <row r="1873" s="13" customFormat="1">
      <c r="A1873" s="13"/>
      <c r="B1873" s="234"/>
      <c r="C1873" s="235"/>
      <c r="D1873" s="236" t="s">
        <v>225</v>
      </c>
      <c r="E1873" s="237" t="s">
        <v>1</v>
      </c>
      <c r="F1873" s="238" t="s">
        <v>2402</v>
      </c>
      <c r="G1873" s="235"/>
      <c r="H1873" s="239">
        <v>27.800000000000001</v>
      </c>
      <c r="I1873" s="240"/>
      <c r="J1873" s="235"/>
      <c r="K1873" s="235"/>
      <c r="L1873" s="241"/>
      <c r="M1873" s="242"/>
      <c r="N1873" s="243"/>
      <c r="O1873" s="243"/>
      <c r="P1873" s="243"/>
      <c r="Q1873" s="243"/>
      <c r="R1873" s="243"/>
      <c r="S1873" s="243"/>
      <c r="T1873" s="244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5" t="s">
        <v>225</v>
      </c>
      <c r="AU1873" s="245" t="s">
        <v>93</v>
      </c>
      <c r="AV1873" s="13" t="s">
        <v>93</v>
      </c>
      <c r="AW1873" s="13" t="s">
        <v>38</v>
      </c>
      <c r="AX1873" s="13" t="s">
        <v>83</v>
      </c>
      <c r="AY1873" s="245" t="s">
        <v>216</v>
      </c>
    </row>
    <row r="1874" s="13" customFormat="1">
      <c r="A1874" s="13"/>
      <c r="B1874" s="234"/>
      <c r="C1874" s="235"/>
      <c r="D1874" s="236" t="s">
        <v>225</v>
      </c>
      <c r="E1874" s="237" t="s">
        <v>1</v>
      </c>
      <c r="F1874" s="238" t="s">
        <v>2403</v>
      </c>
      <c r="G1874" s="235"/>
      <c r="H1874" s="239">
        <v>4.8899999999999997</v>
      </c>
      <c r="I1874" s="240"/>
      <c r="J1874" s="235"/>
      <c r="K1874" s="235"/>
      <c r="L1874" s="241"/>
      <c r="M1874" s="242"/>
      <c r="N1874" s="243"/>
      <c r="O1874" s="243"/>
      <c r="P1874" s="243"/>
      <c r="Q1874" s="243"/>
      <c r="R1874" s="243"/>
      <c r="S1874" s="243"/>
      <c r="T1874" s="244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45" t="s">
        <v>225</v>
      </c>
      <c r="AU1874" s="245" t="s">
        <v>93</v>
      </c>
      <c r="AV1874" s="13" t="s">
        <v>93</v>
      </c>
      <c r="AW1874" s="13" t="s">
        <v>38</v>
      </c>
      <c r="AX1874" s="13" t="s">
        <v>83</v>
      </c>
      <c r="AY1874" s="245" t="s">
        <v>216</v>
      </c>
    </row>
    <row r="1875" s="13" customFormat="1">
      <c r="A1875" s="13"/>
      <c r="B1875" s="234"/>
      <c r="C1875" s="235"/>
      <c r="D1875" s="236" t="s">
        <v>225</v>
      </c>
      <c r="E1875" s="237" t="s">
        <v>1</v>
      </c>
      <c r="F1875" s="238" t="s">
        <v>2410</v>
      </c>
      <c r="G1875" s="235"/>
      <c r="H1875" s="239">
        <v>6.5899999999999999</v>
      </c>
      <c r="I1875" s="240"/>
      <c r="J1875" s="235"/>
      <c r="K1875" s="235"/>
      <c r="L1875" s="241"/>
      <c r="M1875" s="242"/>
      <c r="N1875" s="243"/>
      <c r="O1875" s="243"/>
      <c r="P1875" s="243"/>
      <c r="Q1875" s="243"/>
      <c r="R1875" s="243"/>
      <c r="S1875" s="243"/>
      <c r="T1875" s="244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5" t="s">
        <v>225</v>
      </c>
      <c r="AU1875" s="245" t="s">
        <v>93</v>
      </c>
      <c r="AV1875" s="13" t="s">
        <v>93</v>
      </c>
      <c r="AW1875" s="13" t="s">
        <v>38</v>
      </c>
      <c r="AX1875" s="13" t="s">
        <v>83</v>
      </c>
      <c r="AY1875" s="245" t="s">
        <v>216</v>
      </c>
    </row>
    <row r="1876" s="13" customFormat="1">
      <c r="A1876" s="13"/>
      <c r="B1876" s="234"/>
      <c r="C1876" s="235"/>
      <c r="D1876" s="236" t="s">
        <v>225</v>
      </c>
      <c r="E1876" s="237" t="s">
        <v>1</v>
      </c>
      <c r="F1876" s="238" t="s">
        <v>2411</v>
      </c>
      <c r="G1876" s="235"/>
      <c r="H1876" s="239">
        <v>23.530000000000001</v>
      </c>
      <c r="I1876" s="240"/>
      <c r="J1876" s="235"/>
      <c r="K1876" s="235"/>
      <c r="L1876" s="241"/>
      <c r="M1876" s="242"/>
      <c r="N1876" s="243"/>
      <c r="O1876" s="243"/>
      <c r="P1876" s="243"/>
      <c r="Q1876" s="243"/>
      <c r="R1876" s="243"/>
      <c r="S1876" s="243"/>
      <c r="T1876" s="244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45" t="s">
        <v>225</v>
      </c>
      <c r="AU1876" s="245" t="s">
        <v>93</v>
      </c>
      <c r="AV1876" s="13" t="s">
        <v>93</v>
      </c>
      <c r="AW1876" s="13" t="s">
        <v>38</v>
      </c>
      <c r="AX1876" s="13" t="s">
        <v>83</v>
      </c>
      <c r="AY1876" s="245" t="s">
        <v>216</v>
      </c>
    </row>
    <row r="1877" s="14" customFormat="1">
      <c r="A1877" s="14"/>
      <c r="B1877" s="246"/>
      <c r="C1877" s="247"/>
      <c r="D1877" s="236" t="s">
        <v>225</v>
      </c>
      <c r="E1877" s="248" t="s">
        <v>1</v>
      </c>
      <c r="F1877" s="249" t="s">
        <v>229</v>
      </c>
      <c r="G1877" s="247"/>
      <c r="H1877" s="250">
        <v>147.58000000000001</v>
      </c>
      <c r="I1877" s="251"/>
      <c r="J1877" s="247"/>
      <c r="K1877" s="247"/>
      <c r="L1877" s="252"/>
      <c r="M1877" s="253"/>
      <c r="N1877" s="254"/>
      <c r="O1877" s="254"/>
      <c r="P1877" s="254"/>
      <c r="Q1877" s="254"/>
      <c r="R1877" s="254"/>
      <c r="S1877" s="254"/>
      <c r="T1877" s="255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56" t="s">
        <v>225</v>
      </c>
      <c r="AU1877" s="256" t="s">
        <v>93</v>
      </c>
      <c r="AV1877" s="14" t="s">
        <v>223</v>
      </c>
      <c r="AW1877" s="14" t="s">
        <v>38</v>
      </c>
      <c r="AX1877" s="14" t="s">
        <v>91</v>
      </c>
      <c r="AY1877" s="256" t="s">
        <v>216</v>
      </c>
    </row>
    <row r="1878" s="2" customFormat="1" ht="37.8" customHeight="1">
      <c r="A1878" s="40"/>
      <c r="B1878" s="41"/>
      <c r="C1878" s="221" t="s">
        <v>2450</v>
      </c>
      <c r="D1878" s="221" t="s">
        <v>218</v>
      </c>
      <c r="E1878" s="222" t="s">
        <v>2451</v>
      </c>
      <c r="F1878" s="223" t="s">
        <v>2452</v>
      </c>
      <c r="G1878" s="224" t="s">
        <v>221</v>
      </c>
      <c r="H1878" s="225">
        <v>988.25999999999999</v>
      </c>
      <c r="I1878" s="226"/>
      <c r="J1878" s="227">
        <f>ROUND(I1878*H1878,2)</f>
        <v>0</v>
      </c>
      <c r="K1878" s="223" t="s">
        <v>222</v>
      </c>
      <c r="L1878" s="46"/>
      <c r="M1878" s="228" t="s">
        <v>1</v>
      </c>
      <c r="N1878" s="229" t="s">
        <v>48</v>
      </c>
      <c r="O1878" s="93"/>
      <c r="P1878" s="230">
        <f>O1878*H1878</f>
        <v>0</v>
      </c>
      <c r="Q1878" s="230">
        <v>0</v>
      </c>
      <c r="R1878" s="230">
        <f>Q1878*H1878</f>
        <v>0</v>
      </c>
      <c r="S1878" s="230">
        <v>0</v>
      </c>
      <c r="T1878" s="231">
        <f>S1878*H1878</f>
        <v>0</v>
      </c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R1878" s="232" t="s">
        <v>312</v>
      </c>
      <c r="AT1878" s="232" t="s">
        <v>218</v>
      </c>
      <c r="AU1878" s="232" t="s">
        <v>93</v>
      </c>
      <c r="AY1878" s="18" t="s">
        <v>216</v>
      </c>
      <c r="BE1878" s="233">
        <f>IF(N1878="základní",J1878,0)</f>
        <v>0</v>
      </c>
      <c r="BF1878" s="233">
        <f>IF(N1878="snížená",J1878,0)</f>
        <v>0</v>
      </c>
      <c r="BG1878" s="233">
        <f>IF(N1878="zákl. přenesená",J1878,0)</f>
        <v>0</v>
      </c>
      <c r="BH1878" s="233">
        <f>IF(N1878="sníž. přenesená",J1878,0)</f>
        <v>0</v>
      </c>
      <c r="BI1878" s="233">
        <f>IF(N1878="nulová",J1878,0)</f>
        <v>0</v>
      </c>
      <c r="BJ1878" s="18" t="s">
        <v>91</v>
      </c>
      <c r="BK1878" s="233">
        <f>ROUND(I1878*H1878,2)</f>
        <v>0</v>
      </c>
      <c r="BL1878" s="18" t="s">
        <v>312</v>
      </c>
      <c r="BM1878" s="232" t="s">
        <v>2453</v>
      </c>
    </row>
    <row r="1879" s="13" customFormat="1">
      <c r="A1879" s="13"/>
      <c r="B1879" s="234"/>
      <c r="C1879" s="235"/>
      <c r="D1879" s="236" t="s">
        <v>225</v>
      </c>
      <c r="E1879" s="237" t="s">
        <v>1</v>
      </c>
      <c r="F1879" s="238" t="s">
        <v>151</v>
      </c>
      <c r="G1879" s="235"/>
      <c r="H1879" s="239">
        <v>988.25999999999999</v>
      </c>
      <c r="I1879" s="240"/>
      <c r="J1879" s="235"/>
      <c r="K1879" s="235"/>
      <c r="L1879" s="241"/>
      <c r="M1879" s="242"/>
      <c r="N1879" s="243"/>
      <c r="O1879" s="243"/>
      <c r="P1879" s="243"/>
      <c r="Q1879" s="243"/>
      <c r="R1879" s="243"/>
      <c r="S1879" s="243"/>
      <c r="T1879" s="244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45" t="s">
        <v>225</v>
      </c>
      <c r="AU1879" s="245" t="s">
        <v>93</v>
      </c>
      <c r="AV1879" s="13" t="s">
        <v>93</v>
      </c>
      <c r="AW1879" s="13" t="s">
        <v>38</v>
      </c>
      <c r="AX1879" s="13" t="s">
        <v>91</v>
      </c>
      <c r="AY1879" s="245" t="s">
        <v>216</v>
      </c>
    </row>
    <row r="1880" s="2" customFormat="1" ht="24.15" customHeight="1">
      <c r="A1880" s="40"/>
      <c r="B1880" s="41"/>
      <c r="C1880" s="221" t="s">
        <v>2454</v>
      </c>
      <c r="D1880" s="221" t="s">
        <v>218</v>
      </c>
      <c r="E1880" s="222" t="s">
        <v>2455</v>
      </c>
      <c r="F1880" s="223" t="s">
        <v>2456</v>
      </c>
      <c r="G1880" s="224" t="s">
        <v>221</v>
      </c>
      <c r="H1880" s="225">
        <v>330.97399999999999</v>
      </c>
      <c r="I1880" s="226"/>
      <c r="J1880" s="227">
        <f>ROUND(I1880*H1880,2)</f>
        <v>0</v>
      </c>
      <c r="K1880" s="223" t="s">
        <v>222</v>
      </c>
      <c r="L1880" s="46"/>
      <c r="M1880" s="228" t="s">
        <v>1</v>
      </c>
      <c r="N1880" s="229" t="s">
        <v>48</v>
      </c>
      <c r="O1880" s="93"/>
      <c r="P1880" s="230">
        <f>O1880*H1880</f>
        <v>0</v>
      </c>
      <c r="Q1880" s="230">
        <v>0.0015</v>
      </c>
      <c r="R1880" s="230">
        <f>Q1880*H1880</f>
        <v>0.49646099999999999</v>
      </c>
      <c r="S1880" s="230">
        <v>0</v>
      </c>
      <c r="T1880" s="231">
        <f>S1880*H1880</f>
        <v>0</v>
      </c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R1880" s="232" t="s">
        <v>312</v>
      </c>
      <c r="AT1880" s="232" t="s">
        <v>218</v>
      </c>
      <c r="AU1880" s="232" t="s">
        <v>93</v>
      </c>
      <c r="AY1880" s="18" t="s">
        <v>216</v>
      </c>
      <c r="BE1880" s="233">
        <f>IF(N1880="základní",J1880,0)</f>
        <v>0</v>
      </c>
      <c r="BF1880" s="233">
        <f>IF(N1880="snížená",J1880,0)</f>
        <v>0</v>
      </c>
      <c r="BG1880" s="233">
        <f>IF(N1880="zákl. přenesená",J1880,0)</f>
        <v>0</v>
      </c>
      <c r="BH1880" s="233">
        <f>IF(N1880="sníž. přenesená",J1880,0)</f>
        <v>0</v>
      </c>
      <c r="BI1880" s="233">
        <f>IF(N1880="nulová",J1880,0)</f>
        <v>0</v>
      </c>
      <c r="BJ1880" s="18" t="s">
        <v>91</v>
      </c>
      <c r="BK1880" s="233">
        <f>ROUND(I1880*H1880,2)</f>
        <v>0</v>
      </c>
      <c r="BL1880" s="18" t="s">
        <v>312</v>
      </c>
      <c r="BM1880" s="232" t="s">
        <v>2457</v>
      </c>
    </row>
    <row r="1881" s="13" customFormat="1">
      <c r="A1881" s="13"/>
      <c r="B1881" s="234"/>
      <c r="C1881" s="235"/>
      <c r="D1881" s="236" t="s">
        <v>225</v>
      </c>
      <c r="E1881" s="237" t="s">
        <v>1</v>
      </c>
      <c r="F1881" s="238" t="s">
        <v>2458</v>
      </c>
      <c r="G1881" s="235"/>
      <c r="H1881" s="239">
        <v>282.32999999999998</v>
      </c>
      <c r="I1881" s="240"/>
      <c r="J1881" s="235"/>
      <c r="K1881" s="235"/>
      <c r="L1881" s="241"/>
      <c r="M1881" s="242"/>
      <c r="N1881" s="243"/>
      <c r="O1881" s="243"/>
      <c r="P1881" s="243"/>
      <c r="Q1881" s="243"/>
      <c r="R1881" s="243"/>
      <c r="S1881" s="243"/>
      <c r="T1881" s="244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5" t="s">
        <v>225</v>
      </c>
      <c r="AU1881" s="245" t="s">
        <v>93</v>
      </c>
      <c r="AV1881" s="13" t="s">
        <v>93</v>
      </c>
      <c r="AW1881" s="13" t="s">
        <v>38</v>
      </c>
      <c r="AX1881" s="13" t="s">
        <v>83</v>
      </c>
      <c r="AY1881" s="245" t="s">
        <v>216</v>
      </c>
    </row>
    <row r="1882" s="15" customFormat="1">
      <c r="A1882" s="15"/>
      <c r="B1882" s="257"/>
      <c r="C1882" s="258"/>
      <c r="D1882" s="236" t="s">
        <v>225</v>
      </c>
      <c r="E1882" s="259" t="s">
        <v>1</v>
      </c>
      <c r="F1882" s="260" t="s">
        <v>2459</v>
      </c>
      <c r="G1882" s="258"/>
      <c r="H1882" s="259" t="s">
        <v>1</v>
      </c>
      <c r="I1882" s="261"/>
      <c r="J1882" s="258"/>
      <c r="K1882" s="258"/>
      <c r="L1882" s="262"/>
      <c r="M1882" s="263"/>
      <c r="N1882" s="264"/>
      <c r="O1882" s="264"/>
      <c r="P1882" s="264"/>
      <c r="Q1882" s="264"/>
      <c r="R1882" s="264"/>
      <c r="S1882" s="264"/>
      <c r="T1882" s="265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T1882" s="266" t="s">
        <v>225</v>
      </c>
      <c r="AU1882" s="266" t="s">
        <v>93</v>
      </c>
      <c r="AV1882" s="15" t="s">
        <v>91</v>
      </c>
      <c r="AW1882" s="15" t="s">
        <v>38</v>
      </c>
      <c r="AX1882" s="15" t="s">
        <v>83</v>
      </c>
      <c r="AY1882" s="266" t="s">
        <v>216</v>
      </c>
    </row>
    <row r="1883" s="13" customFormat="1">
      <c r="A1883" s="13"/>
      <c r="B1883" s="234"/>
      <c r="C1883" s="235"/>
      <c r="D1883" s="236" t="s">
        <v>225</v>
      </c>
      <c r="E1883" s="237" t="s">
        <v>1</v>
      </c>
      <c r="F1883" s="238" t="s">
        <v>2460</v>
      </c>
      <c r="G1883" s="235"/>
      <c r="H1883" s="239">
        <v>1.8440000000000001</v>
      </c>
      <c r="I1883" s="240"/>
      <c r="J1883" s="235"/>
      <c r="K1883" s="235"/>
      <c r="L1883" s="241"/>
      <c r="M1883" s="242"/>
      <c r="N1883" s="243"/>
      <c r="O1883" s="243"/>
      <c r="P1883" s="243"/>
      <c r="Q1883" s="243"/>
      <c r="R1883" s="243"/>
      <c r="S1883" s="243"/>
      <c r="T1883" s="244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45" t="s">
        <v>225</v>
      </c>
      <c r="AU1883" s="245" t="s">
        <v>93</v>
      </c>
      <c r="AV1883" s="13" t="s">
        <v>93</v>
      </c>
      <c r="AW1883" s="13" t="s">
        <v>38</v>
      </c>
      <c r="AX1883" s="13" t="s">
        <v>83</v>
      </c>
      <c r="AY1883" s="245" t="s">
        <v>216</v>
      </c>
    </row>
    <row r="1884" s="13" customFormat="1">
      <c r="A1884" s="13"/>
      <c r="B1884" s="234"/>
      <c r="C1884" s="235"/>
      <c r="D1884" s="236" t="s">
        <v>225</v>
      </c>
      <c r="E1884" s="237" t="s">
        <v>1</v>
      </c>
      <c r="F1884" s="238" t="s">
        <v>2461</v>
      </c>
      <c r="G1884" s="235"/>
      <c r="H1884" s="239">
        <v>2.347</v>
      </c>
      <c r="I1884" s="240"/>
      <c r="J1884" s="235"/>
      <c r="K1884" s="235"/>
      <c r="L1884" s="241"/>
      <c r="M1884" s="242"/>
      <c r="N1884" s="243"/>
      <c r="O1884" s="243"/>
      <c r="P1884" s="243"/>
      <c r="Q1884" s="243"/>
      <c r="R1884" s="243"/>
      <c r="S1884" s="243"/>
      <c r="T1884" s="244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45" t="s">
        <v>225</v>
      </c>
      <c r="AU1884" s="245" t="s">
        <v>93</v>
      </c>
      <c r="AV1884" s="13" t="s">
        <v>93</v>
      </c>
      <c r="AW1884" s="13" t="s">
        <v>38</v>
      </c>
      <c r="AX1884" s="13" t="s">
        <v>83</v>
      </c>
      <c r="AY1884" s="245" t="s">
        <v>216</v>
      </c>
    </row>
    <row r="1885" s="13" customFormat="1">
      <c r="A1885" s="13"/>
      <c r="B1885" s="234"/>
      <c r="C1885" s="235"/>
      <c r="D1885" s="236" t="s">
        <v>225</v>
      </c>
      <c r="E1885" s="237" t="s">
        <v>1</v>
      </c>
      <c r="F1885" s="238" t="s">
        <v>2462</v>
      </c>
      <c r="G1885" s="235"/>
      <c r="H1885" s="239">
        <v>2.3580000000000001</v>
      </c>
      <c r="I1885" s="240"/>
      <c r="J1885" s="235"/>
      <c r="K1885" s="235"/>
      <c r="L1885" s="241"/>
      <c r="M1885" s="242"/>
      <c r="N1885" s="243"/>
      <c r="O1885" s="243"/>
      <c r="P1885" s="243"/>
      <c r="Q1885" s="243"/>
      <c r="R1885" s="243"/>
      <c r="S1885" s="243"/>
      <c r="T1885" s="244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5" t="s">
        <v>225</v>
      </c>
      <c r="AU1885" s="245" t="s">
        <v>93</v>
      </c>
      <c r="AV1885" s="13" t="s">
        <v>93</v>
      </c>
      <c r="AW1885" s="13" t="s">
        <v>38</v>
      </c>
      <c r="AX1885" s="13" t="s">
        <v>83</v>
      </c>
      <c r="AY1885" s="245" t="s">
        <v>216</v>
      </c>
    </row>
    <row r="1886" s="13" customFormat="1">
      <c r="A1886" s="13"/>
      <c r="B1886" s="234"/>
      <c r="C1886" s="235"/>
      <c r="D1886" s="236" t="s">
        <v>225</v>
      </c>
      <c r="E1886" s="237" t="s">
        <v>1</v>
      </c>
      <c r="F1886" s="238" t="s">
        <v>2463</v>
      </c>
      <c r="G1886" s="235"/>
      <c r="H1886" s="239">
        <v>1.8080000000000001</v>
      </c>
      <c r="I1886" s="240"/>
      <c r="J1886" s="235"/>
      <c r="K1886" s="235"/>
      <c r="L1886" s="241"/>
      <c r="M1886" s="242"/>
      <c r="N1886" s="243"/>
      <c r="O1886" s="243"/>
      <c r="P1886" s="243"/>
      <c r="Q1886" s="243"/>
      <c r="R1886" s="243"/>
      <c r="S1886" s="243"/>
      <c r="T1886" s="244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5" t="s">
        <v>225</v>
      </c>
      <c r="AU1886" s="245" t="s">
        <v>93</v>
      </c>
      <c r="AV1886" s="13" t="s">
        <v>93</v>
      </c>
      <c r="AW1886" s="13" t="s">
        <v>38</v>
      </c>
      <c r="AX1886" s="13" t="s">
        <v>83</v>
      </c>
      <c r="AY1886" s="245" t="s">
        <v>216</v>
      </c>
    </row>
    <row r="1887" s="13" customFormat="1">
      <c r="A1887" s="13"/>
      <c r="B1887" s="234"/>
      <c r="C1887" s="235"/>
      <c r="D1887" s="236" t="s">
        <v>225</v>
      </c>
      <c r="E1887" s="237" t="s">
        <v>1</v>
      </c>
      <c r="F1887" s="238" t="s">
        <v>2464</v>
      </c>
      <c r="G1887" s="235"/>
      <c r="H1887" s="239">
        <v>1.8440000000000001</v>
      </c>
      <c r="I1887" s="240"/>
      <c r="J1887" s="235"/>
      <c r="K1887" s="235"/>
      <c r="L1887" s="241"/>
      <c r="M1887" s="242"/>
      <c r="N1887" s="243"/>
      <c r="O1887" s="243"/>
      <c r="P1887" s="243"/>
      <c r="Q1887" s="243"/>
      <c r="R1887" s="243"/>
      <c r="S1887" s="243"/>
      <c r="T1887" s="244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45" t="s">
        <v>225</v>
      </c>
      <c r="AU1887" s="245" t="s">
        <v>93</v>
      </c>
      <c r="AV1887" s="13" t="s">
        <v>93</v>
      </c>
      <c r="AW1887" s="13" t="s">
        <v>38</v>
      </c>
      <c r="AX1887" s="13" t="s">
        <v>83</v>
      </c>
      <c r="AY1887" s="245" t="s">
        <v>216</v>
      </c>
    </row>
    <row r="1888" s="13" customFormat="1">
      <c r="A1888" s="13"/>
      <c r="B1888" s="234"/>
      <c r="C1888" s="235"/>
      <c r="D1888" s="236" t="s">
        <v>225</v>
      </c>
      <c r="E1888" s="237" t="s">
        <v>1</v>
      </c>
      <c r="F1888" s="238" t="s">
        <v>2465</v>
      </c>
      <c r="G1888" s="235"/>
      <c r="H1888" s="239">
        <v>2.347</v>
      </c>
      <c r="I1888" s="240"/>
      <c r="J1888" s="235"/>
      <c r="K1888" s="235"/>
      <c r="L1888" s="241"/>
      <c r="M1888" s="242"/>
      <c r="N1888" s="243"/>
      <c r="O1888" s="243"/>
      <c r="P1888" s="243"/>
      <c r="Q1888" s="243"/>
      <c r="R1888" s="243"/>
      <c r="S1888" s="243"/>
      <c r="T1888" s="244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45" t="s">
        <v>225</v>
      </c>
      <c r="AU1888" s="245" t="s">
        <v>93</v>
      </c>
      <c r="AV1888" s="13" t="s">
        <v>93</v>
      </c>
      <c r="AW1888" s="13" t="s">
        <v>38</v>
      </c>
      <c r="AX1888" s="13" t="s">
        <v>83</v>
      </c>
      <c r="AY1888" s="245" t="s">
        <v>216</v>
      </c>
    </row>
    <row r="1889" s="13" customFormat="1">
      <c r="A1889" s="13"/>
      <c r="B1889" s="234"/>
      <c r="C1889" s="235"/>
      <c r="D1889" s="236" t="s">
        <v>225</v>
      </c>
      <c r="E1889" s="237" t="s">
        <v>1</v>
      </c>
      <c r="F1889" s="238" t="s">
        <v>2466</v>
      </c>
      <c r="G1889" s="235"/>
      <c r="H1889" s="239">
        <v>2.3580000000000001</v>
      </c>
      <c r="I1889" s="240"/>
      <c r="J1889" s="235"/>
      <c r="K1889" s="235"/>
      <c r="L1889" s="241"/>
      <c r="M1889" s="242"/>
      <c r="N1889" s="243"/>
      <c r="O1889" s="243"/>
      <c r="P1889" s="243"/>
      <c r="Q1889" s="243"/>
      <c r="R1889" s="243"/>
      <c r="S1889" s="243"/>
      <c r="T1889" s="244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45" t="s">
        <v>225</v>
      </c>
      <c r="AU1889" s="245" t="s">
        <v>93</v>
      </c>
      <c r="AV1889" s="13" t="s">
        <v>93</v>
      </c>
      <c r="AW1889" s="13" t="s">
        <v>38</v>
      </c>
      <c r="AX1889" s="13" t="s">
        <v>83</v>
      </c>
      <c r="AY1889" s="245" t="s">
        <v>216</v>
      </c>
    </row>
    <row r="1890" s="13" customFormat="1">
      <c r="A1890" s="13"/>
      <c r="B1890" s="234"/>
      <c r="C1890" s="235"/>
      <c r="D1890" s="236" t="s">
        <v>225</v>
      </c>
      <c r="E1890" s="237" t="s">
        <v>1</v>
      </c>
      <c r="F1890" s="238" t="s">
        <v>2467</v>
      </c>
      <c r="G1890" s="235"/>
      <c r="H1890" s="239">
        <v>1.8080000000000001</v>
      </c>
      <c r="I1890" s="240"/>
      <c r="J1890" s="235"/>
      <c r="K1890" s="235"/>
      <c r="L1890" s="241"/>
      <c r="M1890" s="242"/>
      <c r="N1890" s="243"/>
      <c r="O1890" s="243"/>
      <c r="P1890" s="243"/>
      <c r="Q1890" s="243"/>
      <c r="R1890" s="243"/>
      <c r="S1890" s="243"/>
      <c r="T1890" s="244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5" t="s">
        <v>225</v>
      </c>
      <c r="AU1890" s="245" t="s">
        <v>93</v>
      </c>
      <c r="AV1890" s="13" t="s">
        <v>93</v>
      </c>
      <c r="AW1890" s="13" t="s">
        <v>38</v>
      </c>
      <c r="AX1890" s="13" t="s">
        <v>83</v>
      </c>
      <c r="AY1890" s="245" t="s">
        <v>216</v>
      </c>
    </row>
    <row r="1891" s="13" customFormat="1">
      <c r="A1891" s="13"/>
      <c r="B1891" s="234"/>
      <c r="C1891" s="235"/>
      <c r="D1891" s="236" t="s">
        <v>225</v>
      </c>
      <c r="E1891" s="237" t="s">
        <v>1</v>
      </c>
      <c r="F1891" s="238" t="s">
        <v>2468</v>
      </c>
      <c r="G1891" s="235"/>
      <c r="H1891" s="239">
        <v>1.8440000000000001</v>
      </c>
      <c r="I1891" s="240"/>
      <c r="J1891" s="235"/>
      <c r="K1891" s="235"/>
      <c r="L1891" s="241"/>
      <c r="M1891" s="242"/>
      <c r="N1891" s="243"/>
      <c r="O1891" s="243"/>
      <c r="P1891" s="243"/>
      <c r="Q1891" s="243"/>
      <c r="R1891" s="243"/>
      <c r="S1891" s="243"/>
      <c r="T1891" s="244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45" t="s">
        <v>225</v>
      </c>
      <c r="AU1891" s="245" t="s">
        <v>93</v>
      </c>
      <c r="AV1891" s="13" t="s">
        <v>93</v>
      </c>
      <c r="AW1891" s="13" t="s">
        <v>38</v>
      </c>
      <c r="AX1891" s="13" t="s">
        <v>83</v>
      </c>
      <c r="AY1891" s="245" t="s">
        <v>216</v>
      </c>
    </row>
    <row r="1892" s="13" customFormat="1">
      <c r="A1892" s="13"/>
      <c r="B1892" s="234"/>
      <c r="C1892" s="235"/>
      <c r="D1892" s="236" t="s">
        <v>225</v>
      </c>
      <c r="E1892" s="237" t="s">
        <v>1</v>
      </c>
      <c r="F1892" s="238" t="s">
        <v>2469</v>
      </c>
      <c r="G1892" s="235"/>
      <c r="H1892" s="239">
        <v>1.8080000000000001</v>
      </c>
      <c r="I1892" s="240"/>
      <c r="J1892" s="235"/>
      <c r="K1892" s="235"/>
      <c r="L1892" s="241"/>
      <c r="M1892" s="242"/>
      <c r="N1892" s="243"/>
      <c r="O1892" s="243"/>
      <c r="P1892" s="243"/>
      <c r="Q1892" s="243"/>
      <c r="R1892" s="243"/>
      <c r="S1892" s="243"/>
      <c r="T1892" s="244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45" t="s">
        <v>225</v>
      </c>
      <c r="AU1892" s="245" t="s">
        <v>93</v>
      </c>
      <c r="AV1892" s="13" t="s">
        <v>93</v>
      </c>
      <c r="AW1892" s="13" t="s">
        <v>38</v>
      </c>
      <c r="AX1892" s="13" t="s">
        <v>83</v>
      </c>
      <c r="AY1892" s="245" t="s">
        <v>216</v>
      </c>
    </row>
    <row r="1893" s="13" customFormat="1">
      <c r="A1893" s="13"/>
      <c r="B1893" s="234"/>
      <c r="C1893" s="235"/>
      <c r="D1893" s="236" t="s">
        <v>225</v>
      </c>
      <c r="E1893" s="237" t="s">
        <v>1</v>
      </c>
      <c r="F1893" s="238" t="s">
        <v>2470</v>
      </c>
      <c r="G1893" s="235"/>
      <c r="H1893" s="239">
        <v>1.8440000000000001</v>
      </c>
      <c r="I1893" s="240"/>
      <c r="J1893" s="235"/>
      <c r="K1893" s="235"/>
      <c r="L1893" s="241"/>
      <c r="M1893" s="242"/>
      <c r="N1893" s="243"/>
      <c r="O1893" s="243"/>
      <c r="P1893" s="243"/>
      <c r="Q1893" s="243"/>
      <c r="R1893" s="243"/>
      <c r="S1893" s="243"/>
      <c r="T1893" s="244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45" t="s">
        <v>225</v>
      </c>
      <c r="AU1893" s="245" t="s">
        <v>93</v>
      </c>
      <c r="AV1893" s="13" t="s">
        <v>93</v>
      </c>
      <c r="AW1893" s="13" t="s">
        <v>38</v>
      </c>
      <c r="AX1893" s="13" t="s">
        <v>83</v>
      </c>
      <c r="AY1893" s="245" t="s">
        <v>216</v>
      </c>
    </row>
    <row r="1894" s="13" customFormat="1">
      <c r="A1894" s="13"/>
      <c r="B1894" s="234"/>
      <c r="C1894" s="235"/>
      <c r="D1894" s="236" t="s">
        <v>225</v>
      </c>
      <c r="E1894" s="237" t="s">
        <v>1</v>
      </c>
      <c r="F1894" s="238" t="s">
        <v>2471</v>
      </c>
      <c r="G1894" s="235"/>
      <c r="H1894" s="239">
        <v>2.347</v>
      </c>
      <c r="I1894" s="240"/>
      <c r="J1894" s="235"/>
      <c r="K1894" s="235"/>
      <c r="L1894" s="241"/>
      <c r="M1894" s="242"/>
      <c r="N1894" s="243"/>
      <c r="O1894" s="243"/>
      <c r="P1894" s="243"/>
      <c r="Q1894" s="243"/>
      <c r="R1894" s="243"/>
      <c r="S1894" s="243"/>
      <c r="T1894" s="244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45" t="s">
        <v>225</v>
      </c>
      <c r="AU1894" s="245" t="s">
        <v>93</v>
      </c>
      <c r="AV1894" s="13" t="s">
        <v>93</v>
      </c>
      <c r="AW1894" s="13" t="s">
        <v>38</v>
      </c>
      <c r="AX1894" s="13" t="s">
        <v>83</v>
      </c>
      <c r="AY1894" s="245" t="s">
        <v>216</v>
      </c>
    </row>
    <row r="1895" s="13" customFormat="1">
      <c r="A1895" s="13"/>
      <c r="B1895" s="234"/>
      <c r="C1895" s="235"/>
      <c r="D1895" s="236" t="s">
        <v>225</v>
      </c>
      <c r="E1895" s="237" t="s">
        <v>1</v>
      </c>
      <c r="F1895" s="238" t="s">
        <v>2472</v>
      </c>
      <c r="G1895" s="235"/>
      <c r="H1895" s="239">
        <v>1.6599999999999999</v>
      </c>
      <c r="I1895" s="240"/>
      <c r="J1895" s="235"/>
      <c r="K1895" s="235"/>
      <c r="L1895" s="241"/>
      <c r="M1895" s="242"/>
      <c r="N1895" s="243"/>
      <c r="O1895" s="243"/>
      <c r="P1895" s="243"/>
      <c r="Q1895" s="243"/>
      <c r="R1895" s="243"/>
      <c r="S1895" s="243"/>
      <c r="T1895" s="244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5" t="s">
        <v>225</v>
      </c>
      <c r="AU1895" s="245" t="s">
        <v>93</v>
      </c>
      <c r="AV1895" s="13" t="s">
        <v>93</v>
      </c>
      <c r="AW1895" s="13" t="s">
        <v>38</v>
      </c>
      <c r="AX1895" s="13" t="s">
        <v>83</v>
      </c>
      <c r="AY1895" s="245" t="s">
        <v>216</v>
      </c>
    </row>
    <row r="1896" s="13" customFormat="1">
      <c r="A1896" s="13"/>
      <c r="B1896" s="234"/>
      <c r="C1896" s="235"/>
      <c r="D1896" s="236" t="s">
        <v>225</v>
      </c>
      <c r="E1896" s="237" t="s">
        <v>1</v>
      </c>
      <c r="F1896" s="238" t="s">
        <v>2473</v>
      </c>
      <c r="G1896" s="235"/>
      <c r="H1896" s="239">
        <v>1.8080000000000001</v>
      </c>
      <c r="I1896" s="240"/>
      <c r="J1896" s="235"/>
      <c r="K1896" s="235"/>
      <c r="L1896" s="241"/>
      <c r="M1896" s="242"/>
      <c r="N1896" s="243"/>
      <c r="O1896" s="243"/>
      <c r="P1896" s="243"/>
      <c r="Q1896" s="243"/>
      <c r="R1896" s="243"/>
      <c r="S1896" s="243"/>
      <c r="T1896" s="244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45" t="s">
        <v>225</v>
      </c>
      <c r="AU1896" s="245" t="s">
        <v>93</v>
      </c>
      <c r="AV1896" s="13" t="s">
        <v>93</v>
      </c>
      <c r="AW1896" s="13" t="s">
        <v>38</v>
      </c>
      <c r="AX1896" s="13" t="s">
        <v>83</v>
      </c>
      <c r="AY1896" s="245" t="s">
        <v>216</v>
      </c>
    </row>
    <row r="1897" s="13" customFormat="1">
      <c r="A1897" s="13"/>
      <c r="B1897" s="234"/>
      <c r="C1897" s="235"/>
      <c r="D1897" s="236" t="s">
        <v>225</v>
      </c>
      <c r="E1897" s="237" t="s">
        <v>1</v>
      </c>
      <c r="F1897" s="238" t="s">
        <v>2474</v>
      </c>
      <c r="G1897" s="235"/>
      <c r="H1897" s="239">
        <v>1.8440000000000001</v>
      </c>
      <c r="I1897" s="240"/>
      <c r="J1897" s="235"/>
      <c r="K1897" s="235"/>
      <c r="L1897" s="241"/>
      <c r="M1897" s="242"/>
      <c r="N1897" s="243"/>
      <c r="O1897" s="243"/>
      <c r="P1897" s="243"/>
      <c r="Q1897" s="243"/>
      <c r="R1897" s="243"/>
      <c r="S1897" s="243"/>
      <c r="T1897" s="244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45" t="s">
        <v>225</v>
      </c>
      <c r="AU1897" s="245" t="s">
        <v>93</v>
      </c>
      <c r="AV1897" s="13" t="s">
        <v>93</v>
      </c>
      <c r="AW1897" s="13" t="s">
        <v>38</v>
      </c>
      <c r="AX1897" s="13" t="s">
        <v>83</v>
      </c>
      <c r="AY1897" s="245" t="s">
        <v>216</v>
      </c>
    </row>
    <row r="1898" s="13" customFormat="1">
      <c r="A1898" s="13"/>
      <c r="B1898" s="234"/>
      <c r="C1898" s="235"/>
      <c r="D1898" s="236" t="s">
        <v>225</v>
      </c>
      <c r="E1898" s="237" t="s">
        <v>1</v>
      </c>
      <c r="F1898" s="238" t="s">
        <v>2475</v>
      </c>
      <c r="G1898" s="235"/>
      <c r="H1898" s="239">
        <v>8.8469999999999995</v>
      </c>
      <c r="I1898" s="240"/>
      <c r="J1898" s="235"/>
      <c r="K1898" s="235"/>
      <c r="L1898" s="241"/>
      <c r="M1898" s="242"/>
      <c r="N1898" s="243"/>
      <c r="O1898" s="243"/>
      <c r="P1898" s="243"/>
      <c r="Q1898" s="243"/>
      <c r="R1898" s="243"/>
      <c r="S1898" s="243"/>
      <c r="T1898" s="244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45" t="s">
        <v>225</v>
      </c>
      <c r="AU1898" s="245" t="s">
        <v>93</v>
      </c>
      <c r="AV1898" s="13" t="s">
        <v>93</v>
      </c>
      <c r="AW1898" s="13" t="s">
        <v>38</v>
      </c>
      <c r="AX1898" s="13" t="s">
        <v>83</v>
      </c>
      <c r="AY1898" s="245" t="s">
        <v>216</v>
      </c>
    </row>
    <row r="1899" s="13" customFormat="1">
      <c r="A1899" s="13"/>
      <c r="B1899" s="234"/>
      <c r="C1899" s="235"/>
      <c r="D1899" s="236" t="s">
        <v>225</v>
      </c>
      <c r="E1899" s="237" t="s">
        <v>1</v>
      </c>
      <c r="F1899" s="238" t="s">
        <v>2476</v>
      </c>
      <c r="G1899" s="235"/>
      <c r="H1899" s="239">
        <v>1.8080000000000001</v>
      </c>
      <c r="I1899" s="240"/>
      <c r="J1899" s="235"/>
      <c r="K1899" s="235"/>
      <c r="L1899" s="241"/>
      <c r="M1899" s="242"/>
      <c r="N1899" s="243"/>
      <c r="O1899" s="243"/>
      <c r="P1899" s="243"/>
      <c r="Q1899" s="243"/>
      <c r="R1899" s="243"/>
      <c r="S1899" s="243"/>
      <c r="T1899" s="244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45" t="s">
        <v>225</v>
      </c>
      <c r="AU1899" s="245" t="s">
        <v>93</v>
      </c>
      <c r="AV1899" s="13" t="s">
        <v>93</v>
      </c>
      <c r="AW1899" s="13" t="s">
        <v>38</v>
      </c>
      <c r="AX1899" s="13" t="s">
        <v>83</v>
      </c>
      <c r="AY1899" s="245" t="s">
        <v>216</v>
      </c>
    </row>
    <row r="1900" s="13" customFormat="1">
      <c r="A1900" s="13"/>
      <c r="B1900" s="234"/>
      <c r="C1900" s="235"/>
      <c r="D1900" s="236" t="s">
        <v>225</v>
      </c>
      <c r="E1900" s="237" t="s">
        <v>1</v>
      </c>
      <c r="F1900" s="238" t="s">
        <v>2477</v>
      </c>
      <c r="G1900" s="235"/>
      <c r="H1900" s="239">
        <v>2.347</v>
      </c>
      <c r="I1900" s="240"/>
      <c r="J1900" s="235"/>
      <c r="K1900" s="235"/>
      <c r="L1900" s="241"/>
      <c r="M1900" s="242"/>
      <c r="N1900" s="243"/>
      <c r="O1900" s="243"/>
      <c r="P1900" s="243"/>
      <c r="Q1900" s="243"/>
      <c r="R1900" s="243"/>
      <c r="S1900" s="243"/>
      <c r="T1900" s="244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5" t="s">
        <v>225</v>
      </c>
      <c r="AU1900" s="245" t="s">
        <v>93</v>
      </c>
      <c r="AV1900" s="13" t="s">
        <v>93</v>
      </c>
      <c r="AW1900" s="13" t="s">
        <v>38</v>
      </c>
      <c r="AX1900" s="13" t="s">
        <v>83</v>
      </c>
      <c r="AY1900" s="245" t="s">
        <v>216</v>
      </c>
    </row>
    <row r="1901" s="13" customFormat="1">
      <c r="A1901" s="13"/>
      <c r="B1901" s="234"/>
      <c r="C1901" s="235"/>
      <c r="D1901" s="236" t="s">
        <v>225</v>
      </c>
      <c r="E1901" s="237" t="s">
        <v>1</v>
      </c>
      <c r="F1901" s="238" t="s">
        <v>2478</v>
      </c>
      <c r="G1901" s="235"/>
      <c r="H1901" s="239">
        <v>5.7729999999999997</v>
      </c>
      <c r="I1901" s="240"/>
      <c r="J1901" s="235"/>
      <c r="K1901" s="235"/>
      <c r="L1901" s="241"/>
      <c r="M1901" s="242"/>
      <c r="N1901" s="243"/>
      <c r="O1901" s="243"/>
      <c r="P1901" s="243"/>
      <c r="Q1901" s="243"/>
      <c r="R1901" s="243"/>
      <c r="S1901" s="243"/>
      <c r="T1901" s="244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5" t="s">
        <v>225</v>
      </c>
      <c r="AU1901" s="245" t="s">
        <v>93</v>
      </c>
      <c r="AV1901" s="13" t="s">
        <v>93</v>
      </c>
      <c r="AW1901" s="13" t="s">
        <v>38</v>
      </c>
      <c r="AX1901" s="13" t="s">
        <v>83</v>
      </c>
      <c r="AY1901" s="245" t="s">
        <v>216</v>
      </c>
    </row>
    <row r="1902" s="14" customFormat="1">
      <c r="A1902" s="14"/>
      <c r="B1902" s="246"/>
      <c r="C1902" s="247"/>
      <c r="D1902" s="236" t="s">
        <v>225</v>
      </c>
      <c r="E1902" s="248" t="s">
        <v>1</v>
      </c>
      <c r="F1902" s="249" t="s">
        <v>229</v>
      </c>
      <c r="G1902" s="247"/>
      <c r="H1902" s="250">
        <v>330.97399999999999</v>
      </c>
      <c r="I1902" s="251"/>
      <c r="J1902" s="247"/>
      <c r="K1902" s="247"/>
      <c r="L1902" s="252"/>
      <c r="M1902" s="253"/>
      <c r="N1902" s="254"/>
      <c r="O1902" s="254"/>
      <c r="P1902" s="254"/>
      <c r="Q1902" s="254"/>
      <c r="R1902" s="254"/>
      <c r="S1902" s="254"/>
      <c r="T1902" s="255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6" t="s">
        <v>225</v>
      </c>
      <c r="AU1902" s="256" t="s">
        <v>93</v>
      </c>
      <c r="AV1902" s="14" t="s">
        <v>223</v>
      </c>
      <c r="AW1902" s="14" t="s">
        <v>38</v>
      </c>
      <c r="AX1902" s="14" t="s">
        <v>91</v>
      </c>
      <c r="AY1902" s="256" t="s">
        <v>216</v>
      </c>
    </row>
    <row r="1903" s="2" customFormat="1" ht="16.5" customHeight="1">
      <c r="A1903" s="40"/>
      <c r="B1903" s="41"/>
      <c r="C1903" s="221" t="s">
        <v>2479</v>
      </c>
      <c r="D1903" s="221" t="s">
        <v>218</v>
      </c>
      <c r="E1903" s="222" t="s">
        <v>2480</v>
      </c>
      <c r="F1903" s="223" t="s">
        <v>2481</v>
      </c>
      <c r="G1903" s="224" t="s">
        <v>237</v>
      </c>
      <c r="H1903" s="225">
        <v>329.60000000000002</v>
      </c>
      <c r="I1903" s="226"/>
      <c r="J1903" s="227">
        <f>ROUND(I1903*H1903,2)</f>
        <v>0</v>
      </c>
      <c r="K1903" s="223" t="s">
        <v>222</v>
      </c>
      <c r="L1903" s="46"/>
      <c r="M1903" s="228" t="s">
        <v>1</v>
      </c>
      <c r="N1903" s="229" t="s">
        <v>48</v>
      </c>
      <c r="O1903" s="93"/>
      <c r="P1903" s="230">
        <f>O1903*H1903</f>
        <v>0</v>
      </c>
      <c r="Q1903" s="230">
        <v>0.00017000000000000001</v>
      </c>
      <c r="R1903" s="230">
        <f>Q1903*H1903</f>
        <v>0.056032000000000005</v>
      </c>
      <c r="S1903" s="230">
        <v>0</v>
      </c>
      <c r="T1903" s="231">
        <f>S1903*H1903</f>
        <v>0</v>
      </c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R1903" s="232" t="s">
        <v>312</v>
      </c>
      <c r="AT1903" s="232" t="s">
        <v>218</v>
      </c>
      <c r="AU1903" s="232" t="s">
        <v>93</v>
      </c>
      <c r="AY1903" s="18" t="s">
        <v>216</v>
      </c>
      <c r="BE1903" s="233">
        <f>IF(N1903="základní",J1903,0)</f>
        <v>0</v>
      </c>
      <c r="BF1903" s="233">
        <f>IF(N1903="snížená",J1903,0)</f>
        <v>0</v>
      </c>
      <c r="BG1903" s="233">
        <f>IF(N1903="zákl. přenesená",J1903,0)</f>
        <v>0</v>
      </c>
      <c r="BH1903" s="233">
        <f>IF(N1903="sníž. přenesená",J1903,0)</f>
        <v>0</v>
      </c>
      <c r="BI1903" s="233">
        <f>IF(N1903="nulová",J1903,0)</f>
        <v>0</v>
      </c>
      <c r="BJ1903" s="18" t="s">
        <v>91</v>
      </c>
      <c r="BK1903" s="233">
        <f>ROUND(I1903*H1903,2)</f>
        <v>0</v>
      </c>
      <c r="BL1903" s="18" t="s">
        <v>312</v>
      </c>
      <c r="BM1903" s="232" t="s">
        <v>2482</v>
      </c>
    </row>
    <row r="1904" s="15" customFormat="1">
      <c r="A1904" s="15"/>
      <c r="B1904" s="257"/>
      <c r="C1904" s="258"/>
      <c r="D1904" s="236" t="s">
        <v>225</v>
      </c>
      <c r="E1904" s="259" t="s">
        <v>1</v>
      </c>
      <c r="F1904" s="260" t="s">
        <v>2483</v>
      </c>
      <c r="G1904" s="258"/>
      <c r="H1904" s="259" t="s">
        <v>1</v>
      </c>
      <c r="I1904" s="261"/>
      <c r="J1904" s="258"/>
      <c r="K1904" s="258"/>
      <c r="L1904" s="262"/>
      <c r="M1904" s="263"/>
      <c r="N1904" s="264"/>
      <c r="O1904" s="264"/>
      <c r="P1904" s="264"/>
      <c r="Q1904" s="264"/>
      <c r="R1904" s="264"/>
      <c r="S1904" s="264"/>
      <c r="T1904" s="265"/>
      <c r="U1904" s="15"/>
      <c r="V1904" s="15"/>
      <c r="W1904" s="15"/>
      <c r="X1904" s="15"/>
      <c r="Y1904" s="15"/>
      <c r="Z1904" s="15"/>
      <c r="AA1904" s="15"/>
      <c r="AB1904" s="15"/>
      <c r="AC1904" s="15"/>
      <c r="AD1904" s="15"/>
      <c r="AE1904" s="15"/>
      <c r="AT1904" s="266" t="s">
        <v>225</v>
      </c>
      <c r="AU1904" s="266" t="s">
        <v>93</v>
      </c>
      <c r="AV1904" s="15" t="s">
        <v>91</v>
      </c>
      <c r="AW1904" s="15" t="s">
        <v>38</v>
      </c>
      <c r="AX1904" s="15" t="s">
        <v>83</v>
      </c>
      <c r="AY1904" s="266" t="s">
        <v>216</v>
      </c>
    </row>
    <row r="1905" s="13" customFormat="1">
      <c r="A1905" s="13"/>
      <c r="B1905" s="234"/>
      <c r="C1905" s="235"/>
      <c r="D1905" s="236" t="s">
        <v>225</v>
      </c>
      <c r="E1905" s="237" t="s">
        <v>1</v>
      </c>
      <c r="F1905" s="238" t="s">
        <v>2484</v>
      </c>
      <c r="G1905" s="235"/>
      <c r="H1905" s="239">
        <v>42.350000000000001</v>
      </c>
      <c r="I1905" s="240"/>
      <c r="J1905" s="235"/>
      <c r="K1905" s="235"/>
      <c r="L1905" s="241"/>
      <c r="M1905" s="242"/>
      <c r="N1905" s="243"/>
      <c r="O1905" s="243"/>
      <c r="P1905" s="243"/>
      <c r="Q1905" s="243"/>
      <c r="R1905" s="243"/>
      <c r="S1905" s="243"/>
      <c r="T1905" s="244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5" t="s">
        <v>225</v>
      </c>
      <c r="AU1905" s="245" t="s">
        <v>93</v>
      </c>
      <c r="AV1905" s="13" t="s">
        <v>93</v>
      </c>
      <c r="AW1905" s="13" t="s">
        <v>38</v>
      </c>
      <c r="AX1905" s="13" t="s">
        <v>83</v>
      </c>
      <c r="AY1905" s="245" t="s">
        <v>216</v>
      </c>
    </row>
    <row r="1906" s="13" customFormat="1">
      <c r="A1906" s="13"/>
      <c r="B1906" s="234"/>
      <c r="C1906" s="235"/>
      <c r="D1906" s="236" t="s">
        <v>225</v>
      </c>
      <c r="E1906" s="237" t="s">
        <v>1</v>
      </c>
      <c r="F1906" s="238" t="s">
        <v>2485</v>
      </c>
      <c r="G1906" s="235"/>
      <c r="H1906" s="239">
        <v>69.400000000000006</v>
      </c>
      <c r="I1906" s="240"/>
      <c r="J1906" s="235"/>
      <c r="K1906" s="235"/>
      <c r="L1906" s="241"/>
      <c r="M1906" s="242"/>
      <c r="N1906" s="243"/>
      <c r="O1906" s="243"/>
      <c r="P1906" s="243"/>
      <c r="Q1906" s="243"/>
      <c r="R1906" s="243"/>
      <c r="S1906" s="243"/>
      <c r="T1906" s="244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45" t="s">
        <v>225</v>
      </c>
      <c r="AU1906" s="245" t="s">
        <v>93</v>
      </c>
      <c r="AV1906" s="13" t="s">
        <v>93</v>
      </c>
      <c r="AW1906" s="13" t="s">
        <v>38</v>
      </c>
      <c r="AX1906" s="13" t="s">
        <v>83</v>
      </c>
      <c r="AY1906" s="245" t="s">
        <v>216</v>
      </c>
    </row>
    <row r="1907" s="13" customFormat="1">
      <c r="A1907" s="13"/>
      <c r="B1907" s="234"/>
      <c r="C1907" s="235"/>
      <c r="D1907" s="236" t="s">
        <v>225</v>
      </c>
      <c r="E1907" s="237" t="s">
        <v>1</v>
      </c>
      <c r="F1907" s="238" t="s">
        <v>2486</v>
      </c>
      <c r="G1907" s="235"/>
      <c r="H1907" s="239">
        <v>59.200000000000003</v>
      </c>
      <c r="I1907" s="240"/>
      <c r="J1907" s="235"/>
      <c r="K1907" s="235"/>
      <c r="L1907" s="241"/>
      <c r="M1907" s="242"/>
      <c r="N1907" s="243"/>
      <c r="O1907" s="243"/>
      <c r="P1907" s="243"/>
      <c r="Q1907" s="243"/>
      <c r="R1907" s="243"/>
      <c r="S1907" s="243"/>
      <c r="T1907" s="244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5" t="s">
        <v>225</v>
      </c>
      <c r="AU1907" s="245" t="s">
        <v>93</v>
      </c>
      <c r="AV1907" s="13" t="s">
        <v>93</v>
      </c>
      <c r="AW1907" s="13" t="s">
        <v>38</v>
      </c>
      <c r="AX1907" s="13" t="s">
        <v>83</v>
      </c>
      <c r="AY1907" s="245" t="s">
        <v>216</v>
      </c>
    </row>
    <row r="1908" s="13" customFormat="1">
      <c r="A1908" s="13"/>
      <c r="B1908" s="234"/>
      <c r="C1908" s="235"/>
      <c r="D1908" s="236" t="s">
        <v>225</v>
      </c>
      <c r="E1908" s="237" t="s">
        <v>1</v>
      </c>
      <c r="F1908" s="238" t="s">
        <v>2487</v>
      </c>
      <c r="G1908" s="235"/>
      <c r="H1908" s="239">
        <v>57.450000000000003</v>
      </c>
      <c r="I1908" s="240"/>
      <c r="J1908" s="235"/>
      <c r="K1908" s="235"/>
      <c r="L1908" s="241"/>
      <c r="M1908" s="242"/>
      <c r="N1908" s="243"/>
      <c r="O1908" s="243"/>
      <c r="P1908" s="243"/>
      <c r="Q1908" s="243"/>
      <c r="R1908" s="243"/>
      <c r="S1908" s="243"/>
      <c r="T1908" s="244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45" t="s">
        <v>225</v>
      </c>
      <c r="AU1908" s="245" t="s">
        <v>93</v>
      </c>
      <c r="AV1908" s="13" t="s">
        <v>93</v>
      </c>
      <c r="AW1908" s="13" t="s">
        <v>38</v>
      </c>
      <c r="AX1908" s="13" t="s">
        <v>83</v>
      </c>
      <c r="AY1908" s="245" t="s">
        <v>216</v>
      </c>
    </row>
    <row r="1909" s="13" customFormat="1">
      <c r="A1909" s="13"/>
      <c r="B1909" s="234"/>
      <c r="C1909" s="235"/>
      <c r="D1909" s="236" t="s">
        <v>225</v>
      </c>
      <c r="E1909" s="237" t="s">
        <v>1</v>
      </c>
      <c r="F1909" s="238" t="s">
        <v>2488</v>
      </c>
      <c r="G1909" s="235"/>
      <c r="H1909" s="239">
        <v>48.399999999999999</v>
      </c>
      <c r="I1909" s="240"/>
      <c r="J1909" s="235"/>
      <c r="K1909" s="235"/>
      <c r="L1909" s="241"/>
      <c r="M1909" s="242"/>
      <c r="N1909" s="243"/>
      <c r="O1909" s="243"/>
      <c r="P1909" s="243"/>
      <c r="Q1909" s="243"/>
      <c r="R1909" s="243"/>
      <c r="S1909" s="243"/>
      <c r="T1909" s="244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5" t="s">
        <v>225</v>
      </c>
      <c r="AU1909" s="245" t="s">
        <v>93</v>
      </c>
      <c r="AV1909" s="13" t="s">
        <v>93</v>
      </c>
      <c r="AW1909" s="13" t="s">
        <v>38</v>
      </c>
      <c r="AX1909" s="13" t="s">
        <v>83</v>
      </c>
      <c r="AY1909" s="245" t="s">
        <v>216</v>
      </c>
    </row>
    <row r="1910" s="13" customFormat="1">
      <c r="A1910" s="13"/>
      <c r="B1910" s="234"/>
      <c r="C1910" s="235"/>
      <c r="D1910" s="236" t="s">
        <v>225</v>
      </c>
      <c r="E1910" s="237" t="s">
        <v>1</v>
      </c>
      <c r="F1910" s="238" t="s">
        <v>2489</v>
      </c>
      <c r="G1910" s="235"/>
      <c r="H1910" s="239">
        <v>52.799999999999997</v>
      </c>
      <c r="I1910" s="240"/>
      <c r="J1910" s="235"/>
      <c r="K1910" s="235"/>
      <c r="L1910" s="241"/>
      <c r="M1910" s="242"/>
      <c r="N1910" s="243"/>
      <c r="O1910" s="243"/>
      <c r="P1910" s="243"/>
      <c r="Q1910" s="243"/>
      <c r="R1910" s="243"/>
      <c r="S1910" s="243"/>
      <c r="T1910" s="244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45" t="s">
        <v>225</v>
      </c>
      <c r="AU1910" s="245" t="s">
        <v>93</v>
      </c>
      <c r="AV1910" s="13" t="s">
        <v>93</v>
      </c>
      <c r="AW1910" s="13" t="s">
        <v>38</v>
      </c>
      <c r="AX1910" s="13" t="s">
        <v>83</v>
      </c>
      <c r="AY1910" s="245" t="s">
        <v>216</v>
      </c>
    </row>
    <row r="1911" s="14" customFormat="1">
      <c r="A1911" s="14"/>
      <c r="B1911" s="246"/>
      <c r="C1911" s="247"/>
      <c r="D1911" s="236" t="s">
        <v>225</v>
      </c>
      <c r="E1911" s="248" t="s">
        <v>1</v>
      </c>
      <c r="F1911" s="249" t="s">
        <v>229</v>
      </c>
      <c r="G1911" s="247"/>
      <c r="H1911" s="250">
        <v>329.60000000000002</v>
      </c>
      <c r="I1911" s="251"/>
      <c r="J1911" s="247"/>
      <c r="K1911" s="247"/>
      <c r="L1911" s="252"/>
      <c r="M1911" s="253"/>
      <c r="N1911" s="254"/>
      <c r="O1911" s="254"/>
      <c r="P1911" s="254"/>
      <c r="Q1911" s="254"/>
      <c r="R1911" s="254"/>
      <c r="S1911" s="254"/>
      <c r="T1911" s="255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56" t="s">
        <v>225</v>
      </c>
      <c r="AU1911" s="256" t="s">
        <v>93</v>
      </c>
      <c r="AV1911" s="14" t="s">
        <v>223</v>
      </c>
      <c r="AW1911" s="14" t="s">
        <v>38</v>
      </c>
      <c r="AX1911" s="14" t="s">
        <v>91</v>
      </c>
      <c r="AY1911" s="256" t="s">
        <v>216</v>
      </c>
    </row>
    <row r="1912" s="2" customFormat="1" ht="24.15" customHeight="1">
      <c r="A1912" s="40"/>
      <c r="B1912" s="41"/>
      <c r="C1912" s="221" t="s">
        <v>2490</v>
      </c>
      <c r="D1912" s="221" t="s">
        <v>218</v>
      </c>
      <c r="E1912" s="222" t="s">
        <v>2491</v>
      </c>
      <c r="F1912" s="223" t="s">
        <v>2492</v>
      </c>
      <c r="G1912" s="224" t="s">
        <v>221</v>
      </c>
      <c r="H1912" s="225">
        <v>988.25999999999999</v>
      </c>
      <c r="I1912" s="226"/>
      <c r="J1912" s="227">
        <f>ROUND(I1912*H1912,2)</f>
        <v>0</v>
      </c>
      <c r="K1912" s="223" t="s">
        <v>222</v>
      </c>
      <c r="L1912" s="46"/>
      <c r="M1912" s="228" t="s">
        <v>1</v>
      </c>
      <c r="N1912" s="229" t="s">
        <v>48</v>
      </c>
      <c r="O1912" s="93"/>
      <c r="P1912" s="230">
        <f>O1912*H1912</f>
        <v>0</v>
      </c>
      <c r="Q1912" s="230">
        <v>4.5000000000000003E-05</v>
      </c>
      <c r="R1912" s="230">
        <f>Q1912*H1912</f>
        <v>0.044471700000000003</v>
      </c>
      <c r="S1912" s="230">
        <v>0</v>
      </c>
      <c r="T1912" s="231">
        <f>S1912*H1912</f>
        <v>0</v>
      </c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R1912" s="232" t="s">
        <v>312</v>
      </c>
      <c r="AT1912" s="232" t="s">
        <v>218</v>
      </c>
      <c r="AU1912" s="232" t="s">
        <v>93</v>
      </c>
      <c r="AY1912" s="18" t="s">
        <v>216</v>
      </c>
      <c r="BE1912" s="233">
        <f>IF(N1912="základní",J1912,0)</f>
        <v>0</v>
      </c>
      <c r="BF1912" s="233">
        <f>IF(N1912="snížená",J1912,0)</f>
        <v>0</v>
      </c>
      <c r="BG1912" s="233">
        <f>IF(N1912="zákl. přenesená",J1912,0)</f>
        <v>0</v>
      </c>
      <c r="BH1912" s="233">
        <f>IF(N1912="sníž. přenesená",J1912,0)</f>
        <v>0</v>
      </c>
      <c r="BI1912" s="233">
        <f>IF(N1912="nulová",J1912,0)</f>
        <v>0</v>
      </c>
      <c r="BJ1912" s="18" t="s">
        <v>91</v>
      </c>
      <c r="BK1912" s="233">
        <f>ROUND(I1912*H1912,2)</f>
        <v>0</v>
      </c>
      <c r="BL1912" s="18" t="s">
        <v>312</v>
      </c>
      <c r="BM1912" s="232" t="s">
        <v>2493</v>
      </c>
    </row>
    <row r="1913" s="13" customFormat="1">
      <c r="A1913" s="13"/>
      <c r="B1913" s="234"/>
      <c r="C1913" s="235"/>
      <c r="D1913" s="236" t="s">
        <v>225</v>
      </c>
      <c r="E1913" s="237" t="s">
        <v>1</v>
      </c>
      <c r="F1913" s="238" t="s">
        <v>151</v>
      </c>
      <c r="G1913" s="235"/>
      <c r="H1913" s="239">
        <v>988.25999999999999</v>
      </c>
      <c r="I1913" s="240"/>
      <c r="J1913" s="235"/>
      <c r="K1913" s="235"/>
      <c r="L1913" s="241"/>
      <c r="M1913" s="242"/>
      <c r="N1913" s="243"/>
      <c r="O1913" s="243"/>
      <c r="P1913" s="243"/>
      <c r="Q1913" s="243"/>
      <c r="R1913" s="243"/>
      <c r="S1913" s="243"/>
      <c r="T1913" s="244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5" t="s">
        <v>225</v>
      </c>
      <c r="AU1913" s="245" t="s">
        <v>93</v>
      </c>
      <c r="AV1913" s="13" t="s">
        <v>93</v>
      </c>
      <c r="AW1913" s="13" t="s">
        <v>38</v>
      </c>
      <c r="AX1913" s="13" t="s">
        <v>91</v>
      </c>
      <c r="AY1913" s="245" t="s">
        <v>216</v>
      </c>
    </row>
    <row r="1914" s="2" customFormat="1" ht="16.5" customHeight="1">
      <c r="A1914" s="40"/>
      <c r="B1914" s="41"/>
      <c r="C1914" s="221" t="s">
        <v>2494</v>
      </c>
      <c r="D1914" s="221" t="s">
        <v>218</v>
      </c>
      <c r="E1914" s="222" t="s">
        <v>2495</v>
      </c>
      <c r="F1914" s="223" t="s">
        <v>2496</v>
      </c>
      <c r="G1914" s="224" t="s">
        <v>237</v>
      </c>
      <c r="H1914" s="225">
        <v>105.09999999999999</v>
      </c>
      <c r="I1914" s="226"/>
      <c r="J1914" s="227">
        <f>ROUND(I1914*H1914,2)</f>
        <v>0</v>
      </c>
      <c r="K1914" s="223" t="s">
        <v>1</v>
      </c>
      <c r="L1914" s="46"/>
      <c r="M1914" s="228" t="s">
        <v>1</v>
      </c>
      <c r="N1914" s="229" t="s">
        <v>48</v>
      </c>
      <c r="O1914" s="93"/>
      <c r="P1914" s="230">
        <f>O1914*H1914</f>
        <v>0</v>
      </c>
      <c r="Q1914" s="230">
        <v>0</v>
      </c>
      <c r="R1914" s="230">
        <f>Q1914*H1914</f>
        <v>0</v>
      </c>
      <c r="S1914" s="230">
        <v>0</v>
      </c>
      <c r="T1914" s="231">
        <f>S1914*H1914</f>
        <v>0</v>
      </c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R1914" s="232" t="s">
        <v>312</v>
      </c>
      <c r="AT1914" s="232" t="s">
        <v>218</v>
      </c>
      <c r="AU1914" s="232" t="s">
        <v>93</v>
      </c>
      <c r="AY1914" s="18" t="s">
        <v>216</v>
      </c>
      <c r="BE1914" s="233">
        <f>IF(N1914="základní",J1914,0)</f>
        <v>0</v>
      </c>
      <c r="BF1914" s="233">
        <f>IF(N1914="snížená",J1914,0)</f>
        <v>0</v>
      </c>
      <c r="BG1914" s="233">
        <f>IF(N1914="zákl. přenesená",J1914,0)</f>
        <v>0</v>
      </c>
      <c r="BH1914" s="233">
        <f>IF(N1914="sníž. přenesená",J1914,0)</f>
        <v>0</v>
      </c>
      <c r="BI1914" s="233">
        <f>IF(N1914="nulová",J1914,0)</f>
        <v>0</v>
      </c>
      <c r="BJ1914" s="18" t="s">
        <v>91</v>
      </c>
      <c r="BK1914" s="233">
        <f>ROUND(I1914*H1914,2)</f>
        <v>0</v>
      </c>
      <c r="BL1914" s="18" t="s">
        <v>312</v>
      </c>
      <c r="BM1914" s="232" t="s">
        <v>2497</v>
      </c>
    </row>
    <row r="1915" s="13" customFormat="1">
      <c r="A1915" s="13"/>
      <c r="B1915" s="234"/>
      <c r="C1915" s="235"/>
      <c r="D1915" s="236" t="s">
        <v>225</v>
      </c>
      <c r="E1915" s="237" t="s">
        <v>1</v>
      </c>
      <c r="F1915" s="238" t="s">
        <v>2498</v>
      </c>
      <c r="G1915" s="235"/>
      <c r="H1915" s="239">
        <v>1</v>
      </c>
      <c r="I1915" s="240"/>
      <c r="J1915" s="235"/>
      <c r="K1915" s="235"/>
      <c r="L1915" s="241"/>
      <c r="M1915" s="242"/>
      <c r="N1915" s="243"/>
      <c r="O1915" s="243"/>
      <c r="P1915" s="243"/>
      <c r="Q1915" s="243"/>
      <c r="R1915" s="243"/>
      <c r="S1915" s="243"/>
      <c r="T1915" s="244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45" t="s">
        <v>225</v>
      </c>
      <c r="AU1915" s="245" t="s">
        <v>93</v>
      </c>
      <c r="AV1915" s="13" t="s">
        <v>93</v>
      </c>
      <c r="AW1915" s="13" t="s">
        <v>38</v>
      </c>
      <c r="AX1915" s="13" t="s">
        <v>83</v>
      </c>
      <c r="AY1915" s="245" t="s">
        <v>216</v>
      </c>
    </row>
    <row r="1916" s="13" customFormat="1">
      <c r="A1916" s="13"/>
      <c r="B1916" s="234"/>
      <c r="C1916" s="235"/>
      <c r="D1916" s="236" t="s">
        <v>225</v>
      </c>
      <c r="E1916" s="237" t="s">
        <v>1</v>
      </c>
      <c r="F1916" s="238" t="s">
        <v>2499</v>
      </c>
      <c r="G1916" s="235"/>
      <c r="H1916" s="239">
        <v>1</v>
      </c>
      <c r="I1916" s="240"/>
      <c r="J1916" s="235"/>
      <c r="K1916" s="235"/>
      <c r="L1916" s="241"/>
      <c r="M1916" s="242"/>
      <c r="N1916" s="243"/>
      <c r="O1916" s="243"/>
      <c r="P1916" s="243"/>
      <c r="Q1916" s="243"/>
      <c r="R1916" s="243"/>
      <c r="S1916" s="243"/>
      <c r="T1916" s="244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5" t="s">
        <v>225</v>
      </c>
      <c r="AU1916" s="245" t="s">
        <v>93</v>
      </c>
      <c r="AV1916" s="13" t="s">
        <v>93</v>
      </c>
      <c r="AW1916" s="13" t="s">
        <v>38</v>
      </c>
      <c r="AX1916" s="13" t="s">
        <v>83</v>
      </c>
      <c r="AY1916" s="245" t="s">
        <v>216</v>
      </c>
    </row>
    <row r="1917" s="13" customFormat="1">
      <c r="A1917" s="13"/>
      <c r="B1917" s="234"/>
      <c r="C1917" s="235"/>
      <c r="D1917" s="236" t="s">
        <v>225</v>
      </c>
      <c r="E1917" s="237" t="s">
        <v>1</v>
      </c>
      <c r="F1917" s="238" t="s">
        <v>2500</v>
      </c>
      <c r="G1917" s="235"/>
      <c r="H1917" s="239">
        <v>1</v>
      </c>
      <c r="I1917" s="240"/>
      <c r="J1917" s="235"/>
      <c r="K1917" s="235"/>
      <c r="L1917" s="241"/>
      <c r="M1917" s="242"/>
      <c r="N1917" s="243"/>
      <c r="O1917" s="243"/>
      <c r="P1917" s="243"/>
      <c r="Q1917" s="243"/>
      <c r="R1917" s="243"/>
      <c r="S1917" s="243"/>
      <c r="T1917" s="244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5" t="s">
        <v>225</v>
      </c>
      <c r="AU1917" s="245" t="s">
        <v>93</v>
      </c>
      <c r="AV1917" s="13" t="s">
        <v>93</v>
      </c>
      <c r="AW1917" s="13" t="s">
        <v>38</v>
      </c>
      <c r="AX1917" s="13" t="s">
        <v>83</v>
      </c>
      <c r="AY1917" s="245" t="s">
        <v>216</v>
      </c>
    </row>
    <row r="1918" s="13" customFormat="1">
      <c r="A1918" s="13"/>
      <c r="B1918" s="234"/>
      <c r="C1918" s="235"/>
      <c r="D1918" s="236" t="s">
        <v>225</v>
      </c>
      <c r="E1918" s="237" t="s">
        <v>1</v>
      </c>
      <c r="F1918" s="238" t="s">
        <v>2501</v>
      </c>
      <c r="G1918" s="235"/>
      <c r="H1918" s="239">
        <v>1</v>
      </c>
      <c r="I1918" s="240"/>
      <c r="J1918" s="235"/>
      <c r="K1918" s="235"/>
      <c r="L1918" s="241"/>
      <c r="M1918" s="242"/>
      <c r="N1918" s="243"/>
      <c r="O1918" s="243"/>
      <c r="P1918" s="243"/>
      <c r="Q1918" s="243"/>
      <c r="R1918" s="243"/>
      <c r="S1918" s="243"/>
      <c r="T1918" s="244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45" t="s">
        <v>225</v>
      </c>
      <c r="AU1918" s="245" t="s">
        <v>93</v>
      </c>
      <c r="AV1918" s="13" t="s">
        <v>93</v>
      </c>
      <c r="AW1918" s="13" t="s">
        <v>38</v>
      </c>
      <c r="AX1918" s="13" t="s">
        <v>83</v>
      </c>
      <c r="AY1918" s="245" t="s">
        <v>216</v>
      </c>
    </row>
    <row r="1919" s="13" customFormat="1">
      <c r="A1919" s="13"/>
      <c r="B1919" s="234"/>
      <c r="C1919" s="235"/>
      <c r="D1919" s="236" t="s">
        <v>225</v>
      </c>
      <c r="E1919" s="237" t="s">
        <v>1</v>
      </c>
      <c r="F1919" s="238" t="s">
        <v>2502</v>
      </c>
      <c r="G1919" s="235"/>
      <c r="H1919" s="239">
        <v>1</v>
      </c>
      <c r="I1919" s="240"/>
      <c r="J1919" s="235"/>
      <c r="K1919" s="235"/>
      <c r="L1919" s="241"/>
      <c r="M1919" s="242"/>
      <c r="N1919" s="243"/>
      <c r="O1919" s="243"/>
      <c r="P1919" s="243"/>
      <c r="Q1919" s="243"/>
      <c r="R1919" s="243"/>
      <c r="S1919" s="243"/>
      <c r="T1919" s="244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45" t="s">
        <v>225</v>
      </c>
      <c r="AU1919" s="245" t="s">
        <v>93</v>
      </c>
      <c r="AV1919" s="13" t="s">
        <v>93</v>
      </c>
      <c r="AW1919" s="13" t="s">
        <v>38</v>
      </c>
      <c r="AX1919" s="13" t="s">
        <v>83</v>
      </c>
      <c r="AY1919" s="245" t="s">
        <v>216</v>
      </c>
    </row>
    <row r="1920" s="13" customFormat="1">
      <c r="A1920" s="13"/>
      <c r="B1920" s="234"/>
      <c r="C1920" s="235"/>
      <c r="D1920" s="236" t="s">
        <v>225</v>
      </c>
      <c r="E1920" s="237" t="s">
        <v>1</v>
      </c>
      <c r="F1920" s="238" t="s">
        <v>2503</v>
      </c>
      <c r="G1920" s="235"/>
      <c r="H1920" s="239">
        <v>1</v>
      </c>
      <c r="I1920" s="240"/>
      <c r="J1920" s="235"/>
      <c r="K1920" s="235"/>
      <c r="L1920" s="241"/>
      <c r="M1920" s="242"/>
      <c r="N1920" s="243"/>
      <c r="O1920" s="243"/>
      <c r="P1920" s="243"/>
      <c r="Q1920" s="243"/>
      <c r="R1920" s="243"/>
      <c r="S1920" s="243"/>
      <c r="T1920" s="244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45" t="s">
        <v>225</v>
      </c>
      <c r="AU1920" s="245" t="s">
        <v>93</v>
      </c>
      <c r="AV1920" s="13" t="s">
        <v>93</v>
      </c>
      <c r="AW1920" s="13" t="s">
        <v>38</v>
      </c>
      <c r="AX1920" s="13" t="s">
        <v>83</v>
      </c>
      <c r="AY1920" s="245" t="s">
        <v>216</v>
      </c>
    </row>
    <row r="1921" s="13" customFormat="1">
      <c r="A1921" s="13"/>
      <c r="B1921" s="234"/>
      <c r="C1921" s="235"/>
      <c r="D1921" s="236" t="s">
        <v>225</v>
      </c>
      <c r="E1921" s="237" t="s">
        <v>1</v>
      </c>
      <c r="F1921" s="238" t="s">
        <v>2504</v>
      </c>
      <c r="G1921" s="235"/>
      <c r="H1921" s="239">
        <v>1</v>
      </c>
      <c r="I1921" s="240"/>
      <c r="J1921" s="235"/>
      <c r="K1921" s="235"/>
      <c r="L1921" s="241"/>
      <c r="M1921" s="242"/>
      <c r="N1921" s="243"/>
      <c r="O1921" s="243"/>
      <c r="P1921" s="243"/>
      <c r="Q1921" s="243"/>
      <c r="R1921" s="243"/>
      <c r="S1921" s="243"/>
      <c r="T1921" s="244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45" t="s">
        <v>225</v>
      </c>
      <c r="AU1921" s="245" t="s">
        <v>93</v>
      </c>
      <c r="AV1921" s="13" t="s">
        <v>93</v>
      </c>
      <c r="AW1921" s="13" t="s">
        <v>38</v>
      </c>
      <c r="AX1921" s="13" t="s">
        <v>83</v>
      </c>
      <c r="AY1921" s="245" t="s">
        <v>216</v>
      </c>
    </row>
    <row r="1922" s="13" customFormat="1">
      <c r="A1922" s="13"/>
      <c r="B1922" s="234"/>
      <c r="C1922" s="235"/>
      <c r="D1922" s="236" t="s">
        <v>225</v>
      </c>
      <c r="E1922" s="237" t="s">
        <v>1</v>
      </c>
      <c r="F1922" s="238" t="s">
        <v>2505</v>
      </c>
      <c r="G1922" s="235"/>
      <c r="H1922" s="239">
        <v>1</v>
      </c>
      <c r="I1922" s="240"/>
      <c r="J1922" s="235"/>
      <c r="K1922" s="235"/>
      <c r="L1922" s="241"/>
      <c r="M1922" s="242"/>
      <c r="N1922" s="243"/>
      <c r="O1922" s="243"/>
      <c r="P1922" s="243"/>
      <c r="Q1922" s="243"/>
      <c r="R1922" s="243"/>
      <c r="S1922" s="243"/>
      <c r="T1922" s="244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5" t="s">
        <v>225</v>
      </c>
      <c r="AU1922" s="245" t="s">
        <v>93</v>
      </c>
      <c r="AV1922" s="13" t="s">
        <v>93</v>
      </c>
      <c r="AW1922" s="13" t="s">
        <v>38</v>
      </c>
      <c r="AX1922" s="13" t="s">
        <v>83</v>
      </c>
      <c r="AY1922" s="245" t="s">
        <v>216</v>
      </c>
    </row>
    <row r="1923" s="13" customFormat="1">
      <c r="A1923" s="13"/>
      <c r="B1923" s="234"/>
      <c r="C1923" s="235"/>
      <c r="D1923" s="236" t="s">
        <v>225</v>
      </c>
      <c r="E1923" s="237" t="s">
        <v>1</v>
      </c>
      <c r="F1923" s="238" t="s">
        <v>2506</v>
      </c>
      <c r="G1923" s="235"/>
      <c r="H1923" s="239">
        <v>1</v>
      </c>
      <c r="I1923" s="240"/>
      <c r="J1923" s="235"/>
      <c r="K1923" s="235"/>
      <c r="L1923" s="241"/>
      <c r="M1923" s="242"/>
      <c r="N1923" s="243"/>
      <c r="O1923" s="243"/>
      <c r="P1923" s="243"/>
      <c r="Q1923" s="243"/>
      <c r="R1923" s="243"/>
      <c r="S1923" s="243"/>
      <c r="T1923" s="244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45" t="s">
        <v>225</v>
      </c>
      <c r="AU1923" s="245" t="s">
        <v>93</v>
      </c>
      <c r="AV1923" s="13" t="s">
        <v>93</v>
      </c>
      <c r="AW1923" s="13" t="s">
        <v>38</v>
      </c>
      <c r="AX1923" s="13" t="s">
        <v>83</v>
      </c>
      <c r="AY1923" s="245" t="s">
        <v>216</v>
      </c>
    </row>
    <row r="1924" s="13" customFormat="1">
      <c r="A1924" s="13"/>
      <c r="B1924" s="234"/>
      <c r="C1924" s="235"/>
      <c r="D1924" s="236" t="s">
        <v>225</v>
      </c>
      <c r="E1924" s="237" t="s">
        <v>1</v>
      </c>
      <c r="F1924" s="238" t="s">
        <v>2507</v>
      </c>
      <c r="G1924" s="235"/>
      <c r="H1924" s="239">
        <v>1</v>
      </c>
      <c r="I1924" s="240"/>
      <c r="J1924" s="235"/>
      <c r="K1924" s="235"/>
      <c r="L1924" s="241"/>
      <c r="M1924" s="242"/>
      <c r="N1924" s="243"/>
      <c r="O1924" s="243"/>
      <c r="P1924" s="243"/>
      <c r="Q1924" s="243"/>
      <c r="R1924" s="243"/>
      <c r="S1924" s="243"/>
      <c r="T1924" s="244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45" t="s">
        <v>225</v>
      </c>
      <c r="AU1924" s="245" t="s">
        <v>93</v>
      </c>
      <c r="AV1924" s="13" t="s">
        <v>93</v>
      </c>
      <c r="AW1924" s="13" t="s">
        <v>38</v>
      </c>
      <c r="AX1924" s="13" t="s">
        <v>83</v>
      </c>
      <c r="AY1924" s="245" t="s">
        <v>216</v>
      </c>
    </row>
    <row r="1925" s="13" customFormat="1">
      <c r="A1925" s="13"/>
      <c r="B1925" s="234"/>
      <c r="C1925" s="235"/>
      <c r="D1925" s="236" t="s">
        <v>225</v>
      </c>
      <c r="E1925" s="237" t="s">
        <v>1</v>
      </c>
      <c r="F1925" s="238" t="s">
        <v>2508</v>
      </c>
      <c r="G1925" s="235"/>
      <c r="H1925" s="239">
        <v>1</v>
      </c>
      <c r="I1925" s="240"/>
      <c r="J1925" s="235"/>
      <c r="K1925" s="235"/>
      <c r="L1925" s="241"/>
      <c r="M1925" s="242"/>
      <c r="N1925" s="243"/>
      <c r="O1925" s="243"/>
      <c r="P1925" s="243"/>
      <c r="Q1925" s="243"/>
      <c r="R1925" s="243"/>
      <c r="S1925" s="243"/>
      <c r="T1925" s="244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5" t="s">
        <v>225</v>
      </c>
      <c r="AU1925" s="245" t="s">
        <v>93</v>
      </c>
      <c r="AV1925" s="13" t="s">
        <v>93</v>
      </c>
      <c r="AW1925" s="13" t="s">
        <v>38</v>
      </c>
      <c r="AX1925" s="13" t="s">
        <v>83</v>
      </c>
      <c r="AY1925" s="245" t="s">
        <v>216</v>
      </c>
    </row>
    <row r="1926" s="13" customFormat="1">
      <c r="A1926" s="13"/>
      <c r="B1926" s="234"/>
      <c r="C1926" s="235"/>
      <c r="D1926" s="236" t="s">
        <v>225</v>
      </c>
      <c r="E1926" s="237" t="s">
        <v>1</v>
      </c>
      <c r="F1926" s="238" t="s">
        <v>2509</v>
      </c>
      <c r="G1926" s="235"/>
      <c r="H1926" s="239">
        <v>1</v>
      </c>
      <c r="I1926" s="240"/>
      <c r="J1926" s="235"/>
      <c r="K1926" s="235"/>
      <c r="L1926" s="241"/>
      <c r="M1926" s="242"/>
      <c r="N1926" s="243"/>
      <c r="O1926" s="243"/>
      <c r="P1926" s="243"/>
      <c r="Q1926" s="243"/>
      <c r="R1926" s="243"/>
      <c r="S1926" s="243"/>
      <c r="T1926" s="244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5" t="s">
        <v>225</v>
      </c>
      <c r="AU1926" s="245" t="s">
        <v>93</v>
      </c>
      <c r="AV1926" s="13" t="s">
        <v>93</v>
      </c>
      <c r="AW1926" s="13" t="s">
        <v>38</v>
      </c>
      <c r="AX1926" s="13" t="s">
        <v>83</v>
      </c>
      <c r="AY1926" s="245" t="s">
        <v>216</v>
      </c>
    </row>
    <row r="1927" s="13" customFormat="1">
      <c r="A1927" s="13"/>
      <c r="B1927" s="234"/>
      <c r="C1927" s="235"/>
      <c r="D1927" s="236" t="s">
        <v>225</v>
      </c>
      <c r="E1927" s="237" t="s">
        <v>1</v>
      </c>
      <c r="F1927" s="238" t="s">
        <v>2510</v>
      </c>
      <c r="G1927" s="235"/>
      <c r="H1927" s="239">
        <v>1</v>
      </c>
      <c r="I1927" s="240"/>
      <c r="J1927" s="235"/>
      <c r="K1927" s="235"/>
      <c r="L1927" s="241"/>
      <c r="M1927" s="242"/>
      <c r="N1927" s="243"/>
      <c r="O1927" s="243"/>
      <c r="P1927" s="243"/>
      <c r="Q1927" s="243"/>
      <c r="R1927" s="243"/>
      <c r="S1927" s="243"/>
      <c r="T1927" s="244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5" t="s">
        <v>225</v>
      </c>
      <c r="AU1927" s="245" t="s">
        <v>93</v>
      </c>
      <c r="AV1927" s="13" t="s">
        <v>93</v>
      </c>
      <c r="AW1927" s="13" t="s">
        <v>38</v>
      </c>
      <c r="AX1927" s="13" t="s">
        <v>83</v>
      </c>
      <c r="AY1927" s="245" t="s">
        <v>216</v>
      </c>
    </row>
    <row r="1928" s="13" customFormat="1">
      <c r="A1928" s="13"/>
      <c r="B1928" s="234"/>
      <c r="C1928" s="235"/>
      <c r="D1928" s="236" t="s">
        <v>225</v>
      </c>
      <c r="E1928" s="237" t="s">
        <v>1</v>
      </c>
      <c r="F1928" s="238" t="s">
        <v>2511</v>
      </c>
      <c r="G1928" s="235"/>
      <c r="H1928" s="239">
        <v>1</v>
      </c>
      <c r="I1928" s="240"/>
      <c r="J1928" s="235"/>
      <c r="K1928" s="235"/>
      <c r="L1928" s="241"/>
      <c r="M1928" s="242"/>
      <c r="N1928" s="243"/>
      <c r="O1928" s="243"/>
      <c r="P1928" s="243"/>
      <c r="Q1928" s="243"/>
      <c r="R1928" s="243"/>
      <c r="S1928" s="243"/>
      <c r="T1928" s="244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45" t="s">
        <v>225</v>
      </c>
      <c r="AU1928" s="245" t="s">
        <v>93</v>
      </c>
      <c r="AV1928" s="13" t="s">
        <v>93</v>
      </c>
      <c r="AW1928" s="13" t="s">
        <v>38</v>
      </c>
      <c r="AX1928" s="13" t="s">
        <v>83</v>
      </c>
      <c r="AY1928" s="245" t="s">
        <v>216</v>
      </c>
    </row>
    <row r="1929" s="13" customFormat="1">
      <c r="A1929" s="13"/>
      <c r="B1929" s="234"/>
      <c r="C1929" s="235"/>
      <c r="D1929" s="236" t="s">
        <v>225</v>
      </c>
      <c r="E1929" s="237" t="s">
        <v>1</v>
      </c>
      <c r="F1929" s="238" t="s">
        <v>2512</v>
      </c>
      <c r="G1929" s="235"/>
      <c r="H1929" s="239">
        <v>1</v>
      </c>
      <c r="I1929" s="240"/>
      <c r="J1929" s="235"/>
      <c r="K1929" s="235"/>
      <c r="L1929" s="241"/>
      <c r="M1929" s="242"/>
      <c r="N1929" s="243"/>
      <c r="O1929" s="243"/>
      <c r="P1929" s="243"/>
      <c r="Q1929" s="243"/>
      <c r="R1929" s="243"/>
      <c r="S1929" s="243"/>
      <c r="T1929" s="244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5" t="s">
        <v>225</v>
      </c>
      <c r="AU1929" s="245" t="s">
        <v>93</v>
      </c>
      <c r="AV1929" s="13" t="s">
        <v>93</v>
      </c>
      <c r="AW1929" s="13" t="s">
        <v>38</v>
      </c>
      <c r="AX1929" s="13" t="s">
        <v>83</v>
      </c>
      <c r="AY1929" s="245" t="s">
        <v>216</v>
      </c>
    </row>
    <row r="1930" s="13" customFormat="1">
      <c r="A1930" s="13"/>
      <c r="B1930" s="234"/>
      <c r="C1930" s="235"/>
      <c r="D1930" s="236" t="s">
        <v>225</v>
      </c>
      <c r="E1930" s="237" t="s">
        <v>1</v>
      </c>
      <c r="F1930" s="238" t="s">
        <v>2513</v>
      </c>
      <c r="G1930" s="235"/>
      <c r="H1930" s="239">
        <v>2</v>
      </c>
      <c r="I1930" s="240"/>
      <c r="J1930" s="235"/>
      <c r="K1930" s="235"/>
      <c r="L1930" s="241"/>
      <c r="M1930" s="242"/>
      <c r="N1930" s="243"/>
      <c r="O1930" s="243"/>
      <c r="P1930" s="243"/>
      <c r="Q1930" s="243"/>
      <c r="R1930" s="243"/>
      <c r="S1930" s="243"/>
      <c r="T1930" s="244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45" t="s">
        <v>225</v>
      </c>
      <c r="AU1930" s="245" t="s">
        <v>93</v>
      </c>
      <c r="AV1930" s="13" t="s">
        <v>93</v>
      </c>
      <c r="AW1930" s="13" t="s">
        <v>38</v>
      </c>
      <c r="AX1930" s="13" t="s">
        <v>83</v>
      </c>
      <c r="AY1930" s="245" t="s">
        <v>216</v>
      </c>
    </row>
    <row r="1931" s="13" customFormat="1">
      <c r="A1931" s="13"/>
      <c r="B1931" s="234"/>
      <c r="C1931" s="235"/>
      <c r="D1931" s="236" t="s">
        <v>225</v>
      </c>
      <c r="E1931" s="237" t="s">
        <v>1</v>
      </c>
      <c r="F1931" s="238" t="s">
        <v>2514</v>
      </c>
      <c r="G1931" s="235"/>
      <c r="H1931" s="239">
        <v>1</v>
      </c>
      <c r="I1931" s="240"/>
      <c r="J1931" s="235"/>
      <c r="K1931" s="235"/>
      <c r="L1931" s="241"/>
      <c r="M1931" s="242"/>
      <c r="N1931" s="243"/>
      <c r="O1931" s="243"/>
      <c r="P1931" s="243"/>
      <c r="Q1931" s="243"/>
      <c r="R1931" s="243"/>
      <c r="S1931" s="243"/>
      <c r="T1931" s="244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5" t="s">
        <v>225</v>
      </c>
      <c r="AU1931" s="245" t="s">
        <v>93</v>
      </c>
      <c r="AV1931" s="13" t="s">
        <v>93</v>
      </c>
      <c r="AW1931" s="13" t="s">
        <v>38</v>
      </c>
      <c r="AX1931" s="13" t="s">
        <v>83</v>
      </c>
      <c r="AY1931" s="245" t="s">
        <v>216</v>
      </c>
    </row>
    <row r="1932" s="13" customFormat="1">
      <c r="A1932" s="13"/>
      <c r="B1932" s="234"/>
      <c r="C1932" s="235"/>
      <c r="D1932" s="236" t="s">
        <v>225</v>
      </c>
      <c r="E1932" s="237" t="s">
        <v>1</v>
      </c>
      <c r="F1932" s="238" t="s">
        <v>2515</v>
      </c>
      <c r="G1932" s="235"/>
      <c r="H1932" s="239">
        <v>11</v>
      </c>
      <c r="I1932" s="240"/>
      <c r="J1932" s="235"/>
      <c r="K1932" s="235"/>
      <c r="L1932" s="241"/>
      <c r="M1932" s="242"/>
      <c r="N1932" s="243"/>
      <c r="O1932" s="243"/>
      <c r="P1932" s="243"/>
      <c r="Q1932" s="243"/>
      <c r="R1932" s="243"/>
      <c r="S1932" s="243"/>
      <c r="T1932" s="244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45" t="s">
        <v>225</v>
      </c>
      <c r="AU1932" s="245" t="s">
        <v>93</v>
      </c>
      <c r="AV1932" s="13" t="s">
        <v>93</v>
      </c>
      <c r="AW1932" s="13" t="s">
        <v>38</v>
      </c>
      <c r="AX1932" s="13" t="s">
        <v>83</v>
      </c>
      <c r="AY1932" s="245" t="s">
        <v>216</v>
      </c>
    </row>
    <row r="1933" s="13" customFormat="1">
      <c r="A1933" s="13"/>
      <c r="B1933" s="234"/>
      <c r="C1933" s="235"/>
      <c r="D1933" s="236" t="s">
        <v>225</v>
      </c>
      <c r="E1933" s="237" t="s">
        <v>1</v>
      </c>
      <c r="F1933" s="238" t="s">
        <v>2516</v>
      </c>
      <c r="G1933" s="235"/>
      <c r="H1933" s="239">
        <v>9.4499999999999993</v>
      </c>
      <c r="I1933" s="240"/>
      <c r="J1933" s="235"/>
      <c r="K1933" s="235"/>
      <c r="L1933" s="241"/>
      <c r="M1933" s="242"/>
      <c r="N1933" s="243"/>
      <c r="O1933" s="243"/>
      <c r="P1933" s="243"/>
      <c r="Q1933" s="243"/>
      <c r="R1933" s="243"/>
      <c r="S1933" s="243"/>
      <c r="T1933" s="244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45" t="s">
        <v>225</v>
      </c>
      <c r="AU1933" s="245" t="s">
        <v>93</v>
      </c>
      <c r="AV1933" s="13" t="s">
        <v>93</v>
      </c>
      <c r="AW1933" s="13" t="s">
        <v>38</v>
      </c>
      <c r="AX1933" s="13" t="s">
        <v>83</v>
      </c>
      <c r="AY1933" s="245" t="s">
        <v>216</v>
      </c>
    </row>
    <row r="1934" s="13" customFormat="1">
      <c r="A1934" s="13"/>
      <c r="B1934" s="234"/>
      <c r="C1934" s="235"/>
      <c r="D1934" s="236" t="s">
        <v>225</v>
      </c>
      <c r="E1934" s="237" t="s">
        <v>1</v>
      </c>
      <c r="F1934" s="238" t="s">
        <v>2517</v>
      </c>
      <c r="G1934" s="235"/>
      <c r="H1934" s="239">
        <v>10.800000000000001</v>
      </c>
      <c r="I1934" s="240"/>
      <c r="J1934" s="235"/>
      <c r="K1934" s="235"/>
      <c r="L1934" s="241"/>
      <c r="M1934" s="242"/>
      <c r="N1934" s="243"/>
      <c r="O1934" s="243"/>
      <c r="P1934" s="243"/>
      <c r="Q1934" s="243"/>
      <c r="R1934" s="243"/>
      <c r="S1934" s="243"/>
      <c r="T1934" s="244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45" t="s">
        <v>225</v>
      </c>
      <c r="AU1934" s="245" t="s">
        <v>93</v>
      </c>
      <c r="AV1934" s="13" t="s">
        <v>93</v>
      </c>
      <c r="AW1934" s="13" t="s">
        <v>38</v>
      </c>
      <c r="AX1934" s="13" t="s">
        <v>83</v>
      </c>
      <c r="AY1934" s="245" t="s">
        <v>216</v>
      </c>
    </row>
    <row r="1935" s="13" customFormat="1">
      <c r="A1935" s="13"/>
      <c r="B1935" s="234"/>
      <c r="C1935" s="235"/>
      <c r="D1935" s="236" t="s">
        <v>225</v>
      </c>
      <c r="E1935" s="237" t="s">
        <v>1</v>
      </c>
      <c r="F1935" s="238" t="s">
        <v>2518</v>
      </c>
      <c r="G1935" s="235"/>
      <c r="H1935" s="239">
        <v>5.5999999999999996</v>
      </c>
      <c r="I1935" s="240"/>
      <c r="J1935" s="235"/>
      <c r="K1935" s="235"/>
      <c r="L1935" s="241"/>
      <c r="M1935" s="242"/>
      <c r="N1935" s="243"/>
      <c r="O1935" s="243"/>
      <c r="P1935" s="243"/>
      <c r="Q1935" s="243"/>
      <c r="R1935" s="243"/>
      <c r="S1935" s="243"/>
      <c r="T1935" s="244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45" t="s">
        <v>225</v>
      </c>
      <c r="AU1935" s="245" t="s">
        <v>93</v>
      </c>
      <c r="AV1935" s="13" t="s">
        <v>93</v>
      </c>
      <c r="AW1935" s="13" t="s">
        <v>38</v>
      </c>
      <c r="AX1935" s="13" t="s">
        <v>83</v>
      </c>
      <c r="AY1935" s="245" t="s">
        <v>216</v>
      </c>
    </row>
    <row r="1936" s="13" customFormat="1">
      <c r="A1936" s="13"/>
      <c r="B1936" s="234"/>
      <c r="C1936" s="235"/>
      <c r="D1936" s="236" t="s">
        <v>225</v>
      </c>
      <c r="E1936" s="237" t="s">
        <v>1</v>
      </c>
      <c r="F1936" s="238" t="s">
        <v>2519</v>
      </c>
      <c r="G1936" s="235"/>
      <c r="H1936" s="239">
        <v>14.85</v>
      </c>
      <c r="I1936" s="240"/>
      <c r="J1936" s="235"/>
      <c r="K1936" s="235"/>
      <c r="L1936" s="241"/>
      <c r="M1936" s="242"/>
      <c r="N1936" s="243"/>
      <c r="O1936" s="243"/>
      <c r="P1936" s="243"/>
      <c r="Q1936" s="243"/>
      <c r="R1936" s="243"/>
      <c r="S1936" s="243"/>
      <c r="T1936" s="244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45" t="s">
        <v>225</v>
      </c>
      <c r="AU1936" s="245" t="s">
        <v>93</v>
      </c>
      <c r="AV1936" s="13" t="s">
        <v>93</v>
      </c>
      <c r="AW1936" s="13" t="s">
        <v>38</v>
      </c>
      <c r="AX1936" s="13" t="s">
        <v>83</v>
      </c>
      <c r="AY1936" s="245" t="s">
        <v>216</v>
      </c>
    </row>
    <row r="1937" s="13" customFormat="1">
      <c r="A1937" s="13"/>
      <c r="B1937" s="234"/>
      <c r="C1937" s="235"/>
      <c r="D1937" s="236" t="s">
        <v>225</v>
      </c>
      <c r="E1937" s="237" t="s">
        <v>1</v>
      </c>
      <c r="F1937" s="238" t="s">
        <v>2520</v>
      </c>
      <c r="G1937" s="235"/>
      <c r="H1937" s="239">
        <v>2.7999999999999998</v>
      </c>
      <c r="I1937" s="240"/>
      <c r="J1937" s="235"/>
      <c r="K1937" s="235"/>
      <c r="L1937" s="241"/>
      <c r="M1937" s="242"/>
      <c r="N1937" s="243"/>
      <c r="O1937" s="243"/>
      <c r="P1937" s="243"/>
      <c r="Q1937" s="243"/>
      <c r="R1937" s="243"/>
      <c r="S1937" s="243"/>
      <c r="T1937" s="244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5" t="s">
        <v>225</v>
      </c>
      <c r="AU1937" s="245" t="s">
        <v>93</v>
      </c>
      <c r="AV1937" s="13" t="s">
        <v>93</v>
      </c>
      <c r="AW1937" s="13" t="s">
        <v>38</v>
      </c>
      <c r="AX1937" s="13" t="s">
        <v>83</v>
      </c>
      <c r="AY1937" s="245" t="s">
        <v>216</v>
      </c>
    </row>
    <row r="1938" s="13" customFormat="1">
      <c r="A1938" s="13"/>
      <c r="B1938" s="234"/>
      <c r="C1938" s="235"/>
      <c r="D1938" s="236" t="s">
        <v>225</v>
      </c>
      <c r="E1938" s="237" t="s">
        <v>1</v>
      </c>
      <c r="F1938" s="238" t="s">
        <v>2521</v>
      </c>
      <c r="G1938" s="235"/>
      <c r="H1938" s="239">
        <v>12.15</v>
      </c>
      <c r="I1938" s="240"/>
      <c r="J1938" s="235"/>
      <c r="K1938" s="235"/>
      <c r="L1938" s="241"/>
      <c r="M1938" s="242"/>
      <c r="N1938" s="243"/>
      <c r="O1938" s="243"/>
      <c r="P1938" s="243"/>
      <c r="Q1938" s="243"/>
      <c r="R1938" s="243"/>
      <c r="S1938" s="243"/>
      <c r="T1938" s="244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45" t="s">
        <v>225</v>
      </c>
      <c r="AU1938" s="245" t="s">
        <v>93</v>
      </c>
      <c r="AV1938" s="13" t="s">
        <v>93</v>
      </c>
      <c r="AW1938" s="13" t="s">
        <v>38</v>
      </c>
      <c r="AX1938" s="13" t="s">
        <v>83</v>
      </c>
      <c r="AY1938" s="245" t="s">
        <v>216</v>
      </c>
    </row>
    <row r="1939" s="13" customFormat="1">
      <c r="A1939" s="13"/>
      <c r="B1939" s="234"/>
      <c r="C1939" s="235"/>
      <c r="D1939" s="236" t="s">
        <v>225</v>
      </c>
      <c r="E1939" s="237" t="s">
        <v>1</v>
      </c>
      <c r="F1939" s="238" t="s">
        <v>2522</v>
      </c>
      <c r="G1939" s="235"/>
      <c r="H1939" s="239">
        <v>2.7999999999999998</v>
      </c>
      <c r="I1939" s="240"/>
      <c r="J1939" s="235"/>
      <c r="K1939" s="235"/>
      <c r="L1939" s="241"/>
      <c r="M1939" s="242"/>
      <c r="N1939" s="243"/>
      <c r="O1939" s="243"/>
      <c r="P1939" s="243"/>
      <c r="Q1939" s="243"/>
      <c r="R1939" s="243"/>
      <c r="S1939" s="243"/>
      <c r="T1939" s="244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45" t="s">
        <v>225</v>
      </c>
      <c r="AU1939" s="245" t="s">
        <v>93</v>
      </c>
      <c r="AV1939" s="13" t="s">
        <v>93</v>
      </c>
      <c r="AW1939" s="13" t="s">
        <v>38</v>
      </c>
      <c r="AX1939" s="13" t="s">
        <v>83</v>
      </c>
      <c r="AY1939" s="245" t="s">
        <v>216</v>
      </c>
    </row>
    <row r="1940" s="13" customFormat="1">
      <c r="A1940" s="13"/>
      <c r="B1940" s="234"/>
      <c r="C1940" s="235"/>
      <c r="D1940" s="236" t="s">
        <v>225</v>
      </c>
      <c r="E1940" s="237" t="s">
        <v>1</v>
      </c>
      <c r="F1940" s="238" t="s">
        <v>2523</v>
      </c>
      <c r="G1940" s="235"/>
      <c r="H1940" s="239">
        <v>10.800000000000001</v>
      </c>
      <c r="I1940" s="240"/>
      <c r="J1940" s="235"/>
      <c r="K1940" s="235"/>
      <c r="L1940" s="241"/>
      <c r="M1940" s="242"/>
      <c r="N1940" s="243"/>
      <c r="O1940" s="243"/>
      <c r="P1940" s="243"/>
      <c r="Q1940" s="243"/>
      <c r="R1940" s="243"/>
      <c r="S1940" s="243"/>
      <c r="T1940" s="244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45" t="s">
        <v>225</v>
      </c>
      <c r="AU1940" s="245" t="s">
        <v>93</v>
      </c>
      <c r="AV1940" s="13" t="s">
        <v>93</v>
      </c>
      <c r="AW1940" s="13" t="s">
        <v>38</v>
      </c>
      <c r="AX1940" s="13" t="s">
        <v>83</v>
      </c>
      <c r="AY1940" s="245" t="s">
        <v>216</v>
      </c>
    </row>
    <row r="1941" s="13" customFormat="1">
      <c r="A1941" s="13"/>
      <c r="B1941" s="234"/>
      <c r="C1941" s="235"/>
      <c r="D1941" s="236" t="s">
        <v>225</v>
      </c>
      <c r="E1941" s="237" t="s">
        <v>1</v>
      </c>
      <c r="F1941" s="238" t="s">
        <v>2524</v>
      </c>
      <c r="G1941" s="235"/>
      <c r="H1941" s="239">
        <v>2.7999999999999998</v>
      </c>
      <c r="I1941" s="240"/>
      <c r="J1941" s="235"/>
      <c r="K1941" s="235"/>
      <c r="L1941" s="241"/>
      <c r="M1941" s="242"/>
      <c r="N1941" s="243"/>
      <c r="O1941" s="243"/>
      <c r="P1941" s="243"/>
      <c r="Q1941" s="243"/>
      <c r="R1941" s="243"/>
      <c r="S1941" s="243"/>
      <c r="T1941" s="244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45" t="s">
        <v>225</v>
      </c>
      <c r="AU1941" s="245" t="s">
        <v>93</v>
      </c>
      <c r="AV1941" s="13" t="s">
        <v>93</v>
      </c>
      <c r="AW1941" s="13" t="s">
        <v>38</v>
      </c>
      <c r="AX1941" s="13" t="s">
        <v>83</v>
      </c>
      <c r="AY1941" s="245" t="s">
        <v>216</v>
      </c>
    </row>
    <row r="1942" s="13" customFormat="1">
      <c r="A1942" s="13"/>
      <c r="B1942" s="234"/>
      <c r="C1942" s="235"/>
      <c r="D1942" s="236" t="s">
        <v>225</v>
      </c>
      <c r="E1942" s="237" t="s">
        <v>1</v>
      </c>
      <c r="F1942" s="238" t="s">
        <v>2525</v>
      </c>
      <c r="G1942" s="235"/>
      <c r="H1942" s="239">
        <v>2.7000000000000002</v>
      </c>
      <c r="I1942" s="240"/>
      <c r="J1942" s="235"/>
      <c r="K1942" s="235"/>
      <c r="L1942" s="241"/>
      <c r="M1942" s="242"/>
      <c r="N1942" s="243"/>
      <c r="O1942" s="243"/>
      <c r="P1942" s="243"/>
      <c r="Q1942" s="243"/>
      <c r="R1942" s="243"/>
      <c r="S1942" s="243"/>
      <c r="T1942" s="244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45" t="s">
        <v>225</v>
      </c>
      <c r="AU1942" s="245" t="s">
        <v>93</v>
      </c>
      <c r="AV1942" s="13" t="s">
        <v>93</v>
      </c>
      <c r="AW1942" s="13" t="s">
        <v>38</v>
      </c>
      <c r="AX1942" s="13" t="s">
        <v>83</v>
      </c>
      <c r="AY1942" s="245" t="s">
        <v>216</v>
      </c>
    </row>
    <row r="1943" s="13" customFormat="1">
      <c r="A1943" s="13"/>
      <c r="B1943" s="234"/>
      <c r="C1943" s="235"/>
      <c r="D1943" s="236" t="s">
        <v>225</v>
      </c>
      <c r="E1943" s="237" t="s">
        <v>1</v>
      </c>
      <c r="F1943" s="238" t="s">
        <v>2526</v>
      </c>
      <c r="G1943" s="235"/>
      <c r="H1943" s="239">
        <v>1.3500000000000001</v>
      </c>
      <c r="I1943" s="240"/>
      <c r="J1943" s="235"/>
      <c r="K1943" s="235"/>
      <c r="L1943" s="241"/>
      <c r="M1943" s="242"/>
      <c r="N1943" s="243"/>
      <c r="O1943" s="243"/>
      <c r="P1943" s="243"/>
      <c r="Q1943" s="243"/>
      <c r="R1943" s="243"/>
      <c r="S1943" s="243"/>
      <c r="T1943" s="244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45" t="s">
        <v>225</v>
      </c>
      <c r="AU1943" s="245" t="s">
        <v>93</v>
      </c>
      <c r="AV1943" s="13" t="s">
        <v>93</v>
      </c>
      <c r="AW1943" s="13" t="s">
        <v>38</v>
      </c>
      <c r="AX1943" s="13" t="s">
        <v>83</v>
      </c>
      <c r="AY1943" s="245" t="s">
        <v>216</v>
      </c>
    </row>
    <row r="1944" s="14" customFormat="1">
      <c r="A1944" s="14"/>
      <c r="B1944" s="246"/>
      <c r="C1944" s="247"/>
      <c r="D1944" s="236" t="s">
        <v>225</v>
      </c>
      <c r="E1944" s="248" t="s">
        <v>1</v>
      </c>
      <c r="F1944" s="249" t="s">
        <v>229</v>
      </c>
      <c r="G1944" s="247"/>
      <c r="H1944" s="250">
        <v>105.09999999999999</v>
      </c>
      <c r="I1944" s="251"/>
      <c r="J1944" s="247"/>
      <c r="K1944" s="247"/>
      <c r="L1944" s="252"/>
      <c r="M1944" s="253"/>
      <c r="N1944" s="254"/>
      <c r="O1944" s="254"/>
      <c r="P1944" s="254"/>
      <c r="Q1944" s="254"/>
      <c r="R1944" s="254"/>
      <c r="S1944" s="254"/>
      <c r="T1944" s="255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56" t="s">
        <v>225</v>
      </c>
      <c r="AU1944" s="256" t="s">
        <v>93</v>
      </c>
      <c r="AV1944" s="14" t="s">
        <v>223</v>
      </c>
      <c r="AW1944" s="14" t="s">
        <v>38</v>
      </c>
      <c r="AX1944" s="14" t="s">
        <v>91</v>
      </c>
      <c r="AY1944" s="256" t="s">
        <v>216</v>
      </c>
    </row>
    <row r="1945" s="2" customFormat="1" ht="24.15" customHeight="1">
      <c r="A1945" s="40"/>
      <c r="B1945" s="41"/>
      <c r="C1945" s="221" t="s">
        <v>2527</v>
      </c>
      <c r="D1945" s="221" t="s">
        <v>218</v>
      </c>
      <c r="E1945" s="222" t="s">
        <v>2528</v>
      </c>
      <c r="F1945" s="223" t="s">
        <v>2529</v>
      </c>
      <c r="G1945" s="224" t="s">
        <v>278</v>
      </c>
      <c r="H1945" s="225">
        <v>32.444000000000003</v>
      </c>
      <c r="I1945" s="226"/>
      <c r="J1945" s="227">
        <f>ROUND(I1945*H1945,2)</f>
        <v>0</v>
      </c>
      <c r="K1945" s="223" t="s">
        <v>222</v>
      </c>
      <c r="L1945" s="46"/>
      <c r="M1945" s="228" t="s">
        <v>1</v>
      </c>
      <c r="N1945" s="229" t="s">
        <v>48</v>
      </c>
      <c r="O1945" s="93"/>
      <c r="P1945" s="230">
        <f>O1945*H1945</f>
        <v>0</v>
      </c>
      <c r="Q1945" s="230">
        <v>0</v>
      </c>
      <c r="R1945" s="230">
        <f>Q1945*H1945</f>
        <v>0</v>
      </c>
      <c r="S1945" s="230">
        <v>0</v>
      </c>
      <c r="T1945" s="231">
        <f>S1945*H1945</f>
        <v>0</v>
      </c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R1945" s="232" t="s">
        <v>312</v>
      </c>
      <c r="AT1945" s="232" t="s">
        <v>218</v>
      </c>
      <c r="AU1945" s="232" t="s">
        <v>93</v>
      </c>
      <c r="AY1945" s="18" t="s">
        <v>216</v>
      </c>
      <c r="BE1945" s="233">
        <f>IF(N1945="základní",J1945,0)</f>
        <v>0</v>
      </c>
      <c r="BF1945" s="233">
        <f>IF(N1945="snížená",J1945,0)</f>
        <v>0</v>
      </c>
      <c r="BG1945" s="233">
        <f>IF(N1945="zákl. přenesená",J1945,0)</f>
        <v>0</v>
      </c>
      <c r="BH1945" s="233">
        <f>IF(N1945="sníž. přenesená",J1945,0)</f>
        <v>0</v>
      </c>
      <c r="BI1945" s="233">
        <f>IF(N1945="nulová",J1945,0)</f>
        <v>0</v>
      </c>
      <c r="BJ1945" s="18" t="s">
        <v>91</v>
      </c>
      <c r="BK1945" s="233">
        <f>ROUND(I1945*H1945,2)</f>
        <v>0</v>
      </c>
      <c r="BL1945" s="18" t="s">
        <v>312</v>
      </c>
      <c r="BM1945" s="232" t="s">
        <v>2530</v>
      </c>
    </row>
    <row r="1946" s="12" customFormat="1" ht="22.8" customHeight="1">
      <c r="A1946" s="12"/>
      <c r="B1946" s="205"/>
      <c r="C1946" s="206"/>
      <c r="D1946" s="207" t="s">
        <v>82</v>
      </c>
      <c r="E1946" s="219" t="s">
        <v>2531</v>
      </c>
      <c r="F1946" s="219" t="s">
        <v>2532</v>
      </c>
      <c r="G1946" s="206"/>
      <c r="H1946" s="206"/>
      <c r="I1946" s="209"/>
      <c r="J1946" s="220">
        <f>BK1946</f>
        <v>0</v>
      </c>
      <c r="K1946" s="206"/>
      <c r="L1946" s="211"/>
      <c r="M1946" s="212"/>
      <c r="N1946" s="213"/>
      <c r="O1946" s="213"/>
      <c r="P1946" s="214">
        <f>SUM(P1947:P1954)</f>
        <v>0</v>
      </c>
      <c r="Q1946" s="213"/>
      <c r="R1946" s="214">
        <f>SUM(R1947:R1954)</f>
        <v>0</v>
      </c>
      <c r="S1946" s="213"/>
      <c r="T1946" s="215">
        <f>SUM(T1947:T1954)</f>
        <v>0.79080419999999996</v>
      </c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R1946" s="216" t="s">
        <v>93</v>
      </c>
      <c r="AT1946" s="217" t="s">
        <v>82</v>
      </c>
      <c r="AU1946" s="217" t="s">
        <v>91</v>
      </c>
      <c r="AY1946" s="216" t="s">
        <v>216</v>
      </c>
      <c r="BK1946" s="218">
        <f>SUM(BK1947:BK1954)</f>
        <v>0</v>
      </c>
    </row>
    <row r="1947" s="2" customFormat="1" ht="24.15" customHeight="1">
      <c r="A1947" s="40"/>
      <c r="B1947" s="41"/>
      <c r="C1947" s="221" t="s">
        <v>2533</v>
      </c>
      <c r="D1947" s="221" t="s">
        <v>218</v>
      </c>
      <c r="E1947" s="222" t="s">
        <v>2534</v>
      </c>
      <c r="F1947" s="223" t="s">
        <v>2535</v>
      </c>
      <c r="G1947" s="224" t="s">
        <v>221</v>
      </c>
      <c r="H1947" s="225">
        <v>248.66</v>
      </c>
      <c r="I1947" s="226"/>
      <c r="J1947" s="227">
        <f>ROUND(I1947*H1947,2)</f>
        <v>0</v>
      </c>
      <c r="K1947" s="223" t="s">
        <v>222</v>
      </c>
      <c r="L1947" s="46"/>
      <c r="M1947" s="228" t="s">
        <v>1</v>
      </c>
      <c r="N1947" s="229" t="s">
        <v>48</v>
      </c>
      <c r="O1947" s="93"/>
      <c r="P1947" s="230">
        <f>O1947*H1947</f>
        <v>0</v>
      </c>
      <c r="Q1947" s="230">
        <v>0</v>
      </c>
      <c r="R1947" s="230">
        <f>Q1947*H1947</f>
        <v>0</v>
      </c>
      <c r="S1947" s="230">
        <v>0.0030000000000000001</v>
      </c>
      <c r="T1947" s="231">
        <f>S1947*H1947</f>
        <v>0.74597999999999998</v>
      </c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R1947" s="232" t="s">
        <v>312</v>
      </c>
      <c r="AT1947" s="232" t="s">
        <v>218</v>
      </c>
      <c r="AU1947" s="232" t="s">
        <v>93</v>
      </c>
      <c r="AY1947" s="18" t="s">
        <v>216</v>
      </c>
      <c r="BE1947" s="233">
        <f>IF(N1947="základní",J1947,0)</f>
        <v>0</v>
      </c>
      <c r="BF1947" s="233">
        <f>IF(N1947="snížená",J1947,0)</f>
        <v>0</v>
      </c>
      <c r="BG1947" s="233">
        <f>IF(N1947="zákl. přenesená",J1947,0)</f>
        <v>0</v>
      </c>
      <c r="BH1947" s="233">
        <f>IF(N1947="sníž. přenesená",J1947,0)</f>
        <v>0</v>
      </c>
      <c r="BI1947" s="233">
        <f>IF(N1947="nulová",J1947,0)</f>
        <v>0</v>
      </c>
      <c r="BJ1947" s="18" t="s">
        <v>91</v>
      </c>
      <c r="BK1947" s="233">
        <f>ROUND(I1947*H1947,2)</f>
        <v>0</v>
      </c>
      <c r="BL1947" s="18" t="s">
        <v>312</v>
      </c>
      <c r="BM1947" s="232" t="s">
        <v>2536</v>
      </c>
    </row>
    <row r="1948" s="13" customFormat="1">
      <c r="A1948" s="13"/>
      <c r="B1948" s="234"/>
      <c r="C1948" s="235"/>
      <c r="D1948" s="236" t="s">
        <v>225</v>
      </c>
      <c r="E1948" s="237" t="s">
        <v>1</v>
      </c>
      <c r="F1948" s="238" t="s">
        <v>2407</v>
      </c>
      <c r="G1948" s="235"/>
      <c r="H1948" s="239">
        <v>137.38999999999999</v>
      </c>
      <c r="I1948" s="240"/>
      <c r="J1948" s="235"/>
      <c r="K1948" s="235"/>
      <c r="L1948" s="241"/>
      <c r="M1948" s="242"/>
      <c r="N1948" s="243"/>
      <c r="O1948" s="243"/>
      <c r="P1948" s="243"/>
      <c r="Q1948" s="243"/>
      <c r="R1948" s="243"/>
      <c r="S1948" s="243"/>
      <c r="T1948" s="244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45" t="s">
        <v>225</v>
      </c>
      <c r="AU1948" s="245" t="s">
        <v>93</v>
      </c>
      <c r="AV1948" s="13" t="s">
        <v>93</v>
      </c>
      <c r="AW1948" s="13" t="s">
        <v>38</v>
      </c>
      <c r="AX1948" s="13" t="s">
        <v>83</v>
      </c>
      <c r="AY1948" s="245" t="s">
        <v>216</v>
      </c>
    </row>
    <row r="1949" s="13" customFormat="1">
      <c r="A1949" s="13"/>
      <c r="B1949" s="234"/>
      <c r="C1949" s="235"/>
      <c r="D1949" s="236" t="s">
        <v>225</v>
      </c>
      <c r="E1949" s="237" t="s">
        <v>1</v>
      </c>
      <c r="F1949" s="238" t="s">
        <v>2537</v>
      </c>
      <c r="G1949" s="235"/>
      <c r="H1949" s="239">
        <v>111.27</v>
      </c>
      <c r="I1949" s="240"/>
      <c r="J1949" s="235"/>
      <c r="K1949" s="235"/>
      <c r="L1949" s="241"/>
      <c r="M1949" s="242"/>
      <c r="N1949" s="243"/>
      <c r="O1949" s="243"/>
      <c r="P1949" s="243"/>
      <c r="Q1949" s="243"/>
      <c r="R1949" s="243"/>
      <c r="S1949" s="243"/>
      <c r="T1949" s="244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45" t="s">
        <v>225</v>
      </c>
      <c r="AU1949" s="245" t="s">
        <v>93</v>
      </c>
      <c r="AV1949" s="13" t="s">
        <v>93</v>
      </c>
      <c r="AW1949" s="13" t="s">
        <v>38</v>
      </c>
      <c r="AX1949" s="13" t="s">
        <v>83</v>
      </c>
      <c r="AY1949" s="245" t="s">
        <v>216</v>
      </c>
    </row>
    <row r="1950" s="14" customFormat="1">
      <c r="A1950" s="14"/>
      <c r="B1950" s="246"/>
      <c r="C1950" s="247"/>
      <c r="D1950" s="236" t="s">
        <v>225</v>
      </c>
      <c r="E1950" s="248" t="s">
        <v>2538</v>
      </c>
      <c r="F1950" s="249" t="s">
        <v>229</v>
      </c>
      <c r="G1950" s="247"/>
      <c r="H1950" s="250">
        <v>248.66</v>
      </c>
      <c r="I1950" s="251"/>
      <c r="J1950" s="247"/>
      <c r="K1950" s="247"/>
      <c r="L1950" s="252"/>
      <c r="M1950" s="253"/>
      <c r="N1950" s="254"/>
      <c r="O1950" s="254"/>
      <c r="P1950" s="254"/>
      <c r="Q1950" s="254"/>
      <c r="R1950" s="254"/>
      <c r="S1950" s="254"/>
      <c r="T1950" s="255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6" t="s">
        <v>225</v>
      </c>
      <c r="AU1950" s="256" t="s">
        <v>93</v>
      </c>
      <c r="AV1950" s="14" t="s">
        <v>223</v>
      </c>
      <c r="AW1950" s="14" t="s">
        <v>38</v>
      </c>
      <c r="AX1950" s="14" t="s">
        <v>91</v>
      </c>
      <c r="AY1950" s="256" t="s">
        <v>216</v>
      </c>
    </row>
    <row r="1951" s="2" customFormat="1" ht="21.75" customHeight="1">
      <c r="A1951" s="40"/>
      <c r="B1951" s="41"/>
      <c r="C1951" s="221" t="s">
        <v>2539</v>
      </c>
      <c r="D1951" s="221" t="s">
        <v>218</v>
      </c>
      <c r="E1951" s="222" t="s">
        <v>2540</v>
      </c>
      <c r="F1951" s="223" t="s">
        <v>2541</v>
      </c>
      <c r="G1951" s="224" t="s">
        <v>237</v>
      </c>
      <c r="H1951" s="225">
        <v>149.41399999999999</v>
      </c>
      <c r="I1951" s="226"/>
      <c r="J1951" s="227">
        <f>ROUND(I1951*H1951,2)</f>
        <v>0</v>
      </c>
      <c r="K1951" s="223" t="s">
        <v>222</v>
      </c>
      <c r="L1951" s="46"/>
      <c r="M1951" s="228" t="s">
        <v>1</v>
      </c>
      <c r="N1951" s="229" t="s">
        <v>48</v>
      </c>
      <c r="O1951" s="93"/>
      <c r="P1951" s="230">
        <f>O1951*H1951</f>
        <v>0</v>
      </c>
      <c r="Q1951" s="230">
        <v>0</v>
      </c>
      <c r="R1951" s="230">
        <f>Q1951*H1951</f>
        <v>0</v>
      </c>
      <c r="S1951" s="230">
        <v>0.00029999999999999997</v>
      </c>
      <c r="T1951" s="231">
        <f>S1951*H1951</f>
        <v>0.044824199999999995</v>
      </c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R1951" s="232" t="s">
        <v>312</v>
      </c>
      <c r="AT1951" s="232" t="s">
        <v>218</v>
      </c>
      <c r="AU1951" s="232" t="s">
        <v>93</v>
      </c>
      <c r="AY1951" s="18" t="s">
        <v>216</v>
      </c>
      <c r="BE1951" s="233">
        <f>IF(N1951="základní",J1951,0)</f>
        <v>0</v>
      </c>
      <c r="BF1951" s="233">
        <f>IF(N1951="snížená",J1951,0)</f>
        <v>0</v>
      </c>
      <c r="BG1951" s="233">
        <f>IF(N1951="zákl. přenesená",J1951,0)</f>
        <v>0</v>
      </c>
      <c r="BH1951" s="233">
        <f>IF(N1951="sníž. přenesená",J1951,0)</f>
        <v>0</v>
      </c>
      <c r="BI1951" s="233">
        <f>IF(N1951="nulová",J1951,0)</f>
        <v>0</v>
      </c>
      <c r="BJ1951" s="18" t="s">
        <v>91</v>
      </c>
      <c r="BK1951" s="233">
        <f>ROUND(I1951*H1951,2)</f>
        <v>0</v>
      </c>
      <c r="BL1951" s="18" t="s">
        <v>312</v>
      </c>
      <c r="BM1951" s="232" t="s">
        <v>2542</v>
      </c>
    </row>
    <row r="1952" s="13" customFormat="1">
      <c r="A1952" s="13"/>
      <c r="B1952" s="234"/>
      <c r="C1952" s="235"/>
      <c r="D1952" s="236" t="s">
        <v>225</v>
      </c>
      <c r="E1952" s="237" t="s">
        <v>1</v>
      </c>
      <c r="F1952" s="238" t="s">
        <v>2543</v>
      </c>
      <c r="G1952" s="235"/>
      <c r="H1952" s="239">
        <v>66.784000000000006</v>
      </c>
      <c r="I1952" s="240"/>
      <c r="J1952" s="235"/>
      <c r="K1952" s="235"/>
      <c r="L1952" s="241"/>
      <c r="M1952" s="242"/>
      <c r="N1952" s="243"/>
      <c r="O1952" s="243"/>
      <c r="P1952" s="243"/>
      <c r="Q1952" s="243"/>
      <c r="R1952" s="243"/>
      <c r="S1952" s="243"/>
      <c r="T1952" s="244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45" t="s">
        <v>225</v>
      </c>
      <c r="AU1952" s="245" t="s">
        <v>93</v>
      </c>
      <c r="AV1952" s="13" t="s">
        <v>93</v>
      </c>
      <c r="AW1952" s="13" t="s">
        <v>38</v>
      </c>
      <c r="AX1952" s="13" t="s">
        <v>83</v>
      </c>
      <c r="AY1952" s="245" t="s">
        <v>216</v>
      </c>
    </row>
    <row r="1953" s="13" customFormat="1">
      <c r="A1953" s="13"/>
      <c r="B1953" s="234"/>
      <c r="C1953" s="235"/>
      <c r="D1953" s="236" t="s">
        <v>225</v>
      </c>
      <c r="E1953" s="237" t="s">
        <v>1</v>
      </c>
      <c r="F1953" s="238" t="s">
        <v>2544</v>
      </c>
      <c r="G1953" s="235"/>
      <c r="H1953" s="239">
        <v>82.629999999999995</v>
      </c>
      <c r="I1953" s="240"/>
      <c r="J1953" s="235"/>
      <c r="K1953" s="235"/>
      <c r="L1953" s="241"/>
      <c r="M1953" s="242"/>
      <c r="N1953" s="243"/>
      <c r="O1953" s="243"/>
      <c r="P1953" s="243"/>
      <c r="Q1953" s="243"/>
      <c r="R1953" s="243"/>
      <c r="S1953" s="243"/>
      <c r="T1953" s="244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45" t="s">
        <v>225</v>
      </c>
      <c r="AU1953" s="245" t="s">
        <v>93</v>
      </c>
      <c r="AV1953" s="13" t="s">
        <v>93</v>
      </c>
      <c r="AW1953" s="13" t="s">
        <v>38</v>
      </c>
      <c r="AX1953" s="13" t="s">
        <v>83</v>
      </c>
      <c r="AY1953" s="245" t="s">
        <v>216</v>
      </c>
    </row>
    <row r="1954" s="14" customFormat="1">
      <c r="A1954" s="14"/>
      <c r="B1954" s="246"/>
      <c r="C1954" s="247"/>
      <c r="D1954" s="236" t="s">
        <v>225</v>
      </c>
      <c r="E1954" s="248" t="s">
        <v>1</v>
      </c>
      <c r="F1954" s="249" t="s">
        <v>229</v>
      </c>
      <c r="G1954" s="247"/>
      <c r="H1954" s="250">
        <v>149.41399999999999</v>
      </c>
      <c r="I1954" s="251"/>
      <c r="J1954" s="247"/>
      <c r="K1954" s="247"/>
      <c r="L1954" s="252"/>
      <c r="M1954" s="253"/>
      <c r="N1954" s="254"/>
      <c r="O1954" s="254"/>
      <c r="P1954" s="254"/>
      <c r="Q1954" s="254"/>
      <c r="R1954" s="254"/>
      <c r="S1954" s="254"/>
      <c r="T1954" s="255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T1954" s="256" t="s">
        <v>225</v>
      </c>
      <c r="AU1954" s="256" t="s">
        <v>93</v>
      </c>
      <c r="AV1954" s="14" t="s">
        <v>223</v>
      </c>
      <c r="AW1954" s="14" t="s">
        <v>38</v>
      </c>
      <c r="AX1954" s="14" t="s">
        <v>91</v>
      </c>
      <c r="AY1954" s="256" t="s">
        <v>216</v>
      </c>
    </row>
    <row r="1955" s="12" customFormat="1" ht="22.8" customHeight="1">
      <c r="A1955" s="12"/>
      <c r="B1955" s="205"/>
      <c r="C1955" s="206"/>
      <c r="D1955" s="207" t="s">
        <v>82</v>
      </c>
      <c r="E1955" s="219" t="s">
        <v>2545</v>
      </c>
      <c r="F1955" s="219" t="s">
        <v>2546</v>
      </c>
      <c r="G1955" s="206"/>
      <c r="H1955" s="206"/>
      <c r="I1955" s="209"/>
      <c r="J1955" s="220">
        <f>BK1955</f>
        <v>0</v>
      </c>
      <c r="K1955" s="206"/>
      <c r="L1955" s="211"/>
      <c r="M1955" s="212"/>
      <c r="N1955" s="213"/>
      <c r="O1955" s="213"/>
      <c r="P1955" s="214">
        <f>SUM(P1956:P2142)</f>
        <v>0</v>
      </c>
      <c r="Q1955" s="213"/>
      <c r="R1955" s="214">
        <f>SUM(R1956:R2142)</f>
        <v>9.9985466964</v>
      </c>
      <c r="S1955" s="213"/>
      <c r="T1955" s="215">
        <f>SUM(T1956:T2142)</f>
        <v>56.968337000000005</v>
      </c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R1955" s="216" t="s">
        <v>93</v>
      </c>
      <c r="AT1955" s="217" t="s">
        <v>82</v>
      </c>
      <c r="AU1955" s="217" t="s">
        <v>91</v>
      </c>
      <c r="AY1955" s="216" t="s">
        <v>216</v>
      </c>
      <c r="BK1955" s="218">
        <f>SUM(BK1956:BK2142)</f>
        <v>0</v>
      </c>
    </row>
    <row r="1956" s="2" customFormat="1" ht="24.15" customHeight="1">
      <c r="A1956" s="40"/>
      <c r="B1956" s="41"/>
      <c r="C1956" s="221" t="s">
        <v>2547</v>
      </c>
      <c r="D1956" s="221" t="s">
        <v>218</v>
      </c>
      <c r="E1956" s="222" t="s">
        <v>2548</v>
      </c>
      <c r="F1956" s="223" t="s">
        <v>2549</v>
      </c>
      <c r="G1956" s="224" t="s">
        <v>221</v>
      </c>
      <c r="H1956" s="225">
        <v>698.99800000000005</v>
      </c>
      <c r="I1956" s="226"/>
      <c r="J1956" s="227">
        <f>ROUND(I1956*H1956,2)</f>
        <v>0</v>
      </c>
      <c r="K1956" s="223" t="s">
        <v>222</v>
      </c>
      <c r="L1956" s="46"/>
      <c r="M1956" s="228" t="s">
        <v>1</v>
      </c>
      <c r="N1956" s="229" t="s">
        <v>48</v>
      </c>
      <c r="O1956" s="93"/>
      <c r="P1956" s="230">
        <f>O1956*H1956</f>
        <v>0</v>
      </c>
      <c r="Q1956" s="230">
        <v>0</v>
      </c>
      <c r="R1956" s="230">
        <f>Q1956*H1956</f>
        <v>0</v>
      </c>
      <c r="S1956" s="230">
        <v>0.081500000000000003</v>
      </c>
      <c r="T1956" s="231">
        <f>S1956*H1956</f>
        <v>56.968337000000005</v>
      </c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R1956" s="232" t="s">
        <v>312</v>
      </c>
      <c r="AT1956" s="232" t="s">
        <v>218</v>
      </c>
      <c r="AU1956" s="232" t="s">
        <v>93</v>
      </c>
      <c r="AY1956" s="18" t="s">
        <v>216</v>
      </c>
      <c r="BE1956" s="233">
        <f>IF(N1956="základní",J1956,0)</f>
        <v>0</v>
      </c>
      <c r="BF1956" s="233">
        <f>IF(N1956="snížená",J1956,0)</f>
        <v>0</v>
      </c>
      <c r="BG1956" s="233">
        <f>IF(N1956="zákl. přenesená",J1956,0)</f>
        <v>0</v>
      </c>
      <c r="BH1956" s="233">
        <f>IF(N1956="sníž. přenesená",J1956,0)</f>
        <v>0</v>
      </c>
      <c r="BI1956" s="233">
        <f>IF(N1956="nulová",J1956,0)</f>
        <v>0</v>
      </c>
      <c r="BJ1956" s="18" t="s">
        <v>91</v>
      </c>
      <c r="BK1956" s="233">
        <f>ROUND(I1956*H1956,2)</f>
        <v>0</v>
      </c>
      <c r="BL1956" s="18" t="s">
        <v>312</v>
      </c>
      <c r="BM1956" s="232" t="s">
        <v>2550</v>
      </c>
    </row>
    <row r="1957" s="13" customFormat="1">
      <c r="A1957" s="13"/>
      <c r="B1957" s="234"/>
      <c r="C1957" s="235"/>
      <c r="D1957" s="236" t="s">
        <v>225</v>
      </c>
      <c r="E1957" s="237" t="s">
        <v>1</v>
      </c>
      <c r="F1957" s="238" t="s">
        <v>2551</v>
      </c>
      <c r="G1957" s="235"/>
      <c r="H1957" s="239">
        <v>25.536000000000001</v>
      </c>
      <c r="I1957" s="240"/>
      <c r="J1957" s="235"/>
      <c r="K1957" s="235"/>
      <c r="L1957" s="241"/>
      <c r="M1957" s="242"/>
      <c r="N1957" s="243"/>
      <c r="O1957" s="243"/>
      <c r="P1957" s="243"/>
      <c r="Q1957" s="243"/>
      <c r="R1957" s="243"/>
      <c r="S1957" s="243"/>
      <c r="T1957" s="244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45" t="s">
        <v>225</v>
      </c>
      <c r="AU1957" s="245" t="s">
        <v>93</v>
      </c>
      <c r="AV1957" s="13" t="s">
        <v>93</v>
      </c>
      <c r="AW1957" s="13" t="s">
        <v>38</v>
      </c>
      <c r="AX1957" s="13" t="s">
        <v>83</v>
      </c>
      <c r="AY1957" s="245" t="s">
        <v>216</v>
      </c>
    </row>
    <row r="1958" s="13" customFormat="1">
      <c r="A1958" s="13"/>
      <c r="B1958" s="234"/>
      <c r="C1958" s="235"/>
      <c r="D1958" s="236" t="s">
        <v>225</v>
      </c>
      <c r="E1958" s="237" t="s">
        <v>1</v>
      </c>
      <c r="F1958" s="238" t="s">
        <v>2552</v>
      </c>
      <c r="G1958" s="235"/>
      <c r="H1958" s="239">
        <v>30.024000000000001</v>
      </c>
      <c r="I1958" s="240"/>
      <c r="J1958" s="235"/>
      <c r="K1958" s="235"/>
      <c r="L1958" s="241"/>
      <c r="M1958" s="242"/>
      <c r="N1958" s="243"/>
      <c r="O1958" s="243"/>
      <c r="P1958" s="243"/>
      <c r="Q1958" s="243"/>
      <c r="R1958" s="243"/>
      <c r="S1958" s="243"/>
      <c r="T1958" s="244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5" t="s">
        <v>225</v>
      </c>
      <c r="AU1958" s="245" t="s">
        <v>93</v>
      </c>
      <c r="AV1958" s="13" t="s">
        <v>93</v>
      </c>
      <c r="AW1958" s="13" t="s">
        <v>38</v>
      </c>
      <c r="AX1958" s="13" t="s">
        <v>83</v>
      </c>
      <c r="AY1958" s="245" t="s">
        <v>216</v>
      </c>
    </row>
    <row r="1959" s="13" customFormat="1">
      <c r="A1959" s="13"/>
      <c r="B1959" s="234"/>
      <c r="C1959" s="235"/>
      <c r="D1959" s="236" t="s">
        <v>225</v>
      </c>
      <c r="E1959" s="237" t="s">
        <v>1</v>
      </c>
      <c r="F1959" s="238" t="s">
        <v>2553</v>
      </c>
      <c r="G1959" s="235"/>
      <c r="H1959" s="239">
        <v>46.143999999999998</v>
      </c>
      <c r="I1959" s="240"/>
      <c r="J1959" s="235"/>
      <c r="K1959" s="235"/>
      <c r="L1959" s="241"/>
      <c r="M1959" s="242"/>
      <c r="N1959" s="243"/>
      <c r="O1959" s="243"/>
      <c r="P1959" s="243"/>
      <c r="Q1959" s="243"/>
      <c r="R1959" s="243"/>
      <c r="S1959" s="243"/>
      <c r="T1959" s="244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45" t="s">
        <v>225</v>
      </c>
      <c r="AU1959" s="245" t="s">
        <v>93</v>
      </c>
      <c r="AV1959" s="13" t="s">
        <v>93</v>
      </c>
      <c r="AW1959" s="13" t="s">
        <v>38</v>
      </c>
      <c r="AX1959" s="13" t="s">
        <v>83</v>
      </c>
      <c r="AY1959" s="245" t="s">
        <v>216</v>
      </c>
    </row>
    <row r="1960" s="13" customFormat="1">
      <c r="A1960" s="13"/>
      <c r="B1960" s="234"/>
      <c r="C1960" s="235"/>
      <c r="D1960" s="236" t="s">
        <v>225</v>
      </c>
      <c r="E1960" s="237" t="s">
        <v>1</v>
      </c>
      <c r="F1960" s="238" t="s">
        <v>2554</v>
      </c>
      <c r="G1960" s="235"/>
      <c r="H1960" s="239">
        <v>24.576000000000001</v>
      </c>
      <c r="I1960" s="240"/>
      <c r="J1960" s="235"/>
      <c r="K1960" s="235"/>
      <c r="L1960" s="241"/>
      <c r="M1960" s="242"/>
      <c r="N1960" s="243"/>
      <c r="O1960" s="243"/>
      <c r="P1960" s="243"/>
      <c r="Q1960" s="243"/>
      <c r="R1960" s="243"/>
      <c r="S1960" s="243"/>
      <c r="T1960" s="244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45" t="s">
        <v>225</v>
      </c>
      <c r="AU1960" s="245" t="s">
        <v>93</v>
      </c>
      <c r="AV1960" s="13" t="s">
        <v>93</v>
      </c>
      <c r="AW1960" s="13" t="s">
        <v>38</v>
      </c>
      <c r="AX1960" s="13" t="s">
        <v>83</v>
      </c>
      <c r="AY1960" s="245" t="s">
        <v>216</v>
      </c>
    </row>
    <row r="1961" s="13" customFormat="1">
      <c r="A1961" s="13"/>
      <c r="B1961" s="234"/>
      <c r="C1961" s="235"/>
      <c r="D1961" s="236" t="s">
        <v>225</v>
      </c>
      <c r="E1961" s="237" t="s">
        <v>1</v>
      </c>
      <c r="F1961" s="238" t="s">
        <v>2555</v>
      </c>
      <c r="G1961" s="235"/>
      <c r="H1961" s="239">
        <v>25.536000000000001</v>
      </c>
      <c r="I1961" s="240"/>
      <c r="J1961" s="235"/>
      <c r="K1961" s="235"/>
      <c r="L1961" s="241"/>
      <c r="M1961" s="242"/>
      <c r="N1961" s="243"/>
      <c r="O1961" s="243"/>
      <c r="P1961" s="243"/>
      <c r="Q1961" s="243"/>
      <c r="R1961" s="243"/>
      <c r="S1961" s="243"/>
      <c r="T1961" s="244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45" t="s">
        <v>225</v>
      </c>
      <c r="AU1961" s="245" t="s">
        <v>93</v>
      </c>
      <c r="AV1961" s="13" t="s">
        <v>93</v>
      </c>
      <c r="AW1961" s="13" t="s">
        <v>38</v>
      </c>
      <c r="AX1961" s="13" t="s">
        <v>83</v>
      </c>
      <c r="AY1961" s="245" t="s">
        <v>216</v>
      </c>
    </row>
    <row r="1962" s="13" customFormat="1">
      <c r="A1962" s="13"/>
      <c r="B1962" s="234"/>
      <c r="C1962" s="235"/>
      <c r="D1962" s="236" t="s">
        <v>225</v>
      </c>
      <c r="E1962" s="237" t="s">
        <v>1</v>
      </c>
      <c r="F1962" s="238" t="s">
        <v>2556</v>
      </c>
      <c r="G1962" s="235"/>
      <c r="H1962" s="239">
        <v>30.024000000000001</v>
      </c>
      <c r="I1962" s="240"/>
      <c r="J1962" s="235"/>
      <c r="K1962" s="235"/>
      <c r="L1962" s="241"/>
      <c r="M1962" s="242"/>
      <c r="N1962" s="243"/>
      <c r="O1962" s="243"/>
      <c r="P1962" s="243"/>
      <c r="Q1962" s="243"/>
      <c r="R1962" s="243"/>
      <c r="S1962" s="243"/>
      <c r="T1962" s="244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45" t="s">
        <v>225</v>
      </c>
      <c r="AU1962" s="245" t="s">
        <v>93</v>
      </c>
      <c r="AV1962" s="13" t="s">
        <v>93</v>
      </c>
      <c r="AW1962" s="13" t="s">
        <v>38</v>
      </c>
      <c r="AX1962" s="13" t="s">
        <v>83</v>
      </c>
      <c r="AY1962" s="245" t="s">
        <v>216</v>
      </c>
    </row>
    <row r="1963" s="13" customFormat="1">
      <c r="A1963" s="13"/>
      <c r="B1963" s="234"/>
      <c r="C1963" s="235"/>
      <c r="D1963" s="236" t="s">
        <v>225</v>
      </c>
      <c r="E1963" s="237" t="s">
        <v>1</v>
      </c>
      <c r="F1963" s="238" t="s">
        <v>2557</v>
      </c>
      <c r="G1963" s="235"/>
      <c r="H1963" s="239">
        <v>46.143999999999998</v>
      </c>
      <c r="I1963" s="240"/>
      <c r="J1963" s="235"/>
      <c r="K1963" s="235"/>
      <c r="L1963" s="241"/>
      <c r="M1963" s="242"/>
      <c r="N1963" s="243"/>
      <c r="O1963" s="243"/>
      <c r="P1963" s="243"/>
      <c r="Q1963" s="243"/>
      <c r="R1963" s="243"/>
      <c r="S1963" s="243"/>
      <c r="T1963" s="244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5" t="s">
        <v>225</v>
      </c>
      <c r="AU1963" s="245" t="s">
        <v>93</v>
      </c>
      <c r="AV1963" s="13" t="s">
        <v>93</v>
      </c>
      <c r="AW1963" s="13" t="s">
        <v>38</v>
      </c>
      <c r="AX1963" s="13" t="s">
        <v>83</v>
      </c>
      <c r="AY1963" s="245" t="s">
        <v>216</v>
      </c>
    </row>
    <row r="1964" s="13" customFormat="1">
      <c r="A1964" s="13"/>
      <c r="B1964" s="234"/>
      <c r="C1964" s="235"/>
      <c r="D1964" s="236" t="s">
        <v>225</v>
      </c>
      <c r="E1964" s="237" t="s">
        <v>1</v>
      </c>
      <c r="F1964" s="238" t="s">
        <v>2558</v>
      </c>
      <c r="G1964" s="235"/>
      <c r="H1964" s="239">
        <v>24.576000000000001</v>
      </c>
      <c r="I1964" s="240"/>
      <c r="J1964" s="235"/>
      <c r="K1964" s="235"/>
      <c r="L1964" s="241"/>
      <c r="M1964" s="242"/>
      <c r="N1964" s="243"/>
      <c r="O1964" s="243"/>
      <c r="P1964" s="243"/>
      <c r="Q1964" s="243"/>
      <c r="R1964" s="243"/>
      <c r="S1964" s="243"/>
      <c r="T1964" s="244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5" t="s">
        <v>225</v>
      </c>
      <c r="AU1964" s="245" t="s">
        <v>93</v>
      </c>
      <c r="AV1964" s="13" t="s">
        <v>93</v>
      </c>
      <c r="AW1964" s="13" t="s">
        <v>38</v>
      </c>
      <c r="AX1964" s="13" t="s">
        <v>83</v>
      </c>
      <c r="AY1964" s="245" t="s">
        <v>216</v>
      </c>
    </row>
    <row r="1965" s="13" customFormat="1">
      <c r="A1965" s="13"/>
      <c r="B1965" s="234"/>
      <c r="C1965" s="235"/>
      <c r="D1965" s="236" t="s">
        <v>225</v>
      </c>
      <c r="E1965" s="237" t="s">
        <v>1</v>
      </c>
      <c r="F1965" s="238" t="s">
        <v>2559</v>
      </c>
      <c r="G1965" s="235"/>
      <c r="H1965" s="239">
        <v>23.84</v>
      </c>
      <c r="I1965" s="240"/>
      <c r="J1965" s="235"/>
      <c r="K1965" s="235"/>
      <c r="L1965" s="241"/>
      <c r="M1965" s="242"/>
      <c r="N1965" s="243"/>
      <c r="O1965" s="243"/>
      <c r="P1965" s="243"/>
      <c r="Q1965" s="243"/>
      <c r="R1965" s="243"/>
      <c r="S1965" s="243"/>
      <c r="T1965" s="244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45" t="s">
        <v>225</v>
      </c>
      <c r="AU1965" s="245" t="s">
        <v>93</v>
      </c>
      <c r="AV1965" s="13" t="s">
        <v>93</v>
      </c>
      <c r="AW1965" s="13" t="s">
        <v>38</v>
      </c>
      <c r="AX1965" s="13" t="s">
        <v>83</v>
      </c>
      <c r="AY1965" s="245" t="s">
        <v>216</v>
      </c>
    </row>
    <row r="1966" s="13" customFormat="1">
      <c r="A1966" s="13"/>
      <c r="B1966" s="234"/>
      <c r="C1966" s="235"/>
      <c r="D1966" s="236" t="s">
        <v>225</v>
      </c>
      <c r="E1966" s="237" t="s">
        <v>1</v>
      </c>
      <c r="F1966" s="238" t="s">
        <v>2560</v>
      </c>
      <c r="G1966" s="235"/>
      <c r="H1966" s="239">
        <v>24.576000000000001</v>
      </c>
      <c r="I1966" s="240"/>
      <c r="J1966" s="235"/>
      <c r="K1966" s="235"/>
      <c r="L1966" s="241"/>
      <c r="M1966" s="242"/>
      <c r="N1966" s="243"/>
      <c r="O1966" s="243"/>
      <c r="P1966" s="243"/>
      <c r="Q1966" s="243"/>
      <c r="R1966" s="243"/>
      <c r="S1966" s="243"/>
      <c r="T1966" s="244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5" t="s">
        <v>225</v>
      </c>
      <c r="AU1966" s="245" t="s">
        <v>93</v>
      </c>
      <c r="AV1966" s="13" t="s">
        <v>93</v>
      </c>
      <c r="AW1966" s="13" t="s">
        <v>38</v>
      </c>
      <c r="AX1966" s="13" t="s">
        <v>83</v>
      </c>
      <c r="AY1966" s="245" t="s">
        <v>216</v>
      </c>
    </row>
    <row r="1967" s="13" customFormat="1">
      <c r="A1967" s="13"/>
      <c r="B1967" s="234"/>
      <c r="C1967" s="235"/>
      <c r="D1967" s="236" t="s">
        <v>225</v>
      </c>
      <c r="E1967" s="237" t="s">
        <v>1</v>
      </c>
      <c r="F1967" s="238" t="s">
        <v>2561</v>
      </c>
      <c r="G1967" s="235"/>
      <c r="H1967" s="239">
        <v>24.940999999999999</v>
      </c>
      <c r="I1967" s="240"/>
      <c r="J1967" s="235"/>
      <c r="K1967" s="235"/>
      <c r="L1967" s="241"/>
      <c r="M1967" s="242"/>
      <c r="N1967" s="243"/>
      <c r="O1967" s="243"/>
      <c r="P1967" s="243"/>
      <c r="Q1967" s="243"/>
      <c r="R1967" s="243"/>
      <c r="S1967" s="243"/>
      <c r="T1967" s="244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5" t="s">
        <v>225</v>
      </c>
      <c r="AU1967" s="245" t="s">
        <v>93</v>
      </c>
      <c r="AV1967" s="13" t="s">
        <v>93</v>
      </c>
      <c r="AW1967" s="13" t="s">
        <v>38</v>
      </c>
      <c r="AX1967" s="13" t="s">
        <v>83</v>
      </c>
      <c r="AY1967" s="245" t="s">
        <v>216</v>
      </c>
    </row>
    <row r="1968" s="13" customFormat="1">
      <c r="A1968" s="13"/>
      <c r="B1968" s="234"/>
      <c r="C1968" s="235"/>
      <c r="D1968" s="236" t="s">
        <v>225</v>
      </c>
      <c r="E1968" s="237" t="s">
        <v>1</v>
      </c>
      <c r="F1968" s="238" t="s">
        <v>2562</v>
      </c>
      <c r="G1968" s="235"/>
      <c r="H1968" s="239">
        <v>31.364000000000001</v>
      </c>
      <c r="I1968" s="240"/>
      <c r="J1968" s="235"/>
      <c r="K1968" s="235"/>
      <c r="L1968" s="241"/>
      <c r="M1968" s="242"/>
      <c r="N1968" s="243"/>
      <c r="O1968" s="243"/>
      <c r="P1968" s="243"/>
      <c r="Q1968" s="243"/>
      <c r="R1968" s="243"/>
      <c r="S1968" s="243"/>
      <c r="T1968" s="244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5" t="s">
        <v>225</v>
      </c>
      <c r="AU1968" s="245" t="s">
        <v>93</v>
      </c>
      <c r="AV1968" s="13" t="s">
        <v>93</v>
      </c>
      <c r="AW1968" s="13" t="s">
        <v>38</v>
      </c>
      <c r="AX1968" s="13" t="s">
        <v>83</v>
      </c>
      <c r="AY1968" s="245" t="s">
        <v>216</v>
      </c>
    </row>
    <row r="1969" s="13" customFormat="1">
      <c r="A1969" s="13"/>
      <c r="B1969" s="234"/>
      <c r="C1969" s="235"/>
      <c r="D1969" s="236" t="s">
        <v>225</v>
      </c>
      <c r="E1969" s="237" t="s">
        <v>1</v>
      </c>
      <c r="F1969" s="238" t="s">
        <v>2563</v>
      </c>
      <c r="G1969" s="235"/>
      <c r="H1969" s="239">
        <v>17.754000000000001</v>
      </c>
      <c r="I1969" s="240"/>
      <c r="J1969" s="235"/>
      <c r="K1969" s="235"/>
      <c r="L1969" s="241"/>
      <c r="M1969" s="242"/>
      <c r="N1969" s="243"/>
      <c r="O1969" s="243"/>
      <c r="P1969" s="243"/>
      <c r="Q1969" s="243"/>
      <c r="R1969" s="243"/>
      <c r="S1969" s="243"/>
      <c r="T1969" s="244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45" t="s">
        <v>225</v>
      </c>
      <c r="AU1969" s="245" t="s">
        <v>93</v>
      </c>
      <c r="AV1969" s="13" t="s">
        <v>93</v>
      </c>
      <c r="AW1969" s="13" t="s">
        <v>38</v>
      </c>
      <c r="AX1969" s="13" t="s">
        <v>83</v>
      </c>
      <c r="AY1969" s="245" t="s">
        <v>216</v>
      </c>
    </row>
    <row r="1970" s="13" customFormat="1">
      <c r="A1970" s="13"/>
      <c r="B1970" s="234"/>
      <c r="C1970" s="235"/>
      <c r="D1970" s="236" t="s">
        <v>225</v>
      </c>
      <c r="E1970" s="237" t="s">
        <v>1</v>
      </c>
      <c r="F1970" s="238" t="s">
        <v>2564</v>
      </c>
      <c r="G1970" s="235"/>
      <c r="H1970" s="239">
        <v>24.576000000000001</v>
      </c>
      <c r="I1970" s="240"/>
      <c r="J1970" s="235"/>
      <c r="K1970" s="235"/>
      <c r="L1970" s="241"/>
      <c r="M1970" s="242"/>
      <c r="N1970" s="243"/>
      <c r="O1970" s="243"/>
      <c r="P1970" s="243"/>
      <c r="Q1970" s="243"/>
      <c r="R1970" s="243"/>
      <c r="S1970" s="243"/>
      <c r="T1970" s="244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5" t="s">
        <v>225</v>
      </c>
      <c r="AU1970" s="245" t="s">
        <v>93</v>
      </c>
      <c r="AV1970" s="13" t="s">
        <v>93</v>
      </c>
      <c r="AW1970" s="13" t="s">
        <v>38</v>
      </c>
      <c r="AX1970" s="13" t="s">
        <v>83</v>
      </c>
      <c r="AY1970" s="245" t="s">
        <v>216</v>
      </c>
    </row>
    <row r="1971" s="13" customFormat="1">
      <c r="A1971" s="13"/>
      <c r="B1971" s="234"/>
      <c r="C1971" s="235"/>
      <c r="D1971" s="236" t="s">
        <v>225</v>
      </c>
      <c r="E1971" s="237" t="s">
        <v>1</v>
      </c>
      <c r="F1971" s="238" t="s">
        <v>2565</v>
      </c>
      <c r="G1971" s="235"/>
      <c r="H1971" s="239">
        <v>17.547000000000001</v>
      </c>
      <c r="I1971" s="240"/>
      <c r="J1971" s="235"/>
      <c r="K1971" s="235"/>
      <c r="L1971" s="241"/>
      <c r="M1971" s="242"/>
      <c r="N1971" s="243"/>
      <c r="O1971" s="243"/>
      <c r="P1971" s="243"/>
      <c r="Q1971" s="243"/>
      <c r="R1971" s="243"/>
      <c r="S1971" s="243"/>
      <c r="T1971" s="244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45" t="s">
        <v>225</v>
      </c>
      <c r="AU1971" s="245" t="s">
        <v>93</v>
      </c>
      <c r="AV1971" s="13" t="s">
        <v>93</v>
      </c>
      <c r="AW1971" s="13" t="s">
        <v>38</v>
      </c>
      <c r="AX1971" s="13" t="s">
        <v>83</v>
      </c>
      <c r="AY1971" s="245" t="s">
        <v>216</v>
      </c>
    </row>
    <row r="1972" s="13" customFormat="1">
      <c r="A1972" s="13"/>
      <c r="B1972" s="234"/>
      <c r="C1972" s="235"/>
      <c r="D1972" s="236" t="s">
        <v>225</v>
      </c>
      <c r="E1972" s="237" t="s">
        <v>1</v>
      </c>
      <c r="F1972" s="238" t="s">
        <v>2566</v>
      </c>
      <c r="G1972" s="235"/>
      <c r="H1972" s="239">
        <v>19.263000000000002</v>
      </c>
      <c r="I1972" s="240"/>
      <c r="J1972" s="235"/>
      <c r="K1972" s="235"/>
      <c r="L1972" s="241"/>
      <c r="M1972" s="242"/>
      <c r="N1972" s="243"/>
      <c r="O1972" s="243"/>
      <c r="P1972" s="243"/>
      <c r="Q1972" s="243"/>
      <c r="R1972" s="243"/>
      <c r="S1972" s="243"/>
      <c r="T1972" s="244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5" t="s">
        <v>225</v>
      </c>
      <c r="AU1972" s="245" t="s">
        <v>93</v>
      </c>
      <c r="AV1972" s="13" t="s">
        <v>93</v>
      </c>
      <c r="AW1972" s="13" t="s">
        <v>38</v>
      </c>
      <c r="AX1972" s="13" t="s">
        <v>83</v>
      </c>
      <c r="AY1972" s="245" t="s">
        <v>216</v>
      </c>
    </row>
    <row r="1973" s="13" customFormat="1">
      <c r="A1973" s="13"/>
      <c r="B1973" s="234"/>
      <c r="C1973" s="235"/>
      <c r="D1973" s="236" t="s">
        <v>225</v>
      </c>
      <c r="E1973" s="237" t="s">
        <v>1</v>
      </c>
      <c r="F1973" s="238" t="s">
        <v>2567</v>
      </c>
      <c r="G1973" s="235"/>
      <c r="H1973" s="239">
        <v>29.765000000000001</v>
      </c>
      <c r="I1973" s="240"/>
      <c r="J1973" s="235"/>
      <c r="K1973" s="235"/>
      <c r="L1973" s="241"/>
      <c r="M1973" s="242"/>
      <c r="N1973" s="243"/>
      <c r="O1973" s="243"/>
      <c r="P1973" s="243"/>
      <c r="Q1973" s="243"/>
      <c r="R1973" s="243"/>
      <c r="S1973" s="243"/>
      <c r="T1973" s="244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5" t="s">
        <v>225</v>
      </c>
      <c r="AU1973" s="245" t="s">
        <v>93</v>
      </c>
      <c r="AV1973" s="13" t="s">
        <v>93</v>
      </c>
      <c r="AW1973" s="13" t="s">
        <v>38</v>
      </c>
      <c r="AX1973" s="13" t="s">
        <v>83</v>
      </c>
      <c r="AY1973" s="245" t="s">
        <v>216</v>
      </c>
    </row>
    <row r="1974" s="13" customFormat="1">
      <c r="A1974" s="13"/>
      <c r="B1974" s="234"/>
      <c r="C1974" s="235"/>
      <c r="D1974" s="236" t="s">
        <v>225</v>
      </c>
      <c r="E1974" s="237" t="s">
        <v>1</v>
      </c>
      <c r="F1974" s="238" t="s">
        <v>2568</v>
      </c>
      <c r="G1974" s="235"/>
      <c r="H1974" s="239">
        <v>19.062999999999999</v>
      </c>
      <c r="I1974" s="240"/>
      <c r="J1974" s="235"/>
      <c r="K1974" s="235"/>
      <c r="L1974" s="241"/>
      <c r="M1974" s="242"/>
      <c r="N1974" s="243"/>
      <c r="O1974" s="243"/>
      <c r="P1974" s="243"/>
      <c r="Q1974" s="243"/>
      <c r="R1974" s="243"/>
      <c r="S1974" s="243"/>
      <c r="T1974" s="244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5" t="s">
        <v>225</v>
      </c>
      <c r="AU1974" s="245" t="s">
        <v>93</v>
      </c>
      <c r="AV1974" s="13" t="s">
        <v>93</v>
      </c>
      <c r="AW1974" s="13" t="s">
        <v>38</v>
      </c>
      <c r="AX1974" s="13" t="s">
        <v>83</v>
      </c>
      <c r="AY1974" s="245" t="s">
        <v>216</v>
      </c>
    </row>
    <row r="1975" s="13" customFormat="1">
      <c r="A1975" s="13"/>
      <c r="B1975" s="234"/>
      <c r="C1975" s="235"/>
      <c r="D1975" s="236" t="s">
        <v>225</v>
      </c>
      <c r="E1975" s="237" t="s">
        <v>1</v>
      </c>
      <c r="F1975" s="238" t="s">
        <v>2569</v>
      </c>
      <c r="G1975" s="235"/>
      <c r="H1975" s="239">
        <v>29.565000000000001</v>
      </c>
      <c r="I1975" s="240"/>
      <c r="J1975" s="235"/>
      <c r="K1975" s="235"/>
      <c r="L1975" s="241"/>
      <c r="M1975" s="242"/>
      <c r="N1975" s="243"/>
      <c r="O1975" s="243"/>
      <c r="P1975" s="243"/>
      <c r="Q1975" s="243"/>
      <c r="R1975" s="243"/>
      <c r="S1975" s="243"/>
      <c r="T1975" s="244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45" t="s">
        <v>225</v>
      </c>
      <c r="AU1975" s="245" t="s">
        <v>93</v>
      </c>
      <c r="AV1975" s="13" t="s">
        <v>93</v>
      </c>
      <c r="AW1975" s="13" t="s">
        <v>38</v>
      </c>
      <c r="AX1975" s="13" t="s">
        <v>83</v>
      </c>
      <c r="AY1975" s="245" t="s">
        <v>216</v>
      </c>
    </row>
    <row r="1976" s="13" customFormat="1">
      <c r="A1976" s="13"/>
      <c r="B1976" s="234"/>
      <c r="C1976" s="235"/>
      <c r="D1976" s="236" t="s">
        <v>225</v>
      </c>
      <c r="E1976" s="237" t="s">
        <v>1</v>
      </c>
      <c r="F1976" s="238" t="s">
        <v>2570</v>
      </c>
      <c r="G1976" s="235"/>
      <c r="H1976" s="239">
        <v>24.199999999999999</v>
      </c>
      <c r="I1976" s="240"/>
      <c r="J1976" s="235"/>
      <c r="K1976" s="235"/>
      <c r="L1976" s="241"/>
      <c r="M1976" s="242"/>
      <c r="N1976" s="243"/>
      <c r="O1976" s="243"/>
      <c r="P1976" s="243"/>
      <c r="Q1976" s="243"/>
      <c r="R1976" s="243"/>
      <c r="S1976" s="243"/>
      <c r="T1976" s="244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5" t="s">
        <v>225</v>
      </c>
      <c r="AU1976" s="245" t="s">
        <v>93</v>
      </c>
      <c r="AV1976" s="13" t="s">
        <v>93</v>
      </c>
      <c r="AW1976" s="13" t="s">
        <v>38</v>
      </c>
      <c r="AX1976" s="13" t="s">
        <v>83</v>
      </c>
      <c r="AY1976" s="245" t="s">
        <v>216</v>
      </c>
    </row>
    <row r="1977" s="13" customFormat="1">
      <c r="A1977" s="13"/>
      <c r="B1977" s="234"/>
      <c r="C1977" s="235"/>
      <c r="D1977" s="236" t="s">
        <v>225</v>
      </c>
      <c r="E1977" s="237" t="s">
        <v>1</v>
      </c>
      <c r="F1977" s="238" t="s">
        <v>2571</v>
      </c>
      <c r="G1977" s="235"/>
      <c r="H1977" s="239">
        <v>34.368000000000002</v>
      </c>
      <c r="I1977" s="240"/>
      <c r="J1977" s="235"/>
      <c r="K1977" s="235"/>
      <c r="L1977" s="241"/>
      <c r="M1977" s="242"/>
      <c r="N1977" s="243"/>
      <c r="O1977" s="243"/>
      <c r="P1977" s="243"/>
      <c r="Q1977" s="243"/>
      <c r="R1977" s="243"/>
      <c r="S1977" s="243"/>
      <c r="T1977" s="244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45" t="s">
        <v>225</v>
      </c>
      <c r="AU1977" s="245" t="s">
        <v>93</v>
      </c>
      <c r="AV1977" s="13" t="s">
        <v>93</v>
      </c>
      <c r="AW1977" s="13" t="s">
        <v>38</v>
      </c>
      <c r="AX1977" s="13" t="s">
        <v>83</v>
      </c>
      <c r="AY1977" s="245" t="s">
        <v>216</v>
      </c>
    </row>
    <row r="1978" s="13" customFormat="1">
      <c r="A1978" s="13"/>
      <c r="B1978" s="234"/>
      <c r="C1978" s="235"/>
      <c r="D1978" s="236" t="s">
        <v>225</v>
      </c>
      <c r="E1978" s="237" t="s">
        <v>1</v>
      </c>
      <c r="F1978" s="238" t="s">
        <v>2572</v>
      </c>
      <c r="G1978" s="235"/>
      <c r="H1978" s="239">
        <v>96.052000000000007</v>
      </c>
      <c r="I1978" s="240"/>
      <c r="J1978" s="235"/>
      <c r="K1978" s="235"/>
      <c r="L1978" s="241"/>
      <c r="M1978" s="242"/>
      <c r="N1978" s="243"/>
      <c r="O1978" s="243"/>
      <c r="P1978" s="243"/>
      <c r="Q1978" s="243"/>
      <c r="R1978" s="243"/>
      <c r="S1978" s="243"/>
      <c r="T1978" s="244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5" t="s">
        <v>225</v>
      </c>
      <c r="AU1978" s="245" t="s">
        <v>93</v>
      </c>
      <c r="AV1978" s="13" t="s">
        <v>93</v>
      </c>
      <c r="AW1978" s="13" t="s">
        <v>38</v>
      </c>
      <c r="AX1978" s="13" t="s">
        <v>83</v>
      </c>
      <c r="AY1978" s="245" t="s">
        <v>216</v>
      </c>
    </row>
    <row r="1979" s="13" customFormat="1">
      <c r="A1979" s="13"/>
      <c r="B1979" s="234"/>
      <c r="C1979" s="235"/>
      <c r="D1979" s="236" t="s">
        <v>225</v>
      </c>
      <c r="E1979" s="237" t="s">
        <v>1</v>
      </c>
      <c r="F1979" s="238" t="s">
        <v>2573</v>
      </c>
      <c r="G1979" s="235"/>
      <c r="H1979" s="239">
        <v>29.564</v>
      </c>
      <c r="I1979" s="240"/>
      <c r="J1979" s="235"/>
      <c r="K1979" s="235"/>
      <c r="L1979" s="241"/>
      <c r="M1979" s="242"/>
      <c r="N1979" s="243"/>
      <c r="O1979" s="243"/>
      <c r="P1979" s="243"/>
      <c r="Q1979" s="243"/>
      <c r="R1979" s="243"/>
      <c r="S1979" s="243"/>
      <c r="T1979" s="244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5" t="s">
        <v>225</v>
      </c>
      <c r="AU1979" s="245" t="s">
        <v>93</v>
      </c>
      <c r="AV1979" s="13" t="s">
        <v>93</v>
      </c>
      <c r="AW1979" s="13" t="s">
        <v>38</v>
      </c>
      <c r="AX1979" s="13" t="s">
        <v>83</v>
      </c>
      <c r="AY1979" s="245" t="s">
        <v>216</v>
      </c>
    </row>
    <row r="1980" s="14" customFormat="1">
      <c r="A1980" s="14"/>
      <c r="B1980" s="246"/>
      <c r="C1980" s="247"/>
      <c r="D1980" s="236" t="s">
        <v>225</v>
      </c>
      <c r="E1980" s="248" t="s">
        <v>115</v>
      </c>
      <c r="F1980" s="249" t="s">
        <v>229</v>
      </c>
      <c r="G1980" s="247"/>
      <c r="H1980" s="250">
        <v>698.99800000000005</v>
      </c>
      <c r="I1980" s="251"/>
      <c r="J1980" s="247"/>
      <c r="K1980" s="247"/>
      <c r="L1980" s="252"/>
      <c r="M1980" s="253"/>
      <c r="N1980" s="254"/>
      <c r="O1980" s="254"/>
      <c r="P1980" s="254"/>
      <c r="Q1980" s="254"/>
      <c r="R1980" s="254"/>
      <c r="S1980" s="254"/>
      <c r="T1980" s="255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6" t="s">
        <v>225</v>
      </c>
      <c r="AU1980" s="256" t="s">
        <v>93</v>
      </c>
      <c r="AV1980" s="14" t="s">
        <v>223</v>
      </c>
      <c r="AW1980" s="14" t="s">
        <v>38</v>
      </c>
      <c r="AX1980" s="14" t="s">
        <v>91</v>
      </c>
      <c r="AY1980" s="256" t="s">
        <v>216</v>
      </c>
    </row>
    <row r="1981" s="2" customFormat="1" ht="16.5" customHeight="1">
      <c r="A1981" s="40"/>
      <c r="B1981" s="41"/>
      <c r="C1981" s="221" t="s">
        <v>2574</v>
      </c>
      <c r="D1981" s="221" t="s">
        <v>218</v>
      </c>
      <c r="E1981" s="222" t="s">
        <v>2575</v>
      </c>
      <c r="F1981" s="223" t="s">
        <v>2576</v>
      </c>
      <c r="G1981" s="224" t="s">
        <v>221</v>
      </c>
      <c r="H1981" s="225">
        <v>483.83199999999999</v>
      </c>
      <c r="I1981" s="226"/>
      <c r="J1981" s="227">
        <f>ROUND(I1981*H1981,2)</f>
        <v>0</v>
      </c>
      <c r="K1981" s="223" t="s">
        <v>222</v>
      </c>
      <c r="L1981" s="46"/>
      <c r="M1981" s="228" t="s">
        <v>1</v>
      </c>
      <c r="N1981" s="229" t="s">
        <v>48</v>
      </c>
      <c r="O1981" s="93"/>
      <c r="P1981" s="230">
        <f>O1981*H1981</f>
        <v>0</v>
      </c>
      <c r="Q1981" s="230">
        <v>0</v>
      </c>
      <c r="R1981" s="230">
        <f>Q1981*H1981</f>
        <v>0</v>
      </c>
      <c r="S1981" s="230">
        <v>0</v>
      </c>
      <c r="T1981" s="231">
        <f>S1981*H1981</f>
        <v>0</v>
      </c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R1981" s="232" t="s">
        <v>312</v>
      </c>
      <c r="AT1981" s="232" t="s">
        <v>218</v>
      </c>
      <c r="AU1981" s="232" t="s">
        <v>93</v>
      </c>
      <c r="AY1981" s="18" t="s">
        <v>216</v>
      </c>
      <c r="BE1981" s="233">
        <f>IF(N1981="základní",J1981,0)</f>
        <v>0</v>
      </c>
      <c r="BF1981" s="233">
        <f>IF(N1981="snížená",J1981,0)</f>
        <v>0</v>
      </c>
      <c r="BG1981" s="233">
        <f>IF(N1981="zákl. přenesená",J1981,0)</f>
        <v>0</v>
      </c>
      <c r="BH1981" s="233">
        <f>IF(N1981="sníž. přenesená",J1981,0)</f>
        <v>0</v>
      </c>
      <c r="BI1981" s="233">
        <f>IF(N1981="nulová",J1981,0)</f>
        <v>0</v>
      </c>
      <c r="BJ1981" s="18" t="s">
        <v>91</v>
      </c>
      <c r="BK1981" s="233">
        <f>ROUND(I1981*H1981,2)</f>
        <v>0</v>
      </c>
      <c r="BL1981" s="18" t="s">
        <v>312</v>
      </c>
      <c r="BM1981" s="232" t="s">
        <v>2577</v>
      </c>
    </row>
    <row r="1982" s="13" customFormat="1">
      <c r="A1982" s="13"/>
      <c r="B1982" s="234"/>
      <c r="C1982" s="235"/>
      <c r="D1982" s="236" t="s">
        <v>225</v>
      </c>
      <c r="E1982" s="237" t="s">
        <v>1</v>
      </c>
      <c r="F1982" s="238" t="s">
        <v>2578</v>
      </c>
      <c r="G1982" s="235"/>
      <c r="H1982" s="239">
        <v>483.83199999999999</v>
      </c>
      <c r="I1982" s="240"/>
      <c r="J1982" s="235"/>
      <c r="K1982" s="235"/>
      <c r="L1982" s="241"/>
      <c r="M1982" s="242"/>
      <c r="N1982" s="243"/>
      <c r="O1982" s="243"/>
      <c r="P1982" s="243"/>
      <c r="Q1982" s="243"/>
      <c r="R1982" s="243"/>
      <c r="S1982" s="243"/>
      <c r="T1982" s="244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45" t="s">
        <v>225</v>
      </c>
      <c r="AU1982" s="245" t="s">
        <v>93</v>
      </c>
      <c r="AV1982" s="13" t="s">
        <v>93</v>
      </c>
      <c r="AW1982" s="13" t="s">
        <v>38</v>
      </c>
      <c r="AX1982" s="13" t="s">
        <v>83</v>
      </c>
      <c r="AY1982" s="245" t="s">
        <v>216</v>
      </c>
    </row>
    <row r="1983" s="14" customFormat="1">
      <c r="A1983" s="14"/>
      <c r="B1983" s="246"/>
      <c r="C1983" s="247"/>
      <c r="D1983" s="236" t="s">
        <v>225</v>
      </c>
      <c r="E1983" s="248" t="s">
        <v>1</v>
      </c>
      <c r="F1983" s="249" t="s">
        <v>229</v>
      </c>
      <c r="G1983" s="247"/>
      <c r="H1983" s="250">
        <v>483.83199999999999</v>
      </c>
      <c r="I1983" s="251"/>
      <c r="J1983" s="247"/>
      <c r="K1983" s="247"/>
      <c r="L1983" s="252"/>
      <c r="M1983" s="253"/>
      <c r="N1983" s="254"/>
      <c r="O1983" s="254"/>
      <c r="P1983" s="254"/>
      <c r="Q1983" s="254"/>
      <c r="R1983" s="254"/>
      <c r="S1983" s="254"/>
      <c r="T1983" s="255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6" t="s">
        <v>225</v>
      </c>
      <c r="AU1983" s="256" t="s">
        <v>93</v>
      </c>
      <c r="AV1983" s="14" t="s">
        <v>223</v>
      </c>
      <c r="AW1983" s="14" t="s">
        <v>4</v>
      </c>
      <c r="AX1983" s="14" t="s">
        <v>91</v>
      </c>
      <c r="AY1983" s="256" t="s">
        <v>216</v>
      </c>
    </row>
    <row r="1984" s="2" customFormat="1" ht="16.5" customHeight="1">
      <c r="A1984" s="40"/>
      <c r="B1984" s="41"/>
      <c r="C1984" s="221" t="s">
        <v>2579</v>
      </c>
      <c r="D1984" s="221" t="s">
        <v>218</v>
      </c>
      <c r="E1984" s="222" t="s">
        <v>2580</v>
      </c>
      <c r="F1984" s="223" t="s">
        <v>2581</v>
      </c>
      <c r="G1984" s="224" t="s">
        <v>221</v>
      </c>
      <c r="H1984" s="225">
        <v>483.83199999999999</v>
      </c>
      <c r="I1984" s="226"/>
      <c r="J1984" s="227">
        <f>ROUND(I1984*H1984,2)</f>
        <v>0</v>
      </c>
      <c r="K1984" s="223" t="s">
        <v>222</v>
      </c>
      <c r="L1984" s="46"/>
      <c r="M1984" s="228" t="s">
        <v>1</v>
      </c>
      <c r="N1984" s="229" t="s">
        <v>48</v>
      </c>
      <c r="O1984" s="93"/>
      <c r="P1984" s="230">
        <f>O1984*H1984</f>
        <v>0</v>
      </c>
      <c r="Q1984" s="230">
        <v>0.00029999999999999997</v>
      </c>
      <c r="R1984" s="230">
        <f>Q1984*H1984</f>
        <v>0.14514959999999999</v>
      </c>
      <c r="S1984" s="230">
        <v>0</v>
      </c>
      <c r="T1984" s="231">
        <f>S1984*H1984</f>
        <v>0</v>
      </c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R1984" s="232" t="s">
        <v>312</v>
      </c>
      <c r="AT1984" s="232" t="s">
        <v>218</v>
      </c>
      <c r="AU1984" s="232" t="s">
        <v>93</v>
      </c>
      <c r="AY1984" s="18" t="s">
        <v>216</v>
      </c>
      <c r="BE1984" s="233">
        <f>IF(N1984="základní",J1984,0)</f>
        <v>0</v>
      </c>
      <c r="BF1984" s="233">
        <f>IF(N1984="snížená",J1984,0)</f>
        <v>0</v>
      </c>
      <c r="BG1984" s="233">
        <f>IF(N1984="zákl. přenesená",J1984,0)</f>
        <v>0</v>
      </c>
      <c r="BH1984" s="233">
        <f>IF(N1984="sníž. přenesená",J1984,0)</f>
        <v>0</v>
      </c>
      <c r="BI1984" s="233">
        <f>IF(N1984="nulová",J1984,0)</f>
        <v>0</v>
      </c>
      <c r="BJ1984" s="18" t="s">
        <v>91</v>
      </c>
      <c r="BK1984" s="233">
        <f>ROUND(I1984*H1984,2)</f>
        <v>0</v>
      </c>
      <c r="BL1984" s="18" t="s">
        <v>312</v>
      </c>
      <c r="BM1984" s="232" t="s">
        <v>2582</v>
      </c>
    </row>
    <row r="1985" s="13" customFormat="1">
      <c r="A1985" s="13"/>
      <c r="B1985" s="234"/>
      <c r="C1985" s="235"/>
      <c r="D1985" s="236" t="s">
        <v>225</v>
      </c>
      <c r="E1985" s="237" t="s">
        <v>1</v>
      </c>
      <c r="F1985" s="238" t="s">
        <v>2578</v>
      </c>
      <c r="G1985" s="235"/>
      <c r="H1985" s="239">
        <v>483.83199999999999</v>
      </c>
      <c r="I1985" s="240"/>
      <c r="J1985" s="235"/>
      <c r="K1985" s="235"/>
      <c r="L1985" s="241"/>
      <c r="M1985" s="242"/>
      <c r="N1985" s="243"/>
      <c r="O1985" s="243"/>
      <c r="P1985" s="243"/>
      <c r="Q1985" s="243"/>
      <c r="R1985" s="243"/>
      <c r="S1985" s="243"/>
      <c r="T1985" s="244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45" t="s">
        <v>225</v>
      </c>
      <c r="AU1985" s="245" t="s">
        <v>93</v>
      </c>
      <c r="AV1985" s="13" t="s">
        <v>93</v>
      </c>
      <c r="AW1985" s="13" t="s">
        <v>38</v>
      </c>
      <c r="AX1985" s="13" t="s">
        <v>91</v>
      </c>
      <c r="AY1985" s="245" t="s">
        <v>216</v>
      </c>
    </row>
    <row r="1986" s="2" customFormat="1" ht="24.15" customHeight="1">
      <c r="A1986" s="40"/>
      <c r="B1986" s="41"/>
      <c r="C1986" s="221" t="s">
        <v>2583</v>
      </c>
      <c r="D1986" s="221" t="s">
        <v>218</v>
      </c>
      <c r="E1986" s="222" t="s">
        <v>2584</v>
      </c>
      <c r="F1986" s="223" t="s">
        <v>2585</v>
      </c>
      <c r="G1986" s="224" t="s">
        <v>221</v>
      </c>
      <c r="H1986" s="225">
        <v>430.73599999999999</v>
      </c>
      <c r="I1986" s="226"/>
      <c r="J1986" s="227">
        <f>ROUND(I1986*H1986,2)</f>
        <v>0</v>
      </c>
      <c r="K1986" s="223" t="s">
        <v>222</v>
      </c>
      <c r="L1986" s="46"/>
      <c r="M1986" s="228" t="s">
        <v>1</v>
      </c>
      <c r="N1986" s="229" t="s">
        <v>48</v>
      </c>
      <c r="O1986" s="93"/>
      <c r="P1986" s="230">
        <f>O1986*H1986</f>
        <v>0</v>
      </c>
      <c r="Q1986" s="230">
        <v>0.0060000000000000001</v>
      </c>
      <c r="R1986" s="230">
        <f>Q1986*H1986</f>
        <v>2.584416</v>
      </c>
      <c r="S1986" s="230">
        <v>0</v>
      </c>
      <c r="T1986" s="231">
        <f>S1986*H1986</f>
        <v>0</v>
      </c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R1986" s="232" t="s">
        <v>312</v>
      </c>
      <c r="AT1986" s="232" t="s">
        <v>218</v>
      </c>
      <c r="AU1986" s="232" t="s">
        <v>93</v>
      </c>
      <c r="AY1986" s="18" t="s">
        <v>216</v>
      </c>
      <c r="BE1986" s="233">
        <f>IF(N1986="základní",J1986,0)</f>
        <v>0</v>
      </c>
      <c r="BF1986" s="233">
        <f>IF(N1986="snížená",J1986,0)</f>
        <v>0</v>
      </c>
      <c r="BG1986" s="233">
        <f>IF(N1986="zákl. přenesená",J1986,0)</f>
        <v>0</v>
      </c>
      <c r="BH1986" s="233">
        <f>IF(N1986="sníž. přenesená",J1986,0)</f>
        <v>0</v>
      </c>
      <c r="BI1986" s="233">
        <f>IF(N1986="nulová",J1986,0)</f>
        <v>0</v>
      </c>
      <c r="BJ1986" s="18" t="s">
        <v>91</v>
      </c>
      <c r="BK1986" s="233">
        <f>ROUND(I1986*H1986,2)</f>
        <v>0</v>
      </c>
      <c r="BL1986" s="18" t="s">
        <v>312</v>
      </c>
      <c r="BM1986" s="232" t="s">
        <v>2586</v>
      </c>
    </row>
    <row r="1987" s="13" customFormat="1">
      <c r="A1987" s="13"/>
      <c r="B1987" s="234"/>
      <c r="C1987" s="235"/>
      <c r="D1987" s="236" t="s">
        <v>225</v>
      </c>
      <c r="E1987" s="237" t="s">
        <v>1</v>
      </c>
      <c r="F1987" s="238" t="s">
        <v>2587</v>
      </c>
      <c r="G1987" s="235"/>
      <c r="H1987" s="239">
        <v>16.308</v>
      </c>
      <c r="I1987" s="240"/>
      <c r="J1987" s="235"/>
      <c r="K1987" s="235"/>
      <c r="L1987" s="241"/>
      <c r="M1987" s="242"/>
      <c r="N1987" s="243"/>
      <c r="O1987" s="243"/>
      <c r="P1987" s="243"/>
      <c r="Q1987" s="243"/>
      <c r="R1987" s="243"/>
      <c r="S1987" s="243"/>
      <c r="T1987" s="244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45" t="s">
        <v>225</v>
      </c>
      <c r="AU1987" s="245" t="s">
        <v>93</v>
      </c>
      <c r="AV1987" s="13" t="s">
        <v>93</v>
      </c>
      <c r="AW1987" s="13" t="s">
        <v>38</v>
      </c>
      <c r="AX1987" s="13" t="s">
        <v>83</v>
      </c>
      <c r="AY1987" s="245" t="s">
        <v>216</v>
      </c>
    </row>
    <row r="1988" s="13" customFormat="1">
      <c r="A1988" s="13"/>
      <c r="B1988" s="234"/>
      <c r="C1988" s="235"/>
      <c r="D1988" s="236" t="s">
        <v>225</v>
      </c>
      <c r="E1988" s="237" t="s">
        <v>1</v>
      </c>
      <c r="F1988" s="238" t="s">
        <v>2588</v>
      </c>
      <c r="G1988" s="235"/>
      <c r="H1988" s="239">
        <v>21.539000000000001</v>
      </c>
      <c r="I1988" s="240"/>
      <c r="J1988" s="235"/>
      <c r="K1988" s="235"/>
      <c r="L1988" s="241"/>
      <c r="M1988" s="242"/>
      <c r="N1988" s="243"/>
      <c r="O1988" s="243"/>
      <c r="P1988" s="243"/>
      <c r="Q1988" s="243"/>
      <c r="R1988" s="243"/>
      <c r="S1988" s="243"/>
      <c r="T1988" s="244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45" t="s">
        <v>225</v>
      </c>
      <c r="AU1988" s="245" t="s">
        <v>93</v>
      </c>
      <c r="AV1988" s="13" t="s">
        <v>93</v>
      </c>
      <c r="AW1988" s="13" t="s">
        <v>38</v>
      </c>
      <c r="AX1988" s="13" t="s">
        <v>83</v>
      </c>
      <c r="AY1988" s="245" t="s">
        <v>216</v>
      </c>
    </row>
    <row r="1989" s="13" customFormat="1">
      <c r="A1989" s="13"/>
      <c r="B1989" s="234"/>
      <c r="C1989" s="235"/>
      <c r="D1989" s="236" t="s">
        <v>225</v>
      </c>
      <c r="E1989" s="237" t="s">
        <v>1</v>
      </c>
      <c r="F1989" s="238" t="s">
        <v>2589</v>
      </c>
      <c r="G1989" s="235"/>
      <c r="H1989" s="239">
        <v>18.106000000000002</v>
      </c>
      <c r="I1989" s="240"/>
      <c r="J1989" s="235"/>
      <c r="K1989" s="235"/>
      <c r="L1989" s="241"/>
      <c r="M1989" s="242"/>
      <c r="N1989" s="243"/>
      <c r="O1989" s="243"/>
      <c r="P1989" s="243"/>
      <c r="Q1989" s="243"/>
      <c r="R1989" s="243"/>
      <c r="S1989" s="243"/>
      <c r="T1989" s="244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45" t="s">
        <v>225</v>
      </c>
      <c r="AU1989" s="245" t="s">
        <v>93</v>
      </c>
      <c r="AV1989" s="13" t="s">
        <v>93</v>
      </c>
      <c r="AW1989" s="13" t="s">
        <v>38</v>
      </c>
      <c r="AX1989" s="13" t="s">
        <v>83</v>
      </c>
      <c r="AY1989" s="245" t="s">
        <v>216</v>
      </c>
    </row>
    <row r="1990" s="13" customFormat="1">
      <c r="A1990" s="13"/>
      <c r="B1990" s="234"/>
      <c r="C1990" s="235"/>
      <c r="D1990" s="236" t="s">
        <v>225</v>
      </c>
      <c r="E1990" s="237" t="s">
        <v>1</v>
      </c>
      <c r="F1990" s="238" t="s">
        <v>2590</v>
      </c>
      <c r="G1990" s="235"/>
      <c r="H1990" s="239">
        <v>15.912000000000001</v>
      </c>
      <c r="I1990" s="240"/>
      <c r="J1990" s="235"/>
      <c r="K1990" s="235"/>
      <c r="L1990" s="241"/>
      <c r="M1990" s="242"/>
      <c r="N1990" s="243"/>
      <c r="O1990" s="243"/>
      <c r="P1990" s="243"/>
      <c r="Q1990" s="243"/>
      <c r="R1990" s="243"/>
      <c r="S1990" s="243"/>
      <c r="T1990" s="244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45" t="s">
        <v>225</v>
      </c>
      <c r="AU1990" s="245" t="s">
        <v>93</v>
      </c>
      <c r="AV1990" s="13" t="s">
        <v>93</v>
      </c>
      <c r="AW1990" s="13" t="s">
        <v>38</v>
      </c>
      <c r="AX1990" s="13" t="s">
        <v>83</v>
      </c>
      <c r="AY1990" s="245" t="s">
        <v>216</v>
      </c>
    </row>
    <row r="1991" s="13" customFormat="1">
      <c r="A1991" s="13"/>
      <c r="B1991" s="234"/>
      <c r="C1991" s="235"/>
      <c r="D1991" s="236" t="s">
        <v>225</v>
      </c>
      <c r="E1991" s="237" t="s">
        <v>1</v>
      </c>
      <c r="F1991" s="238" t="s">
        <v>2591</v>
      </c>
      <c r="G1991" s="235"/>
      <c r="H1991" s="239">
        <v>16.308</v>
      </c>
      <c r="I1991" s="240"/>
      <c r="J1991" s="235"/>
      <c r="K1991" s="235"/>
      <c r="L1991" s="241"/>
      <c r="M1991" s="242"/>
      <c r="N1991" s="243"/>
      <c r="O1991" s="243"/>
      <c r="P1991" s="243"/>
      <c r="Q1991" s="243"/>
      <c r="R1991" s="243"/>
      <c r="S1991" s="243"/>
      <c r="T1991" s="244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45" t="s">
        <v>225</v>
      </c>
      <c r="AU1991" s="245" t="s">
        <v>93</v>
      </c>
      <c r="AV1991" s="13" t="s">
        <v>93</v>
      </c>
      <c r="AW1991" s="13" t="s">
        <v>38</v>
      </c>
      <c r="AX1991" s="13" t="s">
        <v>83</v>
      </c>
      <c r="AY1991" s="245" t="s">
        <v>216</v>
      </c>
    </row>
    <row r="1992" s="13" customFormat="1">
      <c r="A1992" s="13"/>
      <c r="B1992" s="234"/>
      <c r="C1992" s="235"/>
      <c r="D1992" s="236" t="s">
        <v>225</v>
      </c>
      <c r="E1992" s="237" t="s">
        <v>1</v>
      </c>
      <c r="F1992" s="238" t="s">
        <v>2592</v>
      </c>
      <c r="G1992" s="235"/>
      <c r="H1992" s="239">
        <v>21.539000000000001</v>
      </c>
      <c r="I1992" s="240"/>
      <c r="J1992" s="235"/>
      <c r="K1992" s="235"/>
      <c r="L1992" s="241"/>
      <c r="M1992" s="242"/>
      <c r="N1992" s="243"/>
      <c r="O1992" s="243"/>
      <c r="P1992" s="243"/>
      <c r="Q1992" s="243"/>
      <c r="R1992" s="243"/>
      <c r="S1992" s="243"/>
      <c r="T1992" s="244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45" t="s">
        <v>225</v>
      </c>
      <c r="AU1992" s="245" t="s">
        <v>93</v>
      </c>
      <c r="AV1992" s="13" t="s">
        <v>93</v>
      </c>
      <c r="AW1992" s="13" t="s">
        <v>38</v>
      </c>
      <c r="AX1992" s="13" t="s">
        <v>83</v>
      </c>
      <c r="AY1992" s="245" t="s">
        <v>216</v>
      </c>
    </row>
    <row r="1993" s="13" customFormat="1">
      <c r="A1993" s="13"/>
      <c r="B1993" s="234"/>
      <c r="C1993" s="235"/>
      <c r="D1993" s="236" t="s">
        <v>225</v>
      </c>
      <c r="E1993" s="237" t="s">
        <v>1</v>
      </c>
      <c r="F1993" s="238" t="s">
        <v>2593</v>
      </c>
      <c r="G1993" s="235"/>
      <c r="H1993" s="239">
        <v>15.912000000000001</v>
      </c>
      <c r="I1993" s="240"/>
      <c r="J1993" s="235"/>
      <c r="K1993" s="235"/>
      <c r="L1993" s="241"/>
      <c r="M1993" s="242"/>
      <c r="N1993" s="243"/>
      <c r="O1993" s="243"/>
      <c r="P1993" s="243"/>
      <c r="Q1993" s="243"/>
      <c r="R1993" s="243"/>
      <c r="S1993" s="243"/>
      <c r="T1993" s="244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45" t="s">
        <v>225</v>
      </c>
      <c r="AU1993" s="245" t="s">
        <v>93</v>
      </c>
      <c r="AV1993" s="13" t="s">
        <v>93</v>
      </c>
      <c r="AW1993" s="13" t="s">
        <v>38</v>
      </c>
      <c r="AX1993" s="13" t="s">
        <v>83</v>
      </c>
      <c r="AY1993" s="245" t="s">
        <v>216</v>
      </c>
    </row>
    <row r="1994" s="13" customFormat="1">
      <c r="A1994" s="13"/>
      <c r="B1994" s="234"/>
      <c r="C1994" s="235"/>
      <c r="D1994" s="236" t="s">
        <v>225</v>
      </c>
      <c r="E1994" s="237" t="s">
        <v>1</v>
      </c>
      <c r="F1994" s="238" t="s">
        <v>2594</v>
      </c>
      <c r="G1994" s="235"/>
      <c r="H1994" s="239">
        <v>16.308</v>
      </c>
      <c r="I1994" s="240"/>
      <c r="J1994" s="235"/>
      <c r="K1994" s="235"/>
      <c r="L1994" s="241"/>
      <c r="M1994" s="242"/>
      <c r="N1994" s="243"/>
      <c r="O1994" s="243"/>
      <c r="P1994" s="243"/>
      <c r="Q1994" s="243"/>
      <c r="R1994" s="243"/>
      <c r="S1994" s="243"/>
      <c r="T1994" s="244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5" t="s">
        <v>225</v>
      </c>
      <c r="AU1994" s="245" t="s">
        <v>93</v>
      </c>
      <c r="AV1994" s="13" t="s">
        <v>93</v>
      </c>
      <c r="AW1994" s="13" t="s">
        <v>38</v>
      </c>
      <c r="AX1994" s="13" t="s">
        <v>83</v>
      </c>
      <c r="AY1994" s="245" t="s">
        <v>216</v>
      </c>
    </row>
    <row r="1995" s="13" customFormat="1">
      <c r="A1995" s="13"/>
      <c r="B1995" s="234"/>
      <c r="C1995" s="235"/>
      <c r="D1995" s="236" t="s">
        <v>225</v>
      </c>
      <c r="E1995" s="237" t="s">
        <v>1</v>
      </c>
      <c r="F1995" s="238" t="s">
        <v>2595</v>
      </c>
      <c r="G1995" s="235"/>
      <c r="H1995" s="239">
        <v>15.912000000000001</v>
      </c>
      <c r="I1995" s="240"/>
      <c r="J1995" s="235"/>
      <c r="K1995" s="235"/>
      <c r="L1995" s="241"/>
      <c r="M1995" s="242"/>
      <c r="N1995" s="243"/>
      <c r="O1995" s="243"/>
      <c r="P1995" s="243"/>
      <c r="Q1995" s="243"/>
      <c r="R1995" s="243"/>
      <c r="S1995" s="243"/>
      <c r="T1995" s="244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5" t="s">
        <v>225</v>
      </c>
      <c r="AU1995" s="245" t="s">
        <v>93</v>
      </c>
      <c r="AV1995" s="13" t="s">
        <v>93</v>
      </c>
      <c r="AW1995" s="13" t="s">
        <v>38</v>
      </c>
      <c r="AX1995" s="13" t="s">
        <v>83</v>
      </c>
      <c r="AY1995" s="245" t="s">
        <v>216</v>
      </c>
    </row>
    <row r="1996" s="13" customFormat="1">
      <c r="A1996" s="13"/>
      <c r="B1996" s="234"/>
      <c r="C1996" s="235"/>
      <c r="D1996" s="236" t="s">
        <v>225</v>
      </c>
      <c r="E1996" s="237" t="s">
        <v>1</v>
      </c>
      <c r="F1996" s="238" t="s">
        <v>2596</v>
      </c>
      <c r="G1996" s="235"/>
      <c r="H1996" s="239">
        <v>16.308</v>
      </c>
      <c r="I1996" s="240"/>
      <c r="J1996" s="235"/>
      <c r="K1996" s="235"/>
      <c r="L1996" s="241"/>
      <c r="M1996" s="242"/>
      <c r="N1996" s="243"/>
      <c r="O1996" s="243"/>
      <c r="P1996" s="243"/>
      <c r="Q1996" s="243"/>
      <c r="R1996" s="243"/>
      <c r="S1996" s="243"/>
      <c r="T1996" s="244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5" t="s">
        <v>225</v>
      </c>
      <c r="AU1996" s="245" t="s">
        <v>93</v>
      </c>
      <c r="AV1996" s="13" t="s">
        <v>93</v>
      </c>
      <c r="AW1996" s="13" t="s">
        <v>38</v>
      </c>
      <c r="AX1996" s="13" t="s">
        <v>83</v>
      </c>
      <c r="AY1996" s="245" t="s">
        <v>216</v>
      </c>
    </row>
    <row r="1997" s="13" customFormat="1">
      <c r="A1997" s="13"/>
      <c r="B1997" s="234"/>
      <c r="C1997" s="235"/>
      <c r="D1997" s="236" t="s">
        <v>225</v>
      </c>
      <c r="E1997" s="237" t="s">
        <v>1</v>
      </c>
      <c r="F1997" s="238" t="s">
        <v>2597</v>
      </c>
      <c r="G1997" s="235"/>
      <c r="H1997" s="239">
        <v>21.850999999999999</v>
      </c>
      <c r="I1997" s="240"/>
      <c r="J1997" s="235"/>
      <c r="K1997" s="235"/>
      <c r="L1997" s="241"/>
      <c r="M1997" s="242"/>
      <c r="N1997" s="243"/>
      <c r="O1997" s="243"/>
      <c r="P1997" s="243"/>
      <c r="Q1997" s="243"/>
      <c r="R1997" s="243"/>
      <c r="S1997" s="243"/>
      <c r="T1997" s="244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5" t="s">
        <v>225</v>
      </c>
      <c r="AU1997" s="245" t="s">
        <v>93</v>
      </c>
      <c r="AV1997" s="13" t="s">
        <v>93</v>
      </c>
      <c r="AW1997" s="13" t="s">
        <v>38</v>
      </c>
      <c r="AX1997" s="13" t="s">
        <v>83</v>
      </c>
      <c r="AY1997" s="245" t="s">
        <v>216</v>
      </c>
    </row>
    <row r="1998" s="13" customFormat="1">
      <c r="A1998" s="13"/>
      <c r="B1998" s="234"/>
      <c r="C1998" s="235"/>
      <c r="D1998" s="236" t="s">
        <v>225</v>
      </c>
      <c r="E1998" s="237" t="s">
        <v>1</v>
      </c>
      <c r="F1998" s="238" t="s">
        <v>2598</v>
      </c>
      <c r="G1998" s="235"/>
      <c r="H1998" s="239">
        <v>14.228</v>
      </c>
      <c r="I1998" s="240"/>
      <c r="J1998" s="235"/>
      <c r="K1998" s="235"/>
      <c r="L1998" s="241"/>
      <c r="M1998" s="242"/>
      <c r="N1998" s="243"/>
      <c r="O1998" s="243"/>
      <c r="P1998" s="243"/>
      <c r="Q1998" s="243"/>
      <c r="R1998" s="243"/>
      <c r="S1998" s="243"/>
      <c r="T1998" s="244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45" t="s">
        <v>225</v>
      </c>
      <c r="AU1998" s="245" t="s">
        <v>93</v>
      </c>
      <c r="AV1998" s="13" t="s">
        <v>93</v>
      </c>
      <c r="AW1998" s="13" t="s">
        <v>38</v>
      </c>
      <c r="AX1998" s="13" t="s">
        <v>83</v>
      </c>
      <c r="AY1998" s="245" t="s">
        <v>216</v>
      </c>
    </row>
    <row r="1999" s="13" customFormat="1">
      <c r="A1999" s="13"/>
      <c r="B1999" s="234"/>
      <c r="C1999" s="235"/>
      <c r="D1999" s="236" t="s">
        <v>225</v>
      </c>
      <c r="E1999" s="237" t="s">
        <v>1</v>
      </c>
      <c r="F1999" s="238" t="s">
        <v>2599</v>
      </c>
      <c r="G1999" s="235"/>
      <c r="H1999" s="239">
        <v>15.912000000000001</v>
      </c>
      <c r="I1999" s="240"/>
      <c r="J1999" s="235"/>
      <c r="K1999" s="235"/>
      <c r="L1999" s="241"/>
      <c r="M1999" s="242"/>
      <c r="N1999" s="243"/>
      <c r="O1999" s="243"/>
      <c r="P1999" s="243"/>
      <c r="Q1999" s="243"/>
      <c r="R1999" s="243"/>
      <c r="S1999" s="243"/>
      <c r="T1999" s="244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45" t="s">
        <v>225</v>
      </c>
      <c r="AU1999" s="245" t="s">
        <v>93</v>
      </c>
      <c r="AV1999" s="13" t="s">
        <v>93</v>
      </c>
      <c r="AW1999" s="13" t="s">
        <v>38</v>
      </c>
      <c r="AX1999" s="13" t="s">
        <v>83</v>
      </c>
      <c r="AY1999" s="245" t="s">
        <v>216</v>
      </c>
    </row>
    <row r="2000" s="13" customFormat="1">
      <c r="A2000" s="13"/>
      <c r="B2000" s="234"/>
      <c r="C2000" s="235"/>
      <c r="D2000" s="236" t="s">
        <v>225</v>
      </c>
      <c r="E2000" s="237" t="s">
        <v>1</v>
      </c>
      <c r="F2000" s="238" t="s">
        <v>2600</v>
      </c>
      <c r="G2000" s="235"/>
      <c r="H2000" s="239">
        <v>14.387000000000001</v>
      </c>
      <c r="I2000" s="240"/>
      <c r="J2000" s="235"/>
      <c r="K2000" s="235"/>
      <c r="L2000" s="241"/>
      <c r="M2000" s="242"/>
      <c r="N2000" s="243"/>
      <c r="O2000" s="243"/>
      <c r="P2000" s="243"/>
      <c r="Q2000" s="243"/>
      <c r="R2000" s="243"/>
      <c r="S2000" s="243"/>
      <c r="T2000" s="244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45" t="s">
        <v>225</v>
      </c>
      <c r="AU2000" s="245" t="s">
        <v>93</v>
      </c>
      <c r="AV2000" s="13" t="s">
        <v>93</v>
      </c>
      <c r="AW2000" s="13" t="s">
        <v>38</v>
      </c>
      <c r="AX2000" s="13" t="s">
        <v>83</v>
      </c>
      <c r="AY2000" s="245" t="s">
        <v>216</v>
      </c>
    </row>
    <row r="2001" s="13" customFormat="1">
      <c r="A2001" s="13"/>
      <c r="B2001" s="234"/>
      <c r="C2001" s="235"/>
      <c r="D2001" s="236" t="s">
        <v>225</v>
      </c>
      <c r="E2001" s="237" t="s">
        <v>1</v>
      </c>
      <c r="F2001" s="238" t="s">
        <v>2601</v>
      </c>
      <c r="G2001" s="235"/>
      <c r="H2001" s="239">
        <v>32.115000000000002</v>
      </c>
      <c r="I2001" s="240"/>
      <c r="J2001" s="235"/>
      <c r="K2001" s="235"/>
      <c r="L2001" s="241"/>
      <c r="M2001" s="242"/>
      <c r="N2001" s="243"/>
      <c r="O2001" s="243"/>
      <c r="P2001" s="243"/>
      <c r="Q2001" s="243"/>
      <c r="R2001" s="243"/>
      <c r="S2001" s="243"/>
      <c r="T2001" s="244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5" t="s">
        <v>225</v>
      </c>
      <c r="AU2001" s="245" t="s">
        <v>93</v>
      </c>
      <c r="AV2001" s="13" t="s">
        <v>93</v>
      </c>
      <c r="AW2001" s="13" t="s">
        <v>38</v>
      </c>
      <c r="AX2001" s="13" t="s">
        <v>83</v>
      </c>
      <c r="AY2001" s="245" t="s">
        <v>216</v>
      </c>
    </row>
    <row r="2002" s="13" customFormat="1">
      <c r="A2002" s="13"/>
      <c r="B2002" s="234"/>
      <c r="C2002" s="235"/>
      <c r="D2002" s="236" t="s">
        <v>225</v>
      </c>
      <c r="E2002" s="237" t="s">
        <v>1</v>
      </c>
      <c r="F2002" s="238" t="s">
        <v>2602</v>
      </c>
      <c r="G2002" s="235"/>
      <c r="H2002" s="239">
        <v>14.167</v>
      </c>
      <c r="I2002" s="240"/>
      <c r="J2002" s="235"/>
      <c r="K2002" s="235"/>
      <c r="L2002" s="241"/>
      <c r="M2002" s="242"/>
      <c r="N2002" s="243"/>
      <c r="O2002" s="243"/>
      <c r="P2002" s="243"/>
      <c r="Q2002" s="243"/>
      <c r="R2002" s="243"/>
      <c r="S2002" s="243"/>
      <c r="T2002" s="244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45" t="s">
        <v>225</v>
      </c>
      <c r="AU2002" s="245" t="s">
        <v>93</v>
      </c>
      <c r="AV2002" s="13" t="s">
        <v>93</v>
      </c>
      <c r="AW2002" s="13" t="s">
        <v>38</v>
      </c>
      <c r="AX2002" s="13" t="s">
        <v>83</v>
      </c>
      <c r="AY2002" s="245" t="s">
        <v>216</v>
      </c>
    </row>
    <row r="2003" s="13" customFormat="1">
      <c r="A2003" s="13"/>
      <c r="B2003" s="234"/>
      <c r="C2003" s="235"/>
      <c r="D2003" s="236" t="s">
        <v>225</v>
      </c>
      <c r="E2003" s="237" t="s">
        <v>1</v>
      </c>
      <c r="F2003" s="238" t="s">
        <v>2603</v>
      </c>
      <c r="G2003" s="235"/>
      <c r="H2003" s="239">
        <v>31.895</v>
      </c>
      <c r="I2003" s="240"/>
      <c r="J2003" s="235"/>
      <c r="K2003" s="235"/>
      <c r="L2003" s="241"/>
      <c r="M2003" s="242"/>
      <c r="N2003" s="243"/>
      <c r="O2003" s="243"/>
      <c r="P2003" s="243"/>
      <c r="Q2003" s="243"/>
      <c r="R2003" s="243"/>
      <c r="S2003" s="243"/>
      <c r="T2003" s="244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5" t="s">
        <v>225</v>
      </c>
      <c r="AU2003" s="245" t="s">
        <v>93</v>
      </c>
      <c r="AV2003" s="13" t="s">
        <v>93</v>
      </c>
      <c r="AW2003" s="13" t="s">
        <v>38</v>
      </c>
      <c r="AX2003" s="13" t="s">
        <v>83</v>
      </c>
      <c r="AY2003" s="245" t="s">
        <v>216</v>
      </c>
    </row>
    <row r="2004" s="13" customFormat="1">
      <c r="A2004" s="13"/>
      <c r="B2004" s="234"/>
      <c r="C2004" s="235"/>
      <c r="D2004" s="236" t="s">
        <v>225</v>
      </c>
      <c r="E2004" s="237" t="s">
        <v>1</v>
      </c>
      <c r="F2004" s="238" t="s">
        <v>2604</v>
      </c>
      <c r="G2004" s="235"/>
      <c r="H2004" s="239">
        <v>17.591999999999999</v>
      </c>
      <c r="I2004" s="240"/>
      <c r="J2004" s="235"/>
      <c r="K2004" s="235"/>
      <c r="L2004" s="241"/>
      <c r="M2004" s="242"/>
      <c r="N2004" s="243"/>
      <c r="O2004" s="243"/>
      <c r="P2004" s="243"/>
      <c r="Q2004" s="243"/>
      <c r="R2004" s="243"/>
      <c r="S2004" s="243"/>
      <c r="T2004" s="244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45" t="s">
        <v>225</v>
      </c>
      <c r="AU2004" s="245" t="s">
        <v>93</v>
      </c>
      <c r="AV2004" s="13" t="s">
        <v>93</v>
      </c>
      <c r="AW2004" s="13" t="s">
        <v>38</v>
      </c>
      <c r="AX2004" s="13" t="s">
        <v>83</v>
      </c>
      <c r="AY2004" s="245" t="s">
        <v>216</v>
      </c>
    </row>
    <row r="2005" s="13" customFormat="1">
      <c r="A2005" s="13"/>
      <c r="B2005" s="234"/>
      <c r="C2005" s="235"/>
      <c r="D2005" s="236" t="s">
        <v>225</v>
      </c>
      <c r="E2005" s="237" t="s">
        <v>1</v>
      </c>
      <c r="F2005" s="238" t="s">
        <v>2605</v>
      </c>
      <c r="G2005" s="235"/>
      <c r="H2005" s="239">
        <v>72.897999999999996</v>
      </c>
      <c r="I2005" s="240"/>
      <c r="J2005" s="235"/>
      <c r="K2005" s="235"/>
      <c r="L2005" s="241"/>
      <c r="M2005" s="242"/>
      <c r="N2005" s="243"/>
      <c r="O2005" s="243"/>
      <c r="P2005" s="243"/>
      <c r="Q2005" s="243"/>
      <c r="R2005" s="243"/>
      <c r="S2005" s="243"/>
      <c r="T2005" s="244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5" t="s">
        <v>225</v>
      </c>
      <c r="AU2005" s="245" t="s">
        <v>93</v>
      </c>
      <c r="AV2005" s="13" t="s">
        <v>93</v>
      </c>
      <c r="AW2005" s="13" t="s">
        <v>38</v>
      </c>
      <c r="AX2005" s="13" t="s">
        <v>83</v>
      </c>
      <c r="AY2005" s="245" t="s">
        <v>216</v>
      </c>
    </row>
    <row r="2006" s="13" customFormat="1">
      <c r="A2006" s="13"/>
      <c r="B2006" s="234"/>
      <c r="C2006" s="235"/>
      <c r="D2006" s="236" t="s">
        <v>225</v>
      </c>
      <c r="E2006" s="237" t="s">
        <v>1</v>
      </c>
      <c r="F2006" s="238" t="s">
        <v>2606</v>
      </c>
      <c r="G2006" s="235"/>
      <c r="H2006" s="239">
        <v>21.539000000000001</v>
      </c>
      <c r="I2006" s="240"/>
      <c r="J2006" s="235"/>
      <c r="K2006" s="235"/>
      <c r="L2006" s="241"/>
      <c r="M2006" s="242"/>
      <c r="N2006" s="243"/>
      <c r="O2006" s="243"/>
      <c r="P2006" s="243"/>
      <c r="Q2006" s="243"/>
      <c r="R2006" s="243"/>
      <c r="S2006" s="243"/>
      <c r="T2006" s="244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5" t="s">
        <v>225</v>
      </c>
      <c r="AU2006" s="245" t="s">
        <v>93</v>
      </c>
      <c r="AV2006" s="13" t="s">
        <v>93</v>
      </c>
      <c r="AW2006" s="13" t="s">
        <v>38</v>
      </c>
      <c r="AX2006" s="13" t="s">
        <v>83</v>
      </c>
      <c r="AY2006" s="245" t="s">
        <v>216</v>
      </c>
    </row>
    <row r="2007" s="14" customFormat="1">
      <c r="A2007" s="14"/>
      <c r="B2007" s="246"/>
      <c r="C2007" s="247"/>
      <c r="D2007" s="236" t="s">
        <v>225</v>
      </c>
      <c r="E2007" s="248" t="s">
        <v>112</v>
      </c>
      <c r="F2007" s="249" t="s">
        <v>229</v>
      </c>
      <c r="G2007" s="247"/>
      <c r="H2007" s="250">
        <v>430.73599999999999</v>
      </c>
      <c r="I2007" s="251"/>
      <c r="J2007" s="247"/>
      <c r="K2007" s="247"/>
      <c r="L2007" s="252"/>
      <c r="M2007" s="253"/>
      <c r="N2007" s="254"/>
      <c r="O2007" s="254"/>
      <c r="P2007" s="254"/>
      <c r="Q2007" s="254"/>
      <c r="R2007" s="254"/>
      <c r="S2007" s="254"/>
      <c r="T2007" s="255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6" t="s">
        <v>225</v>
      </c>
      <c r="AU2007" s="256" t="s">
        <v>93</v>
      </c>
      <c r="AV2007" s="14" t="s">
        <v>223</v>
      </c>
      <c r="AW2007" s="14" t="s">
        <v>38</v>
      </c>
      <c r="AX2007" s="14" t="s">
        <v>91</v>
      </c>
      <c r="AY2007" s="256" t="s">
        <v>216</v>
      </c>
    </row>
    <row r="2008" s="2" customFormat="1" ht="24.15" customHeight="1">
      <c r="A2008" s="40"/>
      <c r="B2008" s="41"/>
      <c r="C2008" s="221" t="s">
        <v>2607</v>
      </c>
      <c r="D2008" s="221" t="s">
        <v>218</v>
      </c>
      <c r="E2008" s="222" t="s">
        <v>2608</v>
      </c>
      <c r="F2008" s="223" t="s">
        <v>2609</v>
      </c>
      <c r="G2008" s="224" t="s">
        <v>237</v>
      </c>
      <c r="H2008" s="225">
        <v>96.540000000000006</v>
      </c>
      <c r="I2008" s="226"/>
      <c r="J2008" s="227">
        <f>ROUND(I2008*H2008,2)</f>
        <v>0</v>
      </c>
      <c r="K2008" s="223" t="s">
        <v>222</v>
      </c>
      <c r="L2008" s="46"/>
      <c r="M2008" s="228" t="s">
        <v>1</v>
      </c>
      <c r="N2008" s="229" t="s">
        <v>48</v>
      </c>
      <c r="O2008" s="93"/>
      <c r="P2008" s="230">
        <f>O2008*H2008</f>
        <v>0</v>
      </c>
      <c r="Q2008" s="230">
        <v>0.002</v>
      </c>
      <c r="R2008" s="230">
        <f>Q2008*H2008</f>
        <v>0.19308000000000003</v>
      </c>
      <c r="S2008" s="230">
        <v>0</v>
      </c>
      <c r="T2008" s="231">
        <f>S2008*H2008</f>
        <v>0</v>
      </c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R2008" s="232" t="s">
        <v>312</v>
      </c>
      <c r="AT2008" s="232" t="s">
        <v>218</v>
      </c>
      <c r="AU2008" s="232" t="s">
        <v>93</v>
      </c>
      <c r="AY2008" s="18" t="s">
        <v>216</v>
      </c>
      <c r="BE2008" s="233">
        <f>IF(N2008="základní",J2008,0)</f>
        <v>0</v>
      </c>
      <c r="BF2008" s="233">
        <f>IF(N2008="snížená",J2008,0)</f>
        <v>0</v>
      </c>
      <c r="BG2008" s="233">
        <f>IF(N2008="zákl. přenesená",J2008,0)</f>
        <v>0</v>
      </c>
      <c r="BH2008" s="233">
        <f>IF(N2008="sníž. přenesená",J2008,0)</f>
        <v>0</v>
      </c>
      <c r="BI2008" s="233">
        <f>IF(N2008="nulová",J2008,0)</f>
        <v>0</v>
      </c>
      <c r="BJ2008" s="18" t="s">
        <v>91</v>
      </c>
      <c r="BK2008" s="233">
        <f>ROUND(I2008*H2008,2)</f>
        <v>0</v>
      </c>
      <c r="BL2008" s="18" t="s">
        <v>312</v>
      </c>
      <c r="BM2008" s="232" t="s">
        <v>2610</v>
      </c>
    </row>
    <row r="2009" s="13" customFormat="1">
      <c r="A2009" s="13"/>
      <c r="B2009" s="234"/>
      <c r="C2009" s="235"/>
      <c r="D2009" s="236" t="s">
        <v>225</v>
      </c>
      <c r="E2009" s="237" t="s">
        <v>1</v>
      </c>
      <c r="F2009" s="238" t="s">
        <v>2611</v>
      </c>
      <c r="G2009" s="235"/>
      <c r="H2009" s="239">
        <v>4.7999999999999998</v>
      </c>
      <c r="I2009" s="240"/>
      <c r="J2009" s="235"/>
      <c r="K2009" s="235"/>
      <c r="L2009" s="241"/>
      <c r="M2009" s="242"/>
      <c r="N2009" s="243"/>
      <c r="O2009" s="243"/>
      <c r="P2009" s="243"/>
      <c r="Q2009" s="243"/>
      <c r="R2009" s="243"/>
      <c r="S2009" s="243"/>
      <c r="T2009" s="244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45" t="s">
        <v>225</v>
      </c>
      <c r="AU2009" s="245" t="s">
        <v>93</v>
      </c>
      <c r="AV2009" s="13" t="s">
        <v>93</v>
      </c>
      <c r="AW2009" s="13" t="s">
        <v>38</v>
      </c>
      <c r="AX2009" s="13" t="s">
        <v>83</v>
      </c>
      <c r="AY2009" s="245" t="s">
        <v>216</v>
      </c>
    </row>
    <row r="2010" s="13" customFormat="1">
      <c r="A2010" s="13"/>
      <c r="B2010" s="234"/>
      <c r="C2010" s="235"/>
      <c r="D2010" s="236" t="s">
        <v>225</v>
      </c>
      <c r="E2010" s="237" t="s">
        <v>1</v>
      </c>
      <c r="F2010" s="238" t="s">
        <v>2612</v>
      </c>
      <c r="G2010" s="235"/>
      <c r="H2010" s="239">
        <v>6</v>
      </c>
      <c r="I2010" s="240"/>
      <c r="J2010" s="235"/>
      <c r="K2010" s="235"/>
      <c r="L2010" s="241"/>
      <c r="M2010" s="242"/>
      <c r="N2010" s="243"/>
      <c r="O2010" s="243"/>
      <c r="P2010" s="243"/>
      <c r="Q2010" s="243"/>
      <c r="R2010" s="243"/>
      <c r="S2010" s="243"/>
      <c r="T2010" s="244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45" t="s">
        <v>225</v>
      </c>
      <c r="AU2010" s="245" t="s">
        <v>93</v>
      </c>
      <c r="AV2010" s="13" t="s">
        <v>93</v>
      </c>
      <c r="AW2010" s="13" t="s">
        <v>38</v>
      </c>
      <c r="AX2010" s="13" t="s">
        <v>83</v>
      </c>
      <c r="AY2010" s="245" t="s">
        <v>216</v>
      </c>
    </row>
    <row r="2011" s="13" customFormat="1">
      <c r="A2011" s="13"/>
      <c r="B2011" s="234"/>
      <c r="C2011" s="235"/>
      <c r="D2011" s="236" t="s">
        <v>225</v>
      </c>
      <c r="E2011" s="237" t="s">
        <v>1</v>
      </c>
      <c r="F2011" s="238" t="s">
        <v>2613</v>
      </c>
      <c r="G2011" s="235"/>
      <c r="H2011" s="239">
        <v>7.2000000000000002</v>
      </c>
      <c r="I2011" s="240"/>
      <c r="J2011" s="235"/>
      <c r="K2011" s="235"/>
      <c r="L2011" s="241"/>
      <c r="M2011" s="242"/>
      <c r="N2011" s="243"/>
      <c r="O2011" s="243"/>
      <c r="P2011" s="243"/>
      <c r="Q2011" s="243"/>
      <c r="R2011" s="243"/>
      <c r="S2011" s="243"/>
      <c r="T2011" s="244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45" t="s">
        <v>225</v>
      </c>
      <c r="AU2011" s="245" t="s">
        <v>93</v>
      </c>
      <c r="AV2011" s="13" t="s">
        <v>93</v>
      </c>
      <c r="AW2011" s="13" t="s">
        <v>38</v>
      </c>
      <c r="AX2011" s="13" t="s">
        <v>83</v>
      </c>
      <c r="AY2011" s="245" t="s">
        <v>216</v>
      </c>
    </row>
    <row r="2012" s="13" customFormat="1">
      <c r="A2012" s="13"/>
      <c r="B2012" s="234"/>
      <c r="C2012" s="235"/>
      <c r="D2012" s="236" t="s">
        <v>225</v>
      </c>
      <c r="E2012" s="237" t="s">
        <v>1</v>
      </c>
      <c r="F2012" s="238" t="s">
        <v>2614</v>
      </c>
      <c r="G2012" s="235"/>
      <c r="H2012" s="239">
        <v>4.7999999999999998</v>
      </c>
      <c r="I2012" s="240"/>
      <c r="J2012" s="235"/>
      <c r="K2012" s="235"/>
      <c r="L2012" s="241"/>
      <c r="M2012" s="242"/>
      <c r="N2012" s="243"/>
      <c r="O2012" s="243"/>
      <c r="P2012" s="243"/>
      <c r="Q2012" s="243"/>
      <c r="R2012" s="243"/>
      <c r="S2012" s="243"/>
      <c r="T2012" s="244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45" t="s">
        <v>225</v>
      </c>
      <c r="AU2012" s="245" t="s">
        <v>93</v>
      </c>
      <c r="AV2012" s="13" t="s">
        <v>93</v>
      </c>
      <c r="AW2012" s="13" t="s">
        <v>38</v>
      </c>
      <c r="AX2012" s="13" t="s">
        <v>83</v>
      </c>
      <c r="AY2012" s="245" t="s">
        <v>216</v>
      </c>
    </row>
    <row r="2013" s="13" customFormat="1">
      <c r="A2013" s="13"/>
      <c r="B2013" s="234"/>
      <c r="C2013" s="235"/>
      <c r="D2013" s="236" t="s">
        <v>225</v>
      </c>
      <c r="E2013" s="237" t="s">
        <v>1</v>
      </c>
      <c r="F2013" s="238" t="s">
        <v>2615</v>
      </c>
      <c r="G2013" s="235"/>
      <c r="H2013" s="239">
        <v>4</v>
      </c>
      <c r="I2013" s="240"/>
      <c r="J2013" s="235"/>
      <c r="K2013" s="235"/>
      <c r="L2013" s="241"/>
      <c r="M2013" s="242"/>
      <c r="N2013" s="243"/>
      <c r="O2013" s="243"/>
      <c r="P2013" s="243"/>
      <c r="Q2013" s="243"/>
      <c r="R2013" s="243"/>
      <c r="S2013" s="243"/>
      <c r="T2013" s="244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5" t="s">
        <v>225</v>
      </c>
      <c r="AU2013" s="245" t="s">
        <v>93</v>
      </c>
      <c r="AV2013" s="13" t="s">
        <v>93</v>
      </c>
      <c r="AW2013" s="13" t="s">
        <v>38</v>
      </c>
      <c r="AX2013" s="13" t="s">
        <v>83</v>
      </c>
      <c r="AY2013" s="245" t="s">
        <v>216</v>
      </c>
    </row>
    <row r="2014" s="13" customFormat="1">
      <c r="A2014" s="13"/>
      <c r="B2014" s="234"/>
      <c r="C2014" s="235"/>
      <c r="D2014" s="236" t="s">
        <v>225</v>
      </c>
      <c r="E2014" s="237" t="s">
        <v>1</v>
      </c>
      <c r="F2014" s="238" t="s">
        <v>2616</v>
      </c>
      <c r="G2014" s="235"/>
      <c r="H2014" s="239">
        <v>6</v>
      </c>
      <c r="I2014" s="240"/>
      <c r="J2014" s="235"/>
      <c r="K2014" s="235"/>
      <c r="L2014" s="241"/>
      <c r="M2014" s="242"/>
      <c r="N2014" s="243"/>
      <c r="O2014" s="243"/>
      <c r="P2014" s="243"/>
      <c r="Q2014" s="243"/>
      <c r="R2014" s="243"/>
      <c r="S2014" s="243"/>
      <c r="T2014" s="244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5" t="s">
        <v>225</v>
      </c>
      <c r="AU2014" s="245" t="s">
        <v>93</v>
      </c>
      <c r="AV2014" s="13" t="s">
        <v>93</v>
      </c>
      <c r="AW2014" s="13" t="s">
        <v>38</v>
      </c>
      <c r="AX2014" s="13" t="s">
        <v>83</v>
      </c>
      <c r="AY2014" s="245" t="s">
        <v>216</v>
      </c>
    </row>
    <row r="2015" s="13" customFormat="1">
      <c r="A2015" s="13"/>
      <c r="B2015" s="234"/>
      <c r="C2015" s="235"/>
      <c r="D2015" s="236" t="s">
        <v>225</v>
      </c>
      <c r="E2015" s="237" t="s">
        <v>1</v>
      </c>
      <c r="F2015" s="238" t="s">
        <v>2617</v>
      </c>
      <c r="G2015" s="235"/>
      <c r="H2015" s="239">
        <v>8.6999999999999993</v>
      </c>
      <c r="I2015" s="240"/>
      <c r="J2015" s="235"/>
      <c r="K2015" s="235"/>
      <c r="L2015" s="241"/>
      <c r="M2015" s="242"/>
      <c r="N2015" s="243"/>
      <c r="O2015" s="243"/>
      <c r="P2015" s="243"/>
      <c r="Q2015" s="243"/>
      <c r="R2015" s="243"/>
      <c r="S2015" s="243"/>
      <c r="T2015" s="244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45" t="s">
        <v>225</v>
      </c>
      <c r="AU2015" s="245" t="s">
        <v>93</v>
      </c>
      <c r="AV2015" s="13" t="s">
        <v>93</v>
      </c>
      <c r="AW2015" s="13" t="s">
        <v>38</v>
      </c>
      <c r="AX2015" s="13" t="s">
        <v>83</v>
      </c>
      <c r="AY2015" s="245" t="s">
        <v>216</v>
      </c>
    </row>
    <row r="2016" s="13" customFormat="1">
      <c r="A2016" s="13"/>
      <c r="B2016" s="234"/>
      <c r="C2016" s="235"/>
      <c r="D2016" s="236" t="s">
        <v>225</v>
      </c>
      <c r="E2016" s="237" t="s">
        <v>1</v>
      </c>
      <c r="F2016" s="238" t="s">
        <v>2618</v>
      </c>
      <c r="G2016" s="235"/>
      <c r="H2016" s="239">
        <v>4.7999999999999998</v>
      </c>
      <c r="I2016" s="240"/>
      <c r="J2016" s="235"/>
      <c r="K2016" s="235"/>
      <c r="L2016" s="241"/>
      <c r="M2016" s="242"/>
      <c r="N2016" s="243"/>
      <c r="O2016" s="243"/>
      <c r="P2016" s="243"/>
      <c r="Q2016" s="243"/>
      <c r="R2016" s="243"/>
      <c r="S2016" s="243"/>
      <c r="T2016" s="244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5" t="s">
        <v>225</v>
      </c>
      <c r="AU2016" s="245" t="s">
        <v>93</v>
      </c>
      <c r="AV2016" s="13" t="s">
        <v>93</v>
      </c>
      <c r="AW2016" s="13" t="s">
        <v>38</v>
      </c>
      <c r="AX2016" s="13" t="s">
        <v>83</v>
      </c>
      <c r="AY2016" s="245" t="s">
        <v>216</v>
      </c>
    </row>
    <row r="2017" s="13" customFormat="1">
      <c r="A2017" s="13"/>
      <c r="B2017" s="234"/>
      <c r="C2017" s="235"/>
      <c r="D2017" s="236" t="s">
        <v>225</v>
      </c>
      <c r="E2017" s="237" t="s">
        <v>1</v>
      </c>
      <c r="F2017" s="238" t="s">
        <v>2619</v>
      </c>
      <c r="G2017" s="235"/>
      <c r="H2017" s="239">
        <v>4.7999999999999998</v>
      </c>
      <c r="I2017" s="240"/>
      <c r="J2017" s="235"/>
      <c r="K2017" s="235"/>
      <c r="L2017" s="241"/>
      <c r="M2017" s="242"/>
      <c r="N2017" s="243"/>
      <c r="O2017" s="243"/>
      <c r="P2017" s="243"/>
      <c r="Q2017" s="243"/>
      <c r="R2017" s="243"/>
      <c r="S2017" s="243"/>
      <c r="T2017" s="244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45" t="s">
        <v>225</v>
      </c>
      <c r="AU2017" s="245" t="s">
        <v>93</v>
      </c>
      <c r="AV2017" s="13" t="s">
        <v>93</v>
      </c>
      <c r="AW2017" s="13" t="s">
        <v>38</v>
      </c>
      <c r="AX2017" s="13" t="s">
        <v>83</v>
      </c>
      <c r="AY2017" s="245" t="s">
        <v>216</v>
      </c>
    </row>
    <row r="2018" s="13" customFormat="1">
      <c r="A2018" s="13"/>
      <c r="B2018" s="234"/>
      <c r="C2018" s="235"/>
      <c r="D2018" s="236" t="s">
        <v>225</v>
      </c>
      <c r="E2018" s="237" t="s">
        <v>1</v>
      </c>
      <c r="F2018" s="238" t="s">
        <v>2620</v>
      </c>
      <c r="G2018" s="235"/>
      <c r="H2018" s="239">
        <v>4.7999999999999998</v>
      </c>
      <c r="I2018" s="240"/>
      <c r="J2018" s="235"/>
      <c r="K2018" s="235"/>
      <c r="L2018" s="241"/>
      <c r="M2018" s="242"/>
      <c r="N2018" s="243"/>
      <c r="O2018" s="243"/>
      <c r="P2018" s="243"/>
      <c r="Q2018" s="243"/>
      <c r="R2018" s="243"/>
      <c r="S2018" s="243"/>
      <c r="T2018" s="244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45" t="s">
        <v>225</v>
      </c>
      <c r="AU2018" s="245" t="s">
        <v>93</v>
      </c>
      <c r="AV2018" s="13" t="s">
        <v>93</v>
      </c>
      <c r="AW2018" s="13" t="s">
        <v>38</v>
      </c>
      <c r="AX2018" s="13" t="s">
        <v>83</v>
      </c>
      <c r="AY2018" s="245" t="s">
        <v>216</v>
      </c>
    </row>
    <row r="2019" s="13" customFormat="1">
      <c r="A2019" s="13"/>
      <c r="B2019" s="234"/>
      <c r="C2019" s="235"/>
      <c r="D2019" s="236" t="s">
        <v>225</v>
      </c>
      <c r="E2019" s="237" t="s">
        <v>1</v>
      </c>
      <c r="F2019" s="238" t="s">
        <v>2621</v>
      </c>
      <c r="G2019" s="235"/>
      <c r="H2019" s="239">
        <v>4.7999999999999998</v>
      </c>
      <c r="I2019" s="240"/>
      <c r="J2019" s="235"/>
      <c r="K2019" s="235"/>
      <c r="L2019" s="241"/>
      <c r="M2019" s="242"/>
      <c r="N2019" s="243"/>
      <c r="O2019" s="243"/>
      <c r="P2019" s="243"/>
      <c r="Q2019" s="243"/>
      <c r="R2019" s="243"/>
      <c r="S2019" s="243"/>
      <c r="T2019" s="244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5" t="s">
        <v>225</v>
      </c>
      <c r="AU2019" s="245" t="s">
        <v>93</v>
      </c>
      <c r="AV2019" s="13" t="s">
        <v>93</v>
      </c>
      <c r="AW2019" s="13" t="s">
        <v>38</v>
      </c>
      <c r="AX2019" s="13" t="s">
        <v>83</v>
      </c>
      <c r="AY2019" s="245" t="s">
        <v>216</v>
      </c>
    </row>
    <row r="2020" s="13" customFormat="1">
      <c r="A2020" s="13"/>
      <c r="B2020" s="234"/>
      <c r="C2020" s="235"/>
      <c r="D2020" s="236" t="s">
        <v>225</v>
      </c>
      <c r="E2020" s="237" t="s">
        <v>1</v>
      </c>
      <c r="F2020" s="238" t="s">
        <v>2622</v>
      </c>
      <c r="G2020" s="235"/>
      <c r="H2020" s="239">
        <v>4.7999999999999998</v>
      </c>
      <c r="I2020" s="240"/>
      <c r="J2020" s="235"/>
      <c r="K2020" s="235"/>
      <c r="L2020" s="241"/>
      <c r="M2020" s="242"/>
      <c r="N2020" s="243"/>
      <c r="O2020" s="243"/>
      <c r="P2020" s="243"/>
      <c r="Q2020" s="243"/>
      <c r="R2020" s="243"/>
      <c r="S2020" s="243"/>
      <c r="T2020" s="244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45" t="s">
        <v>225</v>
      </c>
      <c r="AU2020" s="245" t="s">
        <v>93</v>
      </c>
      <c r="AV2020" s="13" t="s">
        <v>93</v>
      </c>
      <c r="AW2020" s="13" t="s">
        <v>38</v>
      </c>
      <c r="AX2020" s="13" t="s">
        <v>83</v>
      </c>
      <c r="AY2020" s="245" t="s">
        <v>216</v>
      </c>
    </row>
    <row r="2021" s="13" customFormat="1">
      <c r="A2021" s="13"/>
      <c r="B2021" s="234"/>
      <c r="C2021" s="235"/>
      <c r="D2021" s="236" t="s">
        <v>225</v>
      </c>
      <c r="E2021" s="237" t="s">
        <v>1</v>
      </c>
      <c r="F2021" s="238" t="s">
        <v>2623</v>
      </c>
      <c r="G2021" s="235"/>
      <c r="H2021" s="239">
        <v>5.5999999999999996</v>
      </c>
      <c r="I2021" s="240"/>
      <c r="J2021" s="235"/>
      <c r="K2021" s="235"/>
      <c r="L2021" s="241"/>
      <c r="M2021" s="242"/>
      <c r="N2021" s="243"/>
      <c r="O2021" s="243"/>
      <c r="P2021" s="243"/>
      <c r="Q2021" s="243"/>
      <c r="R2021" s="243"/>
      <c r="S2021" s="243"/>
      <c r="T2021" s="244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5" t="s">
        <v>225</v>
      </c>
      <c r="AU2021" s="245" t="s">
        <v>93</v>
      </c>
      <c r="AV2021" s="13" t="s">
        <v>93</v>
      </c>
      <c r="AW2021" s="13" t="s">
        <v>38</v>
      </c>
      <c r="AX2021" s="13" t="s">
        <v>83</v>
      </c>
      <c r="AY2021" s="245" t="s">
        <v>216</v>
      </c>
    </row>
    <row r="2022" s="13" customFormat="1">
      <c r="A2022" s="13"/>
      <c r="B2022" s="234"/>
      <c r="C2022" s="235"/>
      <c r="D2022" s="236" t="s">
        <v>225</v>
      </c>
      <c r="E2022" s="237" t="s">
        <v>1</v>
      </c>
      <c r="F2022" s="238" t="s">
        <v>2624</v>
      </c>
      <c r="G2022" s="235"/>
      <c r="H2022" s="239">
        <v>4.7999999999999998</v>
      </c>
      <c r="I2022" s="240"/>
      <c r="J2022" s="235"/>
      <c r="K2022" s="235"/>
      <c r="L2022" s="241"/>
      <c r="M2022" s="242"/>
      <c r="N2022" s="243"/>
      <c r="O2022" s="243"/>
      <c r="P2022" s="243"/>
      <c r="Q2022" s="243"/>
      <c r="R2022" s="243"/>
      <c r="S2022" s="243"/>
      <c r="T2022" s="244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45" t="s">
        <v>225</v>
      </c>
      <c r="AU2022" s="245" t="s">
        <v>93</v>
      </c>
      <c r="AV2022" s="13" t="s">
        <v>93</v>
      </c>
      <c r="AW2022" s="13" t="s">
        <v>38</v>
      </c>
      <c r="AX2022" s="13" t="s">
        <v>83</v>
      </c>
      <c r="AY2022" s="245" t="s">
        <v>216</v>
      </c>
    </row>
    <row r="2023" s="13" customFormat="1">
      <c r="A2023" s="13"/>
      <c r="B2023" s="234"/>
      <c r="C2023" s="235"/>
      <c r="D2023" s="236" t="s">
        <v>225</v>
      </c>
      <c r="E2023" s="237" t="s">
        <v>1</v>
      </c>
      <c r="F2023" s="238" t="s">
        <v>2625</v>
      </c>
      <c r="G2023" s="235"/>
      <c r="H2023" s="239">
        <v>15.6</v>
      </c>
      <c r="I2023" s="240"/>
      <c r="J2023" s="235"/>
      <c r="K2023" s="235"/>
      <c r="L2023" s="241"/>
      <c r="M2023" s="242"/>
      <c r="N2023" s="243"/>
      <c r="O2023" s="243"/>
      <c r="P2023" s="243"/>
      <c r="Q2023" s="243"/>
      <c r="R2023" s="243"/>
      <c r="S2023" s="243"/>
      <c r="T2023" s="244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45" t="s">
        <v>225</v>
      </c>
      <c r="AU2023" s="245" t="s">
        <v>93</v>
      </c>
      <c r="AV2023" s="13" t="s">
        <v>93</v>
      </c>
      <c r="AW2023" s="13" t="s">
        <v>38</v>
      </c>
      <c r="AX2023" s="13" t="s">
        <v>83</v>
      </c>
      <c r="AY2023" s="245" t="s">
        <v>216</v>
      </c>
    </row>
    <row r="2024" s="13" customFormat="1">
      <c r="A2024" s="13"/>
      <c r="B2024" s="234"/>
      <c r="C2024" s="235"/>
      <c r="D2024" s="236" t="s">
        <v>225</v>
      </c>
      <c r="E2024" s="237" t="s">
        <v>1</v>
      </c>
      <c r="F2024" s="238" t="s">
        <v>2626</v>
      </c>
      <c r="G2024" s="235"/>
      <c r="H2024" s="239">
        <v>1.44</v>
      </c>
      <c r="I2024" s="240"/>
      <c r="J2024" s="235"/>
      <c r="K2024" s="235"/>
      <c r="L2024" s="241"/>
      <c r="M2024" s="242"/>
      <c r="N2024" s="243"/>
      <c r="O2024" s="243"/>
      <c r="P2024" s="243"/>
      <c r="Q2024" s="243"/>
      <c r="R2024" s="243"/>
      <c r="S2024" s="243"/>
      <c r="T2024" s="244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5" t="s">
        <v>225</v>
      </c>
      <c r="AU2024" s="245" t="s">
        <v>93</v>
      </c>
      <c r="AV2024" s="13" t="s">
        <v>93</v>
      </c>
      <c r="AW2024" s="13" t="s">
        <v>38</v>
      </c>
      <c r="AX2024" s="13" t="s">
        <v>83</v>
      </c>
      <c r="AY2024" s="245" t="s">
        <v>216</v>
      </c>
    </row>
    <row r="2025" s="13" customFormat="1">
      <c r="A2025" s="13"/>
      <c r="B2025" s="234"/>
      <c r="C2025" s="235"/>
      <c r="D2025" s="236" t="s">
        <v>225</v>
      </c>
      <c r="E2025" s="237" t="s">
        <v>1</v>
      </c>
      <c r="F2025" s="238" t="s">
        <v>2627</v>
      </c>
      <c r="G2025" s="235"/>
      <c r="H2025" s="239">
        <v>1.6000000000000001</v>
      </c>
      <c r="I2025" s="240"/>
      <c r="J2025" s="235"/>
      <c r="K2025" s="235"/>
      <c r="L2025" s="241"/>
      <c r="M2025" s="242"/>
      <c r="N2025" s="243"/>
      <c r="O2025" s="243"/>
      <c r="P2025" s="243"/>
      <c r="Q2025" s="243"/>
      <c r="R2025" s="243"/>
      <c r="S2025" s="243"/>
      <c r="T2025" s="244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5" t="s">
        <v>225</v>
      </c>
      <c r="AU2025" s="245" t="s">
        <v>93</v>
      </c>
      <c r="AV2025" s="13" t="s">
        <v>93</v>
      </c>
      <c r="AW2025" s="13" t="s">
        <v>38</v>
      </c>
      <c r="AX2025" s="13" t="s">
        <v>83</v>
      </c>
      <c r="AY2025" s="245" t="s">
        <v>216</v>
      </c>
    </row>
    <row r="2026" s="13" customFormat="1">
      <c r="A2026" s="13"/>
      <c r="B2026" s="234"/>
      <c r="C2026" s="235"/>
      <c r="D2026" s="236" t="s">
        <v>225</v>
      </c>
      <c r="E2026" s="237" t="s">
        <v>1</v>
      </c>
      <c r="F2026" s="238" t="s">
        <v>2628</v>
      </c>
      <c r="G2026" s="235"/>
      <c r="H2026" s="239">
        <v>2</v>
      </c>
      <c r="I2026" s="240"/>
      <c r="J2026" s="235"/>
      <c r="K2026" s="235"/>
      <c r="L2026" s="241"/>
      <c r="M2026" s="242"/>
      <c r="N2026" s="243"/>
      <c r="O2026" s="243"/>
      <c r="P2026" s="243"/>
      <c r="Q2026" s="243"/>
      <c r="R2026" s="243"/>
      <c r="S2026" s="243"/>
      <c r="T2026" s="244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5" t="s">
        <v>225</v>
      </c>
      <c r="AU2026" s="245" t="s">
        <v>93</v>
      </c>
      <c r="AV2026" s="13" t="s">
        <v>93</v>
      </c>
      <c r="AW2026" s="13" t="s">
        <v>38</v>
      </c>
      <c r="AX2026" s="13" t="s">
        <v>83</v>
      </c>
      <c r="AY2026" s="245" t="s">
        <v>216</v>
      </c>
    </row>
    <row r="2027" s="14" customFormat="1">
      <c r="A2027" s="14"/>
      <c r="B2027" s="246"/>
      <c r="C2027" s="247"/>
      <c r="D2027" s="236" t="s">
        <v>225</v>
      </c>
      <c r="E2027" s="248" t="s">
        <v>119</v>
      </c>
      <c r="F2027" s="249" t="s">
        <v>229</v>
      </c>
      <c r="G2027" s="247"/>
      <c r="H2027" s="250">
        <v>96.540000000000006</v>
      </c>
      <c r="I2027" s="251"/>
      <c r="J2027" s="247"/>
      <c r="K2027" s="247"/>
      <c r="L2027" s="252"/>
      <c r="M2027" s="253"/>
      <c r="N2027" s="254"/>
      <c r="O2027" s="254"/>
      <c r="P2027" s="254"/>
      <c r="Q2027" s="254"/>
      <c r="R2027" s="254"/>
      <c r="S2027" s="254"/>
      <c r="T2027" s="255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6" t="s">
        <v>225</v>
      </c>
      <c r="AU2027" s="256" t="s">
        <v>93</v>
      </c>
      <c r="AV2027" s="14" t="s">
        <v>223</v>
      </c>
      <c r="AW2027" s="14" t="s">
        <v>38</v>
      </c>
      <c r="AX2027" s="14" t="s">
        <v>91</v>
      </c>
      <c r="AY2027" s="256" t="s">
        <v>216</v>
      </c>
    </row>
    <row r="2028" s="2" customFormat="1" ht="24.15" customHeight="1">
      <c r="A2028" s="40"/>
      <c r="B2028" s="41"/>
      <c r="C2028" s="221" t="s">
        <v>2629</v>
      </c>
      <c r="D2028" s="221" t="s">
        <v>218</v>
      </c>
      <c r="E2028" s="222" t="s">
        <v>2630</v>
      </c>
      <c r="F2028" s="223" t="s">
        <v>2631</v>
      </c>
      <c r="G2028" s="224" t="s">
        <v>237</v>
      </c>
      <c r="H2028" s="225">
        <v>36.200000000000003</v>
      </c>
      <c r="I2028" s="226"/>
      <c r="J2028" s="227">
        <f>ROUND(I2028*H2028,2)</f>
        <v>0</v>
      </c>
      <c r="K2028" s="223" t="s">
        <v>1</v>
      </c>
      <c r="L2028" s="46"/>
      <c r="M2028" s="228" t="s">
        <v>1</v>
      </c>
      <c r="N2028" s="229" t="s">
        <v>48</v>
      </c>
      <c r="O2028" s="93"/>
      <c r="P2028" s="230">
        <f>O2028*H2028</f>
        <v>0</v>
      </c>
      <c r="Q2028" s="230">
        <v>0.00097999999999999997</v>
      </c>
      <c r="R2028" s="230">
        <f>Q2028*H2028</f>
        <v>0.035476000000000001</v>
      </c>
      <c r="S2028" s="230">
        <v>0</v>
      </c>
      <c r="T2028" s="231">
        <f>S2028*H2028</f>
        <v>0</v>
      </c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R2028" s="232" t="s">
        <v>312</v>
      </c>
      <c r="AT2028" s="232" t="s">
        <v>218</v>
      </c>
      <c r="AU2028" s="232" t="s">
        <v>93</v>
      </c>
      <c r="AY2028" s="18" t="s">
        <v>216</v>
      </c>
      <c r="BE2028" s="233">
        <f>IF(N2028="základní",J2028,0)</f>
        <v>0</v>
      </c>
      <c r="BF2028" s="233">
        <f>IF(N2028="snížená",J2028,0)</f>
        <v>0</v>
      </c>
      <c r="BG2028" s="233">
        <f>IF(N2028="zákl. přenesená",J2028,0)</f>
        <v>0</v>
      </c>
      <c r="BH2028" s="233">
        <f>IF(N2028="sníž. přenesená",J2028,0)</f>
        <v>0</v>
      </c>
      <c r="BI2028" s="233">
        <f>IF(N2028="nulová",J2028,0)</f>
        <v>0</v>
      </c>
      <c r="BJ2028" s="18" t="s">
        <v>91</v>
      </c>
      <c r="BK2028" s="233">
        <f>ROUND(I2028*H2028,2)</f>
        <v>0</v>
      </c>
      <c r="BL2028" s="18" t="s">
        <v>312</v>
      </c>
      <c r="BM2028" s="232" t="s">
        <v>2632</v>
      </c>
    </row>
    <row r="2029" s="13" customFormat="1">
      <c r="A2029" s="13"/>
      <c r="B2029" s="234"/>
      <c r="C2029" s="235"/>
      <c r="D2029" s="236" t="s">
        <v>225</v>
      </c>
      <c r="E2029" s="237" t="s">
        <v>1</v>
      </c>
      <c r="F2029" s="238" t="s">
        <v>2633</v>
      </c>
      <c r="G2029" s="235"/>
      <c r="H2029" s="239">
        <v>2</v>
      </c>
      <c r="I2029" s="240"/>
      <c r="J2029" s="235"/>
      <c r="K2029" s="235"/>
      <c r="L2029" s="241"/>
      <c r="M2029" s="242"/>
      <c r="N2029" s="243"/>
      <c r="O2029" s="243"/>
      <c r="P2029" s="243"/>
      <c r="Q2029" s="243"/>
      <c r="R2029" s="243"/>
      <c r="S2029" s="243"/>
      <c r="T2029" s="244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45" t="s">
        <v>225</v>
      </c>
      <c r="AU2029" s="245" t="s">
        <v>93</v>
      </c>
      <c r="AV2029" s="13" t="s">
        <v>93</v>
      </c>
      <c r="AW2029" s="13" t="s">
        <v>38</v>
      </c>
      <c r="AX2029" s="13" t="s">
        <v>83</v>
      </c>
      <c r="AY2029" s="245" t="s">
        <v>216</v>
      </c>
    </row>
    <row r="2030" s="13" customFormat="1">
      <c r="A2030" s="13"/>
      <c r="B2030" s="234"/>
      <c r="C2030" s="235"/>
      <c r="D2030" s="236" t="s">
        <v>225</v>
      </c>
      <c r="E2030" s="237" t="s">
        <v>1</v>
      </c>
      <c r="F2030" s="238" t="s">
        <v>2634</v>
      </c>
      <c r="G2030" s="235"/>
      <c r="H2030" s="239">
        <v>1.8</v>
      </c>
      <c r="I2030" s="240"/>
      <c r="J2030" s="235"/>
      <c r="K2030" s="235"/>
      <c r="L2030" s="241"/>
      <c r="M2030" s="242"/>
      <c r="N2030" s="243"/>
      <c r="O2030" s="243"/>
      <c r="P2030" s="243"/>
      <c r="Q2030" s="243"/>
      <c r="R2030" s="243"/>
      <c r="S2030" s="243"/>
      <c r="T2030" s="244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5" t="s">
        <v>225</v>
      </c>
      <c r="AU2030" s="245" t="s">
        <v>93</v>
      </c>
      <c r="AV2030" s="13" t="s">
        <v>93</v>
      </c>
      <c r="AW2030" s="13" t="s">
        <v>38</v>
      </c>
      <c r="AX2030" s="13" t="s">
        <v>83</v>
      </c>
      <c r="AY2030" s="245" t="s">
        <v>216</v>
      </c>
    </row>
    <row r="2031" s="13" customFormat="1">
      <c r="A2031" s="13"/>
      <c r="B2031" s="234"/>
      <c r="C2031" s="235"/>
      <c r="D2031" s="236" t="s">
        <v>225</v>
      </c>
      <c r="E2031" s="237" t="s">
        <v>1</v>
      </c>
      <c r="F2031" s="238" t="s">
        <v>2635</v>
      </c>
      <c r="G2031" s="235"/>
      <c r="H2031" s="239">
        <v>2.6499999999999999</v>
      </c>
      <c r="I2031" s="240"/>
      <c r="J2031" s="235"/>
      <c r="K2031" s="235"/>
      <c r="L2031" s="241"/>
      <c r="M2031" s="242"/>
      <c r="N2031" s="243"/>
      <c r="O2031" s="243"/>
      <c r="P2031" s="243"/>
      <c r="Q2031" s="243"/>
      <c r="R2031" s="243"/>
      <c r="S2031" s="243"/>
      <c r="T2031" s="244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45" t="s">
        <v>225</v>
      </c>
      <c r="AU2031" s="245" t="s">
        <v>93</v>
      </c>
      <c r="AV2031" s="13" t="s">
        <v>93</v>
      </c>
      <c r="AW2031" s="13" t="s">
        <v>38</v>
      </c>
      <c r="AX2031" s="13" t="s">
        <v>83</v>
      </c>
      <c r="AY2031" s="245" t="s">
        <v>216</v>
      </c>
    </row>
    <row r="2032" s="13" customFormat="1">
      <c r="A2032" s="13"/>
      <c r="B2032" s="234"/>
      <c r="C2032" s="235"/>
      <c r="D2032" s="236" t="s">
        <v>225</v>
      </c>
      <c r="E2032" s="237" t="s">
        <v>1</v>
      </c>
      <c r="F2032" s="238" t="s">
        <v>2636</v>
      </c>
      <c r="G2032" s="235"/>
      <c r="H2032" s="239">
        <v>2</v>
      </c>
      <c r="I2032" s="240"/>
      <c r="J2032" s="235"/>
      <c r="K2032" s="235"/>
      <c r="L2032" s="241"/>
      <c r="M2032" s="242"/>
      <c r="N2032" s="243"/>
      <c r="O2032" s="243"/>
      <c r="P2032" s="243"/>
      <c r="Q2032" s="243"/>
      <c r="R2032" s="243"/>
      <c r="S2032" s="243"/>
      <c r="T2032" s="244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45" t="s">
        <v>225</v>
      </c>
      <c r="AU2032" s="245" t="s">
        <v>93</v>
      </c>
      <c r="AV2032" s="13" t="s">
        <v>93</v>
      </c>
      <c r="AW2032" s="13" t="s">
        <v>38</v>
      </c>
      <c r="AX2032" s="13" t="s">
        <v>83</v>
      </c>
      <c r="AY2032" s="245" t="s">
        <v>216</v>
      </c>
    </row>
    <row r="2033" s="13" customFormat="1">
      <c r="A2033" s="13"/>
      <c r="B2033" s="234"/>
      <c r="C2033" s="235"/>
      <c r="D2033" s="236" t="s">
        <v>225</v>
      </c>
      <c r="E2033" s="237" t="s">
        <v>1</v>
      </c>
      <c r="F2033" s="238" t="s">
        <v>2637</v>
      </c>
      <c r="G2033" s="235"/>
      <c r="H2033" s="239">
        <v>2</v>
      </c>
      <c r="I2033" s="240"/>
      <c r="J2033" s="235"/>
      <c r="K2033" s="235"/>
      <c r="L2033" s="241"/>
      <c r="M2033" s="242"/>
      <c r="N2033" s="243"/>
      <c r="O2033" s="243"/>
      <c r="P2033" s="243"/>
      <c r="Q2033" s="243"/>
      <c r="R2033" s="243"/>
      <c r="S2033" s="243"/>
      <c r="T2033" s="244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45" t="s">
        <v>225</v>
      </c>
      <c r="AU2033" s="245" t="s">
        <v>93</v>
      </c>
      <c r="AV2033" s="13" t="s">
        <v>93</v>
      </c>
      <c r="AW2033" s="13" t="s">
        <v>38</v>
      </c>
      <c r="AX2033" s="13" t="s">
        <v>83</v>
      </c>
      <c r="AY2033" s="245" t="s">
        <v>216</v>
      </c>
    </row>
    <row r="2034" s="13" customFormat="1">
      <c r="A2034" s="13"/>
      <c r="B2034" s="234"/>
      <c r="C2034" s="235"/>
      <c r="D2034" s="236" t="s">
        <v>225</v>
      </c>
      <c r="E2034" s="237" t="s">
        <v>1</v>
      </c>
      <c r="F2034" s="238" t="s">
        <v>2638</v>
      </c>
      <c r="G2034" s="235"/>
      <c r="H2034" s="239">
        <v>1.8</v>
      </c>
      <c r="I2034" s="240"/>
      <c r="J2034" s="235"/>
      <c r="K2034" s="235"/>
      <c r="L2034" s="241"/>
      <c r="M2034" s="242"/>
      <c r="N2034" s="243"/>
      <c r="O2034" s="243"/>
      <c r="P2034" s="243"/>
      <c r="Q2034" s="243"/>
      <c r="R2034" s="243"/>
      <c r="S2034" s="243"/>
      <c r="T2034" s="244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5" t="s">
        <v>225</v>
      </c>
      <c r="AU2034" s="245" t="s">
        <v>93</v>
      </c>
      <c r="AV2034" s="13" t="s">
        <v>93</v>
      </c>
      <c r="AW2034" s="13" t="s">
        <v>38</v>
      </c>
      <c r="AX2034" s="13" t="s">
        <v>83</v>
      </c>
      <c r="AY2034" s="245" t="s">
        <v>216</v>
      </c>
    </row>
    <row r="2035" s="13" customFormat="1">
      <c r="A2035" s="13"/>
      <c r="B2035" s="234"/>
      <c r="C2035" s="235"/>
      <c r="D2035" s="236" t="s">
        <v>225</v>
      </c>
      <c r="E2035" s="237" t="s">
        <v>1</v>
      </c>
      <c r="F2035" s="238" t="s">
        <v>2639</v>
      </c>
      <c r="G2035" s="235"/>
      <c r="H2035" s="239">
        <v>2.6499999999999999</v>
      </c>
      <c r="I2035" s="240"/>
      <c r="J2035" s="235"/>
      <c r="K2035" s="235"/>
      <c r="L2035" s="241"/>
      <c r="M2035" s="242"/>
      <c r="N2035" s="243"/>
      <c r="O2035" s="243"/>
      <c r="P2035" s="243"/>
      <c r="Q2035" s="243"/>
      <c r="R2035" s="243"/>
      <c r="S2035" s="243"/>
      <c r="T2035" s="244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45" t="s">
        <v>225</v>
      </c>
      <c r="AU2035" s="245" t="s">
        <v>93</v>
      </c>
      <c r="AV2035" s="13" t="s">
        <v>93</v>
      </c>
      <c r="AW2035" s="13" t="s">
        <v>38</v>
      </c>
      <c r="AX2035" s="13" t="s">
        <v>83</v>
      </c>
      <c r="AY2035" s="245" t="s">
        <v>216</v>
      </c>
    </row>
    <row r="2036" s="13" customFormat="1">
      <c r="A2036" s="13"/>
      <c r="B2036" s="234"/>
      <c r="C2036" s="235"/>
      <c r="D2036" s="236" t="s">
        <v>225</v>
      </c>
      <c r="E2036" s="237" t="s">
        <v>1</v>
      </c>
      <c r="F2036" s="238" t="s">
        <v>2640</v>
      </c>
      <c r="G2036" s="235"/>
      <c r="H2036" s="239">
        <v>2</v>
      </c>
      <c r="I2036" s="240"/>
      <c r="J2036" s="235"/>
      <c r="K2036" s="235"/>
      <c r="L2036" s="241"/>
      <c r="M2036" s="242"/>
      <c r="N2036" s="243"/>
      <c r="O2036" s="243"/>
      <c r="P2036" s="243"/>
      <c r="Q2036" s="243"/>
      <c r="R2036" s="243"/>
      <c r="S2036" s="243"/>
      <c r="T2036" s="244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5" t="s">
        <v>225</v>
      </c>
      <c r="AU2036" s="245" t="s">
        <v>93</v>
      </c>
      <c r="AV2036" s="13" t="s">
        <v>93</v>
      </c>
      <c r="AW2036" s="13" t="s">
        <v>38</v>
      </c>
      <c r="AX2036" s="13" t="s">
        <v>83</v>
      </c>
      <c r="AY2036" s="245" t="s">
        <v>216</v>
      </c>
    </row>
    <row r="2037" s="13" customFormat="1">
      <c r="A2037" s="13"/>
      <c r="B2037" s="234"/>
      <c r="C2037" s="235"/>
      <c r="D2037" s="236" t="s">
        <v>225</v>
      </c>
      <c r="E2037" s="237" t="s">
        <v>1</v>
      </c>
      <c r="F2037" s="238" t="s">
        <v>2641</v>
      </c>
      <c r="G2037" s="235"/>
      <c r="H2037" s="239">
        <v>2</v>
      </c>
      <c r="I2037" s="240"/>
      <c r="J2037" s="235"/>
      <c r="K2037" s="235"/>
      <c r="L2037" s="241"/>
      <c r="M2037" s="242"/>
      <c r="N2037" s="243"/>
      <c r="O2037" s="243"/>
      <c r="P2037" s="243"/>
      <c r="Q2037" s="243"/>
      <c r="R2037" s="243"/>
      <c r="S2037" s="243"/>
      <c r="T2037" s="244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45" t="s">
        <v>225</v>
      </c>
      <c r="AU2037" s="245" t="s">
        <v>93</v>
      </c>
      <c r="AV2037" s="13" t="s">
        <v>93</v>
      </c>
      <c r="AW2037" s="13" t="s">
        <v>38</v>
      </c>
      <c r="AX2037" s="13" t="s">
        <v>83</v>
      </c>
      <c r="AY2037" s="245" t="s">
        <v>216</v>
      </c>
    </row>
    <row r="2038" s="13" customFormat="1">
      <c r="A2038" s="13"/>
      <c r="B2038" s="234"/>
      <c r="C2038" s="235"/>
      <c r="D2038" s="236" t="s">
        <v>225</v>
      </c>
      <c r="E2038" s="237" t="s">
        <v>1</v>
      </c>
      <c r="F2038" s="238" t="s">
        <v>2642</v>
      </c>
      <c r="G2038" s="235"/>
      <c r="H2038" s="239">
        <v>2</v>
      </c>
      <c r="I2038" s="240"/>
      <c r="J2038" s="235"/>
      <c r="K2038" s="235"/>
      <c r="L2038" s="241"/>
      <c r="M2038" s="242"/>
      <c r="N2038" s="243"/>
      <c r="O2038" s="243"/>
      <c r="P2038" s="243"/>
      <c r="Q2038" s="243"/>
      <c r="R2038" s="243"/>
      <c r="S2038" s="243"/>
      <c r="T2038" s="244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45" t="s">
        <v>225</v>
      </c>
      <c r="AU2038" s="245" t="s">
        <v>93</v>
      </c>
      <c r="AV2038" s="13" t="s">
        <v>93</v>
      </c>
      <c r="AW2038" s="13" t="s">
        <v>38</v>
      </c>
      <c r="AX2038" s="13" t="s">
        <v>83</v>
      </c>
      <c r="AY2038" s="245" t="s">
        <v>216</v>
      </c>
    </row>
    <row r="2039" s="13" customFormat="1">
      <c r="A2039" s="13"/>
      <c r="B2039" s="234"/>
      <c r="C2039" s="235"/>
      <c r="D2039" s="236" t="s">
        <v>225</v>
      </c>
      <c r="E2039" s="237" t="s">
        <v>1</v>
      </c>
      <c r="F2039" s="238" t="s">
        <v>2643</v>
      </c>
      <c r="G2039" s="235"/>
      <c r="H2039" s="239">
        <v>2</v>
      </c>
      <c r="I2039" s="240"/>
      <c r="J2039" s="235"/>
      <c r="K2039" s="235"/>
      <c r="L2039" s="241"/>
      <c r="M2039" s="242"/>
      <c r="N2039" s="243"/>
      <c r="O2039" s="243"/>
      <c r="P2039" s="243"/>
      <c r="Q2039" s="243"/>
      <c r="R2039" s="243"/>
      <c r="S2039" s="243"/>
      <c r="T2039" s="244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45" t="s">
        <v>225</v>
      </c>
      <c r="AU2039" s="245" t="s">
        <v>93</v>
      </c>
      <c r="AV2039" s="13" t="s">
        <v>93</v>
      </c>
      <c r="AW2039" s="13" t="s">
        <v>38</v>
      </c>
      <c r="AX2039" s="13" t="s">
        <v>83</v>
      </c>
      <c r="AY2039" s="245" t="s">
        <v>216</v>
      </c>
    </row>
    <row r="2040" s="13" customFormat="1">
      <c r="A2040" s="13"/>
      <c r="B2040" s="234"/>
      <c r="C2040" s="235"/>
      <c r="D2040" s="236" t="s">
        <v>225</v>
      </c>
      <c r="E2040" s="237" t="s">
        <v>1</v>
      </c>
      <c r="F2040" s="238" t="s">
        <v>2644</v>
      </c>
      <c r="G2040" s="235"/>
      <c r="H2040" s="239">
        <v>1.8</v>
      </c>
      <c r="I2040" s="240"/>
      <c r="J2040" s="235"/>
      <c r="K2040" s="235"/>
      <c r="L2040" s="241"/>
      <c r="M2040" s="242"/>
      <c r="N2040" s="243"/>
      <c r="O2040" s="243"/>
      <c r="P2040" s="243"/>
      <c r="Q2040" s="243"/>
      <c r="R2040" s="243"/>
      <c r="S2040" s="243"/>
      <c r="T2040" s="244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45" t="s">
        <v>225</v>
      </c>
      <c r="AU2040" s="245" t="s">
        <v>93</v>
      </c>
      <c r="AV2040" s="13" t="s">
        <v>93</v>
      </c>
      <c r="AW2040" s="13" t="s">
        <v>38</v>
      </c>
      <c r="AX2040" s="13" t="s">
        <v>83</v>
      </c>
      <c r="AY2040" s="245" t="s">
        <v>216</v>
      </c>
    </row>
    <row r="2041" s="13" customFormat="1">
      <c r="A2041" s="13"/>
      <c r="B2041" s="234"/>
      <c r="C2041" s="235"/>
      <c r="D2041" s="236" t="s">
        <v>225</v>
      </c>
      <c r="E2041" s="237" t="s">
        <v>1</v>
      </c>
      <c r="F2041" s="238" t="s">
        <v>2645</v>
      </c>
      <c r="G2041" s="235"/>
      <c r="H2041" s="239">
        <v>1.8</v>
      </c>
      <c r="I2041" s="240"/>
      <c r="J2041" s="235"/>
      <c r="K2041" s="235"/>
      <c r="L2041" s="241"/>
      <c r="M2041" s="242"/>
      <c r="N2041" s="243"/>
      <c r="O2041" s="243"/>
      <c r="P2041" s="243"/>
      <c r="Q2041" s="243"/>
      <c r="R2041" s="243"/>
      <c r="S2041" s="243"/>
      <c r="T2041" s="244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5" t="s">
        <v>225</v>
      </c>
      <c r="AU2041" s="245" t="s">
        <v>93</v>
      </c>
      <c r="AV2041" s="13" t="s">
        <v>93</v>
      </c>
      <c r="AW2041" s="13" t="s">
        <v>38</v>
      </c>
      <c r="AX2041" s="13" t="s">
        <v>83</v>
      </c>
      <c r="AY2041" s="245" t="s">
        <v>216</v>
      </c>
    </row>
    <row r="2042" s="13" customFormat="1">
      <c r="A2042" s="13"/>
      <c r="B2042" s="234"/>
      <c r="C2042" s="235"/>
      <c r="D2042" s="236" t="s">
        <v>225</v>
      </c>
      <c r="E2042" s="237" t="s">
        <v>1</v>
      </c>
      <c r="F2042" s="238" t="s">
        <v>2646</v>
      </c>
      <c r="G2042" s="235"/>
      <c r="H2042" s="239">
        <v>2</v>
      </c>
      <c r="I2042" s="240"/>
      <c r="J2042" s="235"/>
      <c r="K2042" s="235"/>
      <c r="L2042" s="241"/>
      <c r="M2042" s="242"/>
      <c r="N2042" s="243"/>
      <c r="O2042" s="243"/>
      <c r="P2042" s="243"/>
      <c r="Q2042" s="243"/>
      <c r="R2042" s="243"/>
      <c r="S2042" s="243"/>
      <c r="T2042" s="244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45" t="s">
        <v>225</v>
      </c>
      <c r="AU2042" s="245" t="s">
        <v>93</v>
      </c>
      <c r="AV2042" s="13" t="s">
        <v>93</v>
      </c>
      <c r="AW2042" s="13" t="s">
        <v>38</v>
      </c>
      <c r="AX2042" s="13" t="s">
        <v>83</v>
      </c>
      <c r="AY2042" s="245" t="s">
        <v>216</v>
      </c>
    </row>
    <row r="2043" s="13" customFormat="1">
      <c r="A2043" s="13"/>
      <c r="B2043" s="234"/>
      <c r="C2043" s="235"/>
      <c r="D2043" s="236" t="s">
        <v>225</v>
      </c>
      <c r="E2043" s="237" t="s">
        <v>1</v>
      </c>
      <c r="F2043" s="238" t="s">
        <v>2647</v>
      </c>
      <c r="G2043" s="235"/>
      <c r="H2043" s="239">
        <v>2.1000000000000001</v>
      </c>
      <c r="I2043" s="240"/>
      <c r="J2043" s="235"/>
      <c r="K2043" s="235"/>
      <c r="L2043" s="241"/>
      <c r="M2043" s="242"/>
      <c r="N2043" s="243"/>
      <c r="O2043" s="243"/>
      <c r="P2043" s="243"/>
      <c r="Q2043" s="243"/>
      <c r="R2043" s="243"/>
      <c r="S2043" s="243"/>
      <c r="T2043" s="244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45" t="s">
        <v>225</v>
      </c>
      <c r="AU2043" s="245" t="s">
        <v>93</v>
      </c>
      <c r="AV2043" s="13" t="s">
        <v>93</v>
      </c>
      <c r="AW2043" s="13" t="s">
        <v>38</v>
      </c>
      <c r="AX2043" s="13" t="s">
        <v>83</v>
      </c>
      <c r="AY2043" s="245" t="s">
        <v>216</v>
      </c>
    </row>
    <row r="2044" s="13" customFormat="1">
      <c r="A2044" s="13"/>
      <c r="B2044" s="234"/>
      <c r="C2044" s="235"/>
      <c r="D2044" s="236" t="s">
        <v>225</v>
      </c>
      <c r="E2044" s="237" t="s">
        <v>1</v>
      </c>
      <c r="F2044" s="238" t="s">
        <v>2648</v>
      </c>
      <c r="G2044" s="235"/>
      <c r="H2044" s="239">
        <v>2</v>
      </c>
      <c r="I2044" s="240"/>
      <c r="J2044" s="235"/>
      <c r="K2044" s="235"/>
      <c r="L2044" s="241"/>
      <c r="M2044" s="242"/>
      <c r="N2044" s="243"/>
      <c r="O2044" s="243"/>
      <c r="P2044" s="243"/>
      <c r="Q2044" s="243"/>
      <c r="R2044" s="243"/>
      <c r="S2044" s="243"/>
      <c r="T2044" s="244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45" t="s">
        <v>225</v>
      </c>
      <c r="AU2044" s="245" t="s">
        <v>93</v>
      </c>
      <c r="AV2044" s="13" t="s">
        <v>93</v>
      </c>
      <c r="AW2044" s="13" t="s">
        <v>38</v>
      </c>
      <c r="AX2044" s="13" t="s">
        <v>83</v>
      </c>
      <c r="AY2044" s="245" t="s">
        <v>216</v>
      </c>
    </row>
    <row r="2045" s="13" customFormat="1">
      <c r="A2045" s="13"/>
      <c r="B2045" s="234"/>
      <c r="C2045" s="235"/>
      <c r="D2045" s="236" t="s">
        <v>225</v>
      </c>
      <c r="E2045" s="237" t="s">
        <v>1</v>
      </c>
      <c r="F2045" s="238" t="s">
        <v>2649</v>
      </c>
      <c r="G2045" s="235"/>
      <c r="H2045" s="239">
        <v>1.8</v>
      </c>
      <c r="I2045" s="240"/>
      <c r="J2045" s="235"/>
      <c r="K2045" s="235"/>
      <c r="L2045" s="241"/>
      <c r="M2045" s="242"/>
      <c r="N2045" s="243"/>
      <c r="O2045" s="243"/>
      <c r="P2045" s="243"/>
      <c r="Q2045" s="243"/>
      <c r="R2045" s="243"/>
      <c r="S2045" s="243"/>
      <c r="T2045" s="244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45" t="s">
        <v>225</v>
      </c>
      <c r="AU2045" s="245" t="s">
        <v>93</v>
      </c>
      <c r="AV2045" s="13" t="s">
        <v>93</v>
      </c>
      <c r="AW2045" s="13" t="s">
        <v>38</v>
      </c>
      <c r="AX2045" s="13" t="s">
        <v>83</v>
      </c>
      <c r="AY2045" s="245" t="s">
        <v>216</v>
      </c>
    </row>
    <row r="2046" s="13" customFormat="1">
      <c r="A2046" s="13"/>
      <c r="B2046" s="234"/>
      <c r="C2046" s="235"/>
      <c r="D2046" s="236" t="s">
        <v>225</v>
      </c>
      <c r="E2046" s="237" t="s">
        <v>1</v>
      </c>
      <c r="F2046" s="238" t="s">
        <v>2650</v>
      </c>
      <c r="G2046" s="235"/>
      <c r="H2046" s="239">
        <v>1.8</v>
      </c>
      <c r="I2046" s="240"/>
      <c r="J2046" s="235"/>
      <c r="K2046" s="235"/>
      <c r="L2046" s="241"/>
      <c r="M2046" s="242"/>
      <c r="N2046" s="243"/>
      <c r="O2046" s="243"/>
      <c r="P2046" s="243"/>
      <c r="Q2046" s="243"/>
      <c r="R2046" s="243"/>
      <c r="S2046" s="243"/>
      <c r="T2046" s="244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5" t="s">
        <v>225</v>
      </c>
      <c r="AU2046" s="245" t="s">
        <v>93</v>
      </c>
      <c r="AV2046" s="13" t="s">
        <v>93</v>
      </c>
      <c r="AW2046" s="13" t="s">
        <v>38</v>
      </c>
      <c r="AX2046" s="13" t="s">
        <v>83</v>
      </c>
      <c r="AY2046" s="245" t="s">
        <v>216</v>
      </c>
    </row>
    <row r="2047" s="14" customFormat="1">
      <c r="A2047" s="14"/>
      <c r="B2047" s="246"/>
      <c r="C2047" s="247"/>
      <c r="D2047" s="236" t="s">
        <v>225</v>
      </c>
      <c r="E2047" s="248" t="s">
        <v>122</v>
      </c>
      <c r="F2047" s="249" t="s">
        <v>229</v>
      </c>
      <c r="G2047" s="247"/>
      <c r="H2047" s="250">
        <v>36.200000000000003</v>
      </c>
      <c r="I2047" s="251"/>
      <c r="J2047" s="247"/>
      <c r="K2047" s="247"/>
      <c r="L2047" s="252"/>
      <c r="M2047" s="253"/>
      <c r="N2047" s="254"/>
      <c r="O2047" s="254"/>
      <c r="P2047" s="254"/>
      <c r="Q2047" s="254"/>
      <c r="R2047" s="254"/>
      <c r="S2047" s="254"/>
      <c r="T2047" s="255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6" t="s">
        <v>225</v>
      </c>
      <c r="AU2047" s="256" t="s">
        <v>93</v>
      </c>
      <c r="AV2047" s="14" t="s">
        <v>223</v>
      </c>
      <c r="AW2047" s="14" t="s">
        <v>38</v>
      </c>
      <c r="AX2047" s="14" t="s">
        <v>91</v>
      </c>
      <c r="AY2047" s="256" t="s">
        <v>216</v>
      </c>
    </row>
    <row r="2048" s="2" customFormat="1" ht="16.5" customHeight="1">
      <c r="A2048" s="40"/>
      <c r="B2048" s="41"/>
      <c r="C2048" s="267" t="s">
        <v>2651</v>
      </c>
      <c r="D2048" s="267" t="s">
        <v>295</v>
      </c>
      <c r="E2048" s="268" t="s">
        <v>2652</v>
      </c>
      <c r="F2048" s="269" t="s">
        <v>2653</v>
      </c>
      <c r="G2048" s="270" t="s">
        <v>221</v>
      </c>
      <c r="H2048" s="271">
        <v>554.803</v>
      </c>
      <c r="I2048" s="272"/>
      <c r="J2048" s="273">
        <f>ROUND(I2048*H2048,2)</f>
        <v>0</v>
      </c>
      <c r="K2048" s="269" t="s">
        <v>222</v>
      </c>
      <c r="L2048" s="274"/>
      <c r="M2048" s="275" t="s">
        <v>1</v>
      </c>
      <c r="N2048" s="276" t="s">
        <v>48</v>
      </c>
      <c r="O2048" s="93"/>
      <c r="P2048" s="230">
        <f>O2048*H2048</f>
        <v>0</v>
      </c>
      <c r="Q2048" s="230">
        <v>0.0118</v>
      </c>
      <c r="R2048" s="230">
        <f>Q2048*H2048</f>
        <v>6.5466753999999998</v>
      </c>
      <c r="S2048" s="230">
        <v>0</v>
      </c>
      <c r="T2048" s="231">
        <f>S2048*H2048</f>
        <v>0</v>
      </c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R2048" s="232" t="s">
        <v>440</v>
      </c>
      <c r="AT2048" s="232" t="s">
        <v>295</v>
      </c>
      <c r="AU2048" s="232" t="s">
        <v>93</v>
      </c>
      <c r="AY2048" s="18" t="s">
        <v>216</v>
      </c>
      <c r="BE2048" s="233">
        <f>IF(N2048="základní",J2048,0)</f>
        <v>0</v>
      </c>
      <c r="BF2048" s="233">
        <f>IF(N2048="snížená",J2048,0)</f>
        <v>0</v>
      </c>
      <c r="BG2048" s="233">
        <f>IF(N2048="zákl. přenesená",J2048,0)</f>
        <v>0</v>
      </c>
      <c r="BH2048" s="233">
        <f>IF(N2048="sníž. přenesená",J2048,0)</f>
        <v>0</v>
      </c>
      <c r="BI2048" s="233">
        <f>IF(N2048="nulová",J2048,0)</f>
        <v>0</v>
      </c>
      <c r="BJ2048" s="18" t="s">
        <v>91</v>
      </c>
      <c r="BK2048" s="233">
        <f>ROUND(I2048*H2048,2)</f>
        <v>0</v>
      </c>
      <c r="BL2048" s="18" t="s">
        <v>312</v>
      </c>
      <c r="BM2048" s="232" t="s">
        <v>2654</v>
      </c>
    </row>
    <row r="2049" s="13" customFormat="1">
      <c r="A2049" s="13"/>
      <c r="B2049" s="234"/>
      <c r="C2049" s="235"/>
      <c r="D2049" s="236" t="s">
        <v>225</v>
      </c>
      <c r="E2049" s="235"/>
      <c r="F2049" s="238" t="s">
        <v>2655</v>
      </c>
      <c r="G2049" s="235"/>
      <c r="H2049" s="239">
        <v>554.803</v>
      </c>
      <c r="I2049" s="240"/>
      <c r="J2049" s="235"/>
      <c r="K2049" s="235"/>
      <c r="L2049" s="241"/>
      <c r="M2049" s="242"/>
      <c r="N2049" s="243"/>
      <c r="O2049" s="243"/>
      <c r="P2049" s="243"/>
      <c r="Q2049" s="243"/>
      <c r="R2049" s="243"/>
      <c r="S2049" s="243"/>
      <c r="T2049" s="244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45" t="s">
        <v>225</v>
      </c>
      <c r="AU2049" s="245" t="s">
        <v>93</v>
      </c>
      <c r="AV2049" s="13" t="s">
        <v>93</v>
      </c>
      <c r="AW2049" s="13" t="s">
        <v>4</v>
      </c>
      <c r="AX2049" s="13" t="s">
        <v>91</v>
      </c>
      <c r="AY2049" s="245" t="s">
        <v>216</v>
      </c>
    </row>
    <row r="2050" s="2" customFormat="1" ht="24.15" customHeight="1">
      <c r="A2050" s="40"/>
      <c r="B2050" s="41"/>
      <c r="C2050" s="221" t="s">
        <v>2656</v>
      </c>
      <c r="D2050" s="221" t="s">
        <v>218</v>
      </c>
      <c r="E2050" s="222" t="s">
        <v>2657</v>
      </c>
      <c r="F2050" s="223" t="s">
        <v>2658</v>
      </c>
      <c r="G2050" s="224" t="s">
        <v>221</v>
      </c>
      <c r="H2050" s="225">
        <v>483.83199999999999</v>
      </c>
      <c r="I2050" s="226"/>
      <c r="J2050" s="227">
        <f>ROUND(I2050*H2050,2)</f>
        <v>0</v>
      </c>
      <c r="K2050" s="223" t="s">
        <v>222</v>
      </c>
      <c r="L2050" s="46"/>
      <c r="M2050" s="228" t="s">
        <v>1</v>
      </c>
      <c r="N2050" s="229" t="s">
        <v>48</v>
      </c>
      <c r="O2050" s="93"/>
      <c r="P2050" s="230">
        <f>O2050*H2050</f>
        <v>0</v>
      </c>
      <c r="Q2050" s="230">
        <v>0</v>
      </c>
      <c r="R2050" s="230">
        <f>Q2050*H2050</f>
        <v>0</v>
      </c>
      <c r="S2050" s="230">
        <v>0</v>
      </c>
      <c r="T2050" s="231">
        <f>S2050*H2050</f>
        <v>0</v>
      </c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R2050" s="232" t="s">
        <v>312</v>
      </c>
      <c r="AT2050" s="232" t="s">
        <v>218</v>
      </c>
      <c r="AU2050" s="232" t="s">
        <v>93</v>
      </c>
      <c r="AY2050" s="18" t="s">
        <v>216</v>
      </c>
      <c r="BE2050" s="233">
        <f>IF(N2050="základní",J2050,0)</f>
        <v>0</v>
      </c>
      <c r="BF2050" s="233">
        <f>IF(N2050="snížená",J2050,0)</f>
        <v>0</v>
      </c>
      <c r="BG2050" s="233">
        <f>IF(N2050="zákl. přenesená",J2050,0)</f>
        <v>0</v>
      </c>
      <c r="BH2050" s="233">
        <f>IF(N2050="sníž. přenesená",J2050,0)</f>
        <v>0</v>
      </c>
      <c r="BI2050" s="233">
        <f>IF(N2050="nulová",J2050,0)</f>
        <v>0</v>
      </c>
      <c r="BJ2050" s="18" t="s">
        <v>91</v>
      </c>
      <c r="BK2050" s="233">
        <f>ROUND(I2050*H2050,2)</f>
        <v>0</v>
      </c>
      <c r="BL2050" s="18" t="s">
        <v>312</v>
      </c>
      <c r="BM2050" s="232" t="s">
        <v>2659</v>
      </c>
    </row>
    <row r="2051" s="13" customFormat="1">
      <c r="A2051" s="13"/>
      <c r="B2051" s="234"/>
      <c r="C2051" s="235"/>
      <c r="D2051" s="236" t="s">
        <v>225</v>
      </c>
      <c r="E2051" s="237" t="s">
        <v>1</v>
      </c>
      <c r="F2051" s="238" t="s">
        <v>2578</v>
      </c>
      <c r="G2051" s="235"/>
      <c r="H2051" s="239">
        <v>483.83199999999999</v>
      </c>
      <c r="I2051" s="240"/>
      <c r="J2051" s="235"/>
      <c r="K2051" s="235"/>
      <c r="L2051" s="241"/>
      <c r="M2051" s="242"/>
      <c r="N2051" s="243"/>
      <c r="O2051" s="243"/>
      <c r="P2051" s="243"/>
      <c r="Q2051" s="243"/>
      <c r="R2051" s="243"/>
      <c r="S2051" s="243"/>
      <c r="T2051" s="244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45" t="s">
        <v>225</v>
      </c>
      <c r="AU2051" s="245" t="s">
        <v>93</v>
      </c>
      <c r="AV2051" s="13" t="s">
        <v>93</v>
      </c>
      <c r="AW2051" s="13" t="s">
        <v>38</v>
      </c>
      <c r="AX2051" s="13" t="s">
        <v>83</v>
      </c>
      <c r="AY2051" s="245" t="s">
        <v>216</v>
      </c>
    </row>
    <row r="2052" s="14" customFormat="1">
      <c r="A2052" s="14"/>
      <c r="B2052" s="246"/>
      <c r="C2052" s="247"/>
      <c r="D2052" s="236" t="s">
        <v>225</v>
      </c>
      <c r="E2052" s="248" t="s">
        <v>1</v>
      </c>
      <c r="F2052" s="249" t="s">
        <v>229</v>
      </c>
      <c r="G2052" s="247"/>
      <c r="H2052" s="250">
        <v>483.83199999999999</v>
      </c>
      <c r="I2052" s="251"/>
      <c r="J2052" s="247"/>
      <c r="K2052" s="247"/>
      <c r="L2052" s="252"/>
      <c r="M2052" s="253"/>
      <c r="N2052" s="254"/>
      <c r="O2052" s="254"/>
      <c r="P2052" s="254"/>
      <c r="Q2052" s="254"/>
      <c r="R2052" s="254"/>
      <c r="S2052" s="254"/>
      <c r="T2052" s="255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56" t="s">
        <v>225</v>
      </c>
      <c r="AU2052" s="256" t="s">
        <v>93</v>
      </c>
      <c r="AV2052" s="14" t="s">
        <v>223</v>
      </c>
      <c r="AW2052" s="14" t="s">
        <v>4</v>
      </c>
      <c r="AX2052" s="14" t="s">
        <v>91</v>
      </c>
      <c r="AY2052" s="256" t="s">
        <v>216</v>
      </c>
    </row>
    <row r="2053" s="2" customFormat="1" ht="24.15" customHeight="1">
      <c r="A2053" s="40"/>
      <c r="B2053" s="41"/>
      <c r="C2053" s="221" t="s">
        <v>2660</v>
      </c>
      <c r="D2053" s="221" t="s">
        <v>218</v>
      </c>
      <c r="E2053" s="222" t="s">
        <v>2661</v>
      </c>
      <c r="F2053" s="223" t="s">
        <v>2662</v>
      </c>
      <c r="G2053" s="224" t="s">
        <v>221</v>
      </c>
      <c r="H2053" s="225">
        <v>483.83199999999999</v>
      </c>
      <c r="I2053" s="226"/>
      <c r="J2053" s="227">
        <f>ROUND(I2053*H2053,2)</f>
        <v>0</v>
      </c>
      <c r="K2053" s="223" t="s">
        <v>222</v>
      </c>
      <c r="L2053" s="46"/>
      <c r="M2053" s="228" t="s">
        <v>1</v>
      </c>
      <c r="N2053" s="229" t="s">
        <v>48</v>
      </c>
      <c r="O2053" s="93"/>
      <c r="P2053" s="230">
        <f>O2053*H2053</f>
        <v>0</v>
      </c>
      <c r="Q2053" s="230">
        <v>0</v>
      </c>
      <c r="R2053" s="230">
        <f>Q2053*H2053</f>
        <v>0</v>
      </c>
      <c r="S2053" s="230">
        <v>0</v>
      </c>
      <c r="T2053" s="231">
        <f>S2053*H2053</f>
        <v>0</v>
      </c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R2053" s="232" t="s">
        <v>312</v>
      </c>
      <c r="AT2053" s="232" t="s">
        <v>218</v>
      </c>
      <c r="AU2053" s="232" t="s">
        <v>93</v>
      </c>
      <c r="AY2053" s="18" t="s">
        <v>216</v>
      </c>
      <c r="BE2053" s="233">
        <f>IF(N2053="základní",J2053,0)</f>
        <v>0</v>
      </c>
      <c r="BF2053" s="233">
        <f>IF(N2053="snížená",J2053,0)</f>
        <v>0</v>
      </c>
      <c r="BG2053" s="233">
        <f>IF(N2053="zákl. přenesená",J2053,0)</f>
        <v>0</v>
      </c>
      <c r="BH2053" s="233">
        <f>IF(N2053="sníž. přenesená",J2053,0)</f>
        <v>0</v>
      </c>
      <c r="BI2053" s="233">
        <f>IF(N2053="nulová",J2053,0)</f>
        <v>0</v>
      </c>
      <c r="BJ2053" s="18" t="s">
        <v>91</v>
      </c>
      <c r="BK2053" s="233">
        <f>ROUND(I2053*H2053,2)</f>
        <v>0</v>
      </c>
      <c r="BL2053" s="18" t="s">
        <v>312</v>
      </c>
      <c r="BM2053" s="232" t="s">
        <v>2663</v>
      </c>
    </row>
    <row r="2054" s="13" customFormat="1">
      <c r="A2054" s="13"/>
      <c r="B2054" s="234"/>
      <c r="C2054" s="235"/>
      <c r="D2054" s="236" t="s">
        <v>225</v>
      </c>
      <c r="E2054" s="237" t="s">
        <v>1</v>
      </c>
      <c r="F2054" s="238" t="s">
        <v>2578</v>
      </c>
      <c r="G2054" s="235"/>
      <c r="H2054" s="239">
        <v>483.83199999999999</v>
      </c>
      <c r="I2054" s="240"/>
      <c r="J2054" s="235"/>
      <c r="K2054" s="235"/>
      <c r="L2054" s="241"/>
      <c r="M2054" s="242"/>
      <c r="N2054" s="243"/>
      <c r="O2054" s="243"/>
      <c r="P2054" s="243"/>
      <c r="Q2054" s="243"/>
      <c r="R2054" s="243"/>
      <c r="S2054" s="243"/>
      <c r="T2054" s="244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45" t="s">
        <v>225</v>
      </c>
      <c r="AU2054" s="245" t="s">
        <v>93</v>
      </c>
      <c r="AV2054" s="13" t="s">
        <v>93</v>
      </c>
      <c r="AW2054" s="13" t="s">
        <v>38</v>
      </c>
      <c r="AX2054" s="13" t="s">
        <v>83</v>
      </c>
      <c r="AY2054" s="245" t="s">
        <v>216</v>
      </c>
    </row>
    <row r="2055" s="14" customFormat="1">
      <c r="A2055" s="14"/>
      <c r="B2055" s="246"/>
      <c r="C2055" s="247"/>
      <c r="D2055" s="236" t="s">
        <v>225</v>
      </c>
      <c r="E2055" s="248" t="s">
        <v>1</v>
      </c>
      <c r="F2055" s="249" t="s">
        <v>229</v>
      </c>
      <c r="G2055" s="247"/>
      <c r="H2055" s="250">
        <v>483.83199999999999</v>
      </c>
      <c r="I2055" s="251"/>
      <c r="J2055" s="247"/>
      <c r="K2055" s="247"/>
      <c r="L2055" s="252"/>
      <c r="M2055" s="253"/>
      <c r="N2055" s="254"/>
      <c r="O2055" s="254"/>
      <c r="P2055" s="254"/>
      <c r="Q2055" s="254"/>
      <c r="R2055" s="254"/>
      <c r="S2055" s="254"/>
      <c r="T2055" s="255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56" t="s">
        <v>225</v>
      </c>
      <c r="AU2055" s="256" t="s">
        <v>93</v>
      </c>
      <c r="AV2055" s="14" t="s">
        <v>223</v>
      </c>
      <c r="AW2055" s="14" t="s">
        <v>4</v>
      </c>
      <c r="AX2055" s="14" t="s">
        <v>91</v>
      </c>
      <c r="AY2055" s="256" t="s">
        <v>216</v>
      </c>
    </row>
    <row r="2056" s="2" customFormat="1" ht="24.15" customHeight="1">
      <c r="A2056" s="40"/>
      <c r="B2056" s="41"/>
      <c r="C2056" s="221" t="s">
        <v>2664</v>
      </c>
      <c r="D2056" s="221" t="s">
        <v>218</v>
      </c>
      <c r="E2056" s="222" t="s">
        <v>2665</v>
      </c>
      <c r="F2056" s="223" t="s">
        <v>2666</v>
      </c>
      <c r="G2056" s="224" t="s">
        <v>221</v>
      </c>
      <c r="H2056" s="225">
        <v>19</v>
      </c>
      <c r="I2056" s="226"/>
      <c r="J2056" s="227">
        <f>ROUND(I2056*H2056,2)</f>
        <v>0</v>
      </c>
      <c r="K2056" s="223" t="s">
        <v>222</v>
      </c>
      <c r="L2056" s="46"/>
      <c r="M2056" s="228" t="s">
        <v>1</v>
      </c>
      <c r="N2056" s="229" t="s">
        <v>48</v>
      </c>
      <c r="O2056" s="93"/>
      <c r="P2056" s="230">
        <f>O2056*H2056</f>
        <v>0</v>
      </c>
      <c r="Q2056" s="230">
        <v>0.00062985560000000001</v>
      </c>
      <c r="R2056" s="230">
        <f>Q2056*H2056</f>
        <v>0.011967256400000001</v>
      </c>
      <c r="S2056" s="230">
        <v>0</v>
      </c>
      <c r="T2056" s="231">
        <f>S2056*H2056</f>
        <v>0</v>
      </c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R2056" s="232" t="s">
        <v>312</v>
      </c>
      <c r="AT2056" s="232" t="s">
        <v>218</v>
      </c>
      <c r="AU2056" s="232" t="s">
        <v>93</v>
      </c>
      <c r="AY2056" s="18" t="s">
        <v>216</v>
      </c>
      <c r="BE2056" s="233">
        <f>IF(N2056="základní",J2056,0)</f>
        <v>0</v>
      </c>
      <c r="BF2056" s="233">
        <f>IF(N2056="snížená",J2056,0)</f>
        <v>0</v>
      </c>
      <c r="BG2056" s="233">
        <f>IF(N2056="zákl. přenesená",J2056,0)</f>
        <v>0</v>
      </c>
      <c r="BH2056" s="233">
        <f>IF(N2056="sníž. přenesená",J2056,0)</f>
        <v>0</v>
      </c>
      <c r="BI2056" s="233">
        <f>IF(N2056="nulová",J2056,0)</f>
        <v>0</v>
      </c>
      <c r="BJ2056" s="18" t="s">
        <v>91</v>
      </c>
      <c r="BK2056" s="233">
        <f>ROUND(I2056*H2056,2)</f>
        <v>0</v>
      </c>
      <c r="BL2056" s="18" t="s">
        <v>312</v>
      </c>
      <c r="BM2056" s="232" t="s">
        <v>2667</v>
      </c>
    </row>
    <row r="2057" s="13" customFormat="1">
      <c r="A2057" s="13"/>
      <c r="B2057" s="234"/>
      <c r="C2057" s="235"/>
      <c r="D2057" s="236" t="s">
        <v>225</v>
      </c>
      <c r="E2057" s="237" t="s">
        <v>1</v>
      </c>
      <c r="F2057" s="238" t="s">
        <v>2668</v>
      </c>
      <c r="G2057" s="235"/>
      <c r="H2057" s="239">
        <v>1</v>
      </c>
      <c r="I2057" s="240"/>
      <c r="J2057" s="235"/>
      <c r="K2057" s="235"/>
      <c r="L2057" s="241"/>
      <c r="M2057" s="242"/>
      <c r="N2057" s="243"/>
      <c r="O2057" s="243"/>
      <c r="P2057" s="243"/>
      <c r="Q2057" s="243"/>
      <c r="R2057" s="243"/>
      <c r="S2057" s="243"/>
      <c r="T2057" s="244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45" t="s">
        <v>225</v>
      </c>
      <c r="AU2057" s="245" t="s">
        <v>93</v>
      </c>
      <c r="AV2057" s="13" t="s">
        <v>93</v>
      </c>
      <c r="AW2057" s="13" t="s">
        <v>38</v>
      </c>
      <c r="AX2057" s="13" t="s">
        <v>83</v>
      </c>
      <c r="AY2057" s="245" t="s">
        <v>216</v>
      </c>
    </row>
    <row r="2058" s="13" customFormat="1">
      <c r="A2058" s="13"/>
      <c r="B2058" s="234"/>
      <c r="C2058" s="235"/>
      <c r="D2058" s="236" t="s">
        <v>225</v>
      </c>
      <c r="E2058" s="237" t="s">
        <v>1</v>
      </c>
      <c r="F2058" s="238" t="s">
        <v>2669</v>
      </c>
      <c r="G2058" s="235"/>
      <c r="H2058" s="239">
        <v>1</v>
      </c>
      <c r="I2058" s="240"/>
      <c r="J2058" s="235"/>
      <c r="K2058" s="235"/>
      <c r="L2058" s="241"/>
      <c r="M2058" s="242"/>
      <c r="N2058" s="243"/>
      <c r="O2058" s="243"/>
      <c r="P2058" s="243"/>
      <c r="Q2058" s="243"/>
      <c r="R2058" s="243"/>
      <c r="S2058" s="243"/>
      <c r="T2058" s="244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45" t="s">
        <v>225</v>
      </c>
      <c r="AU2058" s="245" t="s">
        <v>93</v>
      </c>
      <c r="AV2058" s="13" t="s">
        <v>93</v>
      </c>
      <c r="AW2058" s="13" t="s">
        <v>38</v>
      </c>
      <c r="AX2058" s="13" t="s">
        <v>83</v>
      </c>
      <c r="AY2058" s="245" t="s">
        <v>216</v>
      </c>
    </row>
    <row r="2059" s="13" customFormat="1">
      <c r="A2059" s="13"/>
      <c r="B2059" s="234"/>
      <c r="C2059" s="235"/>
      <c r="D2059" s="236" t="s">
        <v>225</v>
      </c>
      <c r="E2059" s="237" t="s">
        <v>1</v>
      </c>
      <c r="F2059" s="238" t="s">
        <v>2670</v>
      </c>
      <c r="G2059" s="235"/>
      <c r="H2059" s="239">
        <v>1</v>
      </c>
      <c r="I2059" s="240"/>
      <c r="J2059" s="235"/>
      <c r="K2059" s="235"/>
      <c r="L2059" s="241"/>
      <c r="M2059" s="242"/>
      <c r="N2059" s="243"/>
      <c r="O2059" s="243"/>
      <c r="P2059" s="243"/>
      <c r="Q2059" s="243"/>
      <c r="R2059" s="243"/>
      <c r="S2059" s="243"/>
      <c r="T2059" s="244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45" t="s">
        <v>225</v>
      </c>
      <c r="AU2059" s="245" t="s">
        <v>93</v>
      </c>
      <c r="AV2059" s="13" t="s">
        <v>93</v>
      </c>
      <c r="AW2059" s="13" t="s">
        <v>38</v>
      </c>
      <c r="AX2059" s="13" t="s">
        <v>83</v>
      </c>
      <c r="AY2059" s="245" t="s">
        <v>216</v>
      </c>
    </row>
    <row r="2060" s="13" customFormat="1">
      <c r="A2060" s="13"/>
      <c r="B2060" s="234"/>
      <c r="C2060" s="235"/>
      <c r="D2060" s="236" t="s">
        <v>225</v>
      </c>
      <c r="E2060" s="237" t="s">
        <v>1</v>
      </c>
      <c r="F2060" s="238" t="s">
        <v>2671</v>
      </c>
      <c r="G2060" s="235"/>
      <c r="H2060" s="239">
        <v>1</v>
      </c>
      <c r="I2060" s="240"/>
      <c r="J2060" s="235"/>
      <c r="K2060" s="235"/>
      <c r="L2060" s="241"/>
      <c r="M2060" s="242"/>
      <c r="N2060" s="243"/>
      <c r="O2060" s="243"/>
      <c r="P2060" s="243"/>
      <c r="Q2060" s="243"/>
      <c r="R2060" s="243"/>
      <c r="S2060" s="243"/>
      <c r="T2060" s="244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45" t="s">
        <v>225</v>
      </c>
      <c r="AU2060" s="245" t="s">
        <v>93</v>
      </c>
      <c r="AV2060" s="13" t="s">
        <v>93</v>
      </c>
      <c r="AW2060" s="13" t="s">
        <v>38</v>
      </c>
      <c r="AX2060" s="13" t="s">
        <v>83</v>
      </c>
      <c r="AY2060" s="245" t="s">
        <v>216</v>
      </c>
    </row>
    <row r="2061" s="13" customFormat="1">
      <c r="A2061" s="13"/>
      <c r="B2061" s="234"/>
      <c r="C2061" s="235"/>
      <c r="D2061" s="236" t="s">
        <v>225</v>
      </c>
      <c r="E2061" s="237" t="s">
        <v>1</v>
      </c>
      <c r="F2061" s="238" t="s">
        <v>2672</v>
      </c>
      <c r="G2061" s="235"/>
      <c r="H2061" s="239">
        <v>1</v>
      </c>
      <c r="I2061" s="240"/>
      <c r="J2061" s="235"/>
      <c r="K2061" s="235"/>
      <c r="L2061" s="241"/>
      <c r="M2061" s="242"/>
      <c r="N2061" s="243"/>
      <c r="O2061" s="243"/>
      <c r="P2061" s="243"/>
      <c r="Q2061" s="243"/>
      <c r="R2061" s="243"/>
      <c r="S2061" s="243"/>
      <c r="T2061" s="244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5" t="s">
        <v>225</v>
      </c>
      <c r="AU2061" s="245" t="s">
        <v>93</v>
      </c>
      <c r="AV2061" s="13" t="s">
        <v>93</v>
      </c>
      <c r="AW2061" s="13" t="s">
        <v>38</v>
      </c>
      <c r="AX2061" s="13" t="s">
        <v>83</v>
      </c>
      <c r="AY2061" s="245" t="s">
        <v>216</v>
      </c>
    </row>
    <row r="2062" s="13" customFormat="1">
      <c r="A2062" s="13"/>
      <c r="B2062" s="234"/>
      <c r="C2062" s="235"/>
      <c r="D2062" s="236" t="s">
        <v>225</v>
      </c>
      <c r="E2062" s="237" t="s">
        <v>1</v>
      </c>
      <c r="F2062" s="238" t="s">
        <v>2673</v>
      </c>
      <c r="G2062" s="235"/>
      <c r="H2062" s="239">
        <v>1</v>
      </c>
      <c r="I2062" s="240"/>
      <c r="J2062" s="235"/>
      <c r="K2062" s="235"/>
      <c r="L2062" s="241"/>
      <c r="M2062" s="242"/>
      <c r="N2062" s="243"/>
      <c r="O2062" s="243"/>
      <c r="P2062" s="243"/>
      <c r="Q2062" s="243"/>
      <c r="R2062" s="243"/>
      <c r="S2062" s="243"/>
      <c r="T2062" s="244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45" t="s">
        <v>225</v>
      </c>
      <c r="AU2062" s="245" t="s">
        <v>93</v>
      </c>
      <c r="AV2062" s="13" t="s">
        <v>93</v>
      </c>
      <c r="AW2062" s="13" t="s">
        <v>38</v>
      </c>
      <c r="AX2062" s="13" t="s">
        <v>83</v>
      </c>
      <c r="AY2062" s="245" t="s">
        <v>216</v>
      </c>
    </row>
    <row r="2063" s="13" customFormat="1">
      <c r="A2063" s="13"/>
      <c r="B2063" s="234"/>
      <c r="C2063" s="235"/>
      <c r="D2063" s="236" t="s">
        <v>225</v>
      </c>
      <c r="E2063" s="237" t="s">
        <v>1</v>
      </c>
      <c r="F2063" s="238" t="s">
        <v>2674</v>
      </c>
      <c r="G2063" s="235"/>
      <c r="H2063" s="239">
        <v>1</v>
      </c>
      <c r="I2063" s="240"/>
      <c r="J2063" s="235"/>
      <c r="K2063" s="235"/>
      <c r="L2063" s="241"/>
      <c r="M2063" s="242"/>
      <c r="N2063" s="243"/>
      <c r="O2063" s="243"/>
      <c r="P2063" s="243"/>
      <c r="Q2063" s="243"/>
      <c r="R2063" s="243"/>
      <c r="S2063" s="243"/>
      <c r="T2063" s="244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45" t="s">
        <v>225</v>
      </c>
      <c r="AU2063" s="245" t="s">
        <v>93</v>
      </c>
      <c r="AV2063" s="13" t="s">
        <v>93</v>
      </c>
      <c r="AW2063" s="13" t="s">
        <v>38</v>
      </c>
      <c r="AX2063" s="13" t="s">
        <v>83</v>
      </c>
      <c r="AY2063" s="245" t="s">
        <v>216</v>
      </c>
    </row>
    <row r="2064" s="13" customFormat="1">
      <c r="A2064" s="13"/>
      <c r="B2064" s="234"/>
      <c r="C2064" s="235"/>
      <c r="D2064" s="236" t="s">
        <v>225</v>
      </c>
      <c r="E2064" s="237" t="s">
        <v>1</v>
      </c>
      <c r="F2064" s="238" t="s">
        <v>2675</v>
      </c>
      <c r="G2064" s="235"/>
      <c r="H2064" s="239">
        <v>1</v>
      </c>
      <c r="I2064" s="240"/>
      <c r="J2064" s="235"/>
      <c r="K2064" s="235"/>
      <c r="L2064" s="241"/>
      <c r="M2064" s="242"/>
      <c r="N2064" s="243"/>
      <c r="O2064" s="243"/>
      <c r="P2064" s="243"/>
      <c r="Q2064" s="243"/>
      <c r="R2064" s="243"/>
      <c r="S2064" s="243"/>
      <c r="T2064" s="244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45" t="s">
        <v>225</v>
      </c>
      <c r="AU2064" s="245" t="s">
        <v>93</v>
      </c>
      <c r="AV2064" s="13" t="s">
        <v>93</v>
      </c>
      <c r="AW2064" s="13" t="s">
        <v>38</v>
      </c>
      <c r="AX2064" s="13" t="s">
        <v>83</v>
      </c>
      <c r="AY2064" s="245" t="s">
        <v>216</v>
      </c>
    </row>
    <row r="2065" s="13" customFormat="1">
      <c r="A2065" s="13"/>
      <c r="B2065" s="234"/>
      <c r="C2065" s="235"/>
      <c r="D2065" s="236" t="s">
        <v>225</v>
      </c>
      <c r="E2065" s="237" t="s">
        <v>1</v>
      </c>
      <c r="F2065" s="238" t="s">
        <v>2676</v>
      </c>
      <c r="G2065" s="235"/>
      <c r="H2065" s="239">
        <v>1</v>
      </c>
      <c r="I2065" s="240"/>
      <c r="J2065" s="235"/>
      <c r="K2065" s="235"/>
      <c r="L2065" s="241"/>
      <c r="M2065" s="242"/>
      <c r="N2065" s="243"/>
      <c r="O2065" s="243"/>
      <c r="P2065" s="243"/>
      <c r="Q2065" s="243"/>
      <c r="R2065" s="243"/>
      <c r="S2065" s="243"/>
      <c r="T2065" s="244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45" t="s">
        <v>225</v>
      </c>
      <c r="AU2065" s="245" t="s">
        <v>93</v>
      </c>
      <c r="AV2065" s="13" t="s">
        <v>93</v>
      </c>
      <c r="AW2065" s="13" t="s">
        <v>38</v>
      </c>
      <c r="AX2065" s="13" t="s">
        <v>83</v>
      </c>
      <c r="AY2065" s="245" t="s">
        <v>216</v>
      </c>
    </row>
    <row r="2066" s="13" customFormat="1">
      <c r="A2066" s="13"/>
      <c r="B2066" s="234"/>
      <c r="C2066" s="235"/>
      <c r="D2066" s="236" t="s">
        <v>225</v>
      </c>
      <c r="E2066" s="237" t="s">
        <v>1</v>
      </c>
      <c r="F2066" s="238" t="s">
        <v>2676</v>
      </c>
      <c r="G2066" s="235"/>
      <c r="H2066" s="239">
        <v>1</v>
      </c>
      <c r="I2066" s="240"/>
      <c r="J2066" s="235"/>
      <c r="K2066" s="235"/>
      <c r="L2066" s="241"/>
      <c r="M2066" s="242"/>
      <c r="N2066" s="243"/>
      <c r="O2066" s="243"/>
      <c r="P2066" s="243"/>
      <c r="Q2066" s="243"/>
      <c r="R2066" s="243"/>
      <c r="S2066" s="243"/>
      <c r="T2066" s="244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5" t="s">
        <v>225</v>
      </c>
      <c r="AU2066" s="245" t="s">
        <v>93</v>
      </c>
      <c r="AV2066" s="13" t="s">
        <v>93</v>
      </c>
      <c r="AW2066" s="13" t="s">
        <v>38</v>
      </c>
      <c r="AX2066" s="13" t="s">
        <v>83</v>
      </c>
      <c r="AY2066" s="245" t="s">
        <v>216</v>
      </c>
    </row>
    <row r="2067" s="13" customFormat="1">
      <c r="A2067" s="13"/>
      <c r="B2067" s="234"/>
      <c r="C2067" s="235"/>
      <c r="D2067" s="236" t="s">
        <v>225</v>
      </c>
      <c r="E2067" s="237" t="s">
        <v>1</v>
      </c>
      <c r="F2067" s="238" t="s">
        <v>2677</v>
      </c>
      <c r="G2067" s="235"/>
      <c r="H2067" s="239">
        <v>1</v>
      </c>
      <c r="I2067" s="240"/>
      <c r="J2067" s="235"/>
      <c r="K2067" s="235"/>
      <c r="L2067" s="241"/>
      <c r="M2067" s="242"/>
      <c r="N2067" s="243"/>
      <c r="O2067" s="243"/>
      <c r="P2067" s="243"/>
      <c r="Q2067" s="243"/>
      <c r="R2067" s="243"/>
      <c r="S2067" s="243"/>
      <c r="T2067" s="244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45" t="s">
        <v>225</v>
      </c>
      <c r="AU2067" s="245" t="s">
        <v>93</v>
      </c>
      <c r="AV2067" s="13" t="s">
        <v>93</v>
      </c>
      <c r="AW2067" s="13" t="s">
        <v>38</v>
      </c>
      <c r="AX2067" s="13" t="s">
        <v>83</v>
      </c>
      <c r="AY2067" s="245" t="s">
        <v>216</v>
      </c>
    </row>
    <row r="2068" s="13" customFormat="1">
      <c r="A2068" s="13"/>
      <c r="B2068" s="234"/>
      <c r="C2068" s="235"/>
      <c r="D2068" s="236" t="s">
        <v>225</v>
      </c>
      <c r="E2068" s="237" t="s">
        <v>1</v>
      </c>
      <c r="F2068" s="238" t="s">
        <v>2678</v>
      </c>
      <c r="G2068" s="235"/>
      <c r="H2068" s="239">
        <v>1</v>
      </c>
      <c r="I2068" s="240"/>
      <c r="J2068" s="235"/>
      <c r="K2068" s="235"/>
      <c r="L2068" s="241"/>
      <c r="M2068" s="242"/>
      <c r="N2068" s="243"/>
      <c r="O2068" s="243"/>
      <c r="P2068" s="243"/>
      <c r="Q2068" s="243"/>
      <c r="R2068" s="243"/>
      <c r="S2068" s="243"/>
      <c r="T2068" s="244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45" t="s">
        <v>225</v>
      </c>
      <c r="AU2068" s="245" t="s">
        <v>93</v>
      </c>
      <c r="AV2068" s="13" t="s">
        <v>93</v>
      </c>
      <c r="AW2068" s="13" t="s">
        <v>38</v>
      </c>
      <c r="AX2068" s="13" t="s">
        <v>83</v>
      </c>
      <c r="AY2068" s="245" t="s">
        <v>216</v>
      </c>
    </row>
    <row r="2069" s="13" customFormat="1">
      <c r="A2069" s="13"/>
      <c r="B2069" s="234"/>
      <c r="C2069" s="235"/>
      <c r="D2069" s="236" t="s">
        <v>225</v>
      </c>
      <c r="E2069" s="237" t="s">
        <v>1</v>
      </c>
      <c r="F2069" s="238" t="s">
        <v>2679</v>
      </c>
      <c r="G2069" s="235"/>
      <c r="H2069" s="239">
        <v>1</v>
      </c>
      <c r="I2069" s="240"/>
      <c r="J2069" s="235"/>
      <c r="K2069" s="235"/>
      <c r="L2069" s="241"/>
      <c r="M2069" s="242"/>
      <c r="N2069" s="243"/>
      <c r="O2069" s="243"/>
      <c r="P2069" s="243"/>
      <c r="Q2069" s="243"/>
      <c r="R2069" s="243"/>
      <c r="S2069" s="243"/>
      <c r="T2069" s="244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5" t="s">
        <v>225</v>
      </c>
      <c r="AU2069" s="245" t="s">
        <v>93</v>
      </c>
      <c r="AV2069" s="13" t="s">
        <v>93</v>
      </c>
      <c r="AW2069" s="13" t="s">
        <v>38</v>
      </c>
      <c r="AX2069" s="13" t="s">
        <v>83</v>
      </c>
      <c r="AY2069" s="245" t="s">
        <v>216</v>
      </c>
    </row>
    <row r="2070" s="13" customFormat="1">
      <c r="A2070" s="13"/>
      <c r="B2070" s="234"/>
      <c r="C2070" s="235"/>
      <c r="D2070" s="236" t="s">
        <v>225</v>
      </c>
      <c r="E2070" s="237" t="s">
        <v>1</v>
      </c>
      <c r="F2070" s="238" t="s">
        <v>2680</v>
      </c>
      <c r="G2070" s="235"/>
      <c r="H2070" s="239">
        <v>1</v>
      </c>
      <c r="I2070" s="240"/>
      <c r="J2070" s="235"/>
      <c r="K2070" s="235"/>
      <c r="L2070" s="241"/>
      <c r="M2070" s="242"/>
      <c r="N2070" s="243"/>
      <c r="O2070" s="243"/>
      <c r="P2070" s="243"/>
      <c r="Q2070" s="243"/>
      <c r="R2070" s="243"/>
      <c r="S2070" s="243"/>
      <c r="T2070" s="244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45" t="s">
        <v>225</v>
      </c>
      <c r="AU2070" s="245" t="s">
        <v>93</v>
      </c>
      <c r="AV2070" s="13" t="s">
        <v>93</v>
      </c>
      <c r="AW2070" s="13" t="s">
        <v>38</v>
      </c>
      <c r="AX2070" s="13" t="s">
        <v>83</v>
      </c>
      <c r="AY2070" s="245" t="s">
        <v>216</v>
      </c>
    </row>
    <row r="2071" s="13" customFormat="1">
      <c r="A2071" s="13"/>
      <c r="B2071" s="234"/>
      <c r="C2071" s="235"/>
      <c r="D2071" s="236" t="s">
        <v>225</v>
      </c>
      <c r="E2071" s="237" t="s">
        <v>1</v>
      </c>
      <c r="F2071" s="238" t="s">
        <v>2681</v>
      </c>
      <c r="G2071" s="235"/>
      <c r="H2071" s="239">
        <v>1</v>
      </c>
      <c r="I2071" s="240"/>
      <c r="J2071" s="235"/>
      <c r="K2071" s="235"/>
      <c r="L2071" s="241"/>
      <c r="M2071" s="242"/>
      <c r="N2071" s="243"/>
      <c r="O2071" s="243"/>
      <c r="P2071" s="243"/>
      <c r="Q2071" s="243"/>
      <c r="R2071" s="243"/>
      <c r="S2071" s="243"/>
      <c r="T2071" s="244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45" t="s">
        <v>225</v>
      </c>
      <c r="AU2071" s="245" t="s">
        <v>93</v>
      </c>
      <c r="AV2071" s="13" t="s">
        <v>93</v>
      </c>
      <c r="AW2071" s="13" t="s">
        <v>38</v>
      </c>
      <c r="AX2071" s="13" t="s">
        <v>83</v>
      </c>
      <c r="AY2071" s="245" t="s">
        <v>216</v>
      </c>
    </row>
    <row r="2072" s="13" customFormat="1">
      <c r="A2072" s="13"/>
      <c r="B2072" s="234"/>
      <c r="C2072" s="235"/>
      <c r="D2072" s="236" t="s">
        <v>225</v>
      </c>
      <c r="E2072" s="237" t="s">
        <v>1</v>
      </c>
      <c r="F2072" s="238" t="s">
        <v>2682</v>
      </c>
      <c r="G2072" s="235"/>
      <c r="H2072" s="239">
        <v>1</v>
      </c>
      <c r="I2072" s="240"/>
      <c r="J2072" s="235"/>
      <c r="K2072" s="235"/>
      <c r="L2072" s="241"/>
      <c r="M2072" s="242"/>
      <c r="N2072" s="243"/>
      <c r="O2072" s="243"/>
      <c r="P2072" s="243"/>
      <c r="Q2072" s="243"/>
      <c r="R2072" s="243"/>
      <c r="S2072" s="243"/>
      <c r="T2072" s="244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5" t="s">
        <v>225</v>
      </c>
      <c r="AU2072" s="245" t="s">
        <v>93</v>
      </c>
      <c r="AV2072" s="13" t="s">
        <v>93</v>
      </c>
      <c r="AW2072" s="13" t="s">
        <v>38</v>
      </c>
      <c r="AX2072" s="13" t="s">
        <v>83</v>
      </c>
      <c r="AY2072" s="245" t="s">
        <v>216</v>
      </c>
    </row>
    <row r="2073" s="13" customFormat="1">
      <c r="A2073" s="13"/>
      <c r="B2073" s="234"/>
      <c r="C2073" s="235"/>
      <c r="D2073" s="236" t="s">
        <v>225</v>
      </c>
      <c r="E2073" s="237" t="s">
        <v>1</v>
      </c>
      <c r="F2073" s="238" t="s">
        <v>2683</v>
      </c>
      <c r="G2073" s="235"/>
      <c r="H2073" s="239">
        <v>2</v>
      </c>
      <c r="I2073" s="240"/>
      <c r="J2073" s="235"/>
      <c r="K2073" s="235"/>
      <c r="L2073" s="241"/>
      <c r="M2073" s="242"/>
      <c r="N2073" s="243"/>
      <c r="O2073" s="243"/>
      <c r="P2073" s="243"/>
      <c r="Q2073" s="243"/>
      <c r="R2073" s="243"/>
      <c r="S2073" s="243"/>
      <c r="T2073" s="244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45" t="s">
        <v>225</v>
      </c>
      <c r="AU2073" s="245" t="s">
        <v>93</v>
      </c>
      <c r="AV2073" s="13" t="s">
        <v>93</v>
      </c>
      <c r="AW2073" s="13" t="s">
        <v>38</v>
      </c>
      <c r="AX2073" s="13" t="s">
        <v>83</v>
      </c>
      <c r="AY2073" s="245" t="s">
        <v>216</v>
      </c>
    </row>
    <row r="2074" s="13" customFormat="1">
      <c r="A2074" s="13"/>
      <c r="B2074" s="234"/>
      <c r="C2074" s="235"/>
      <c r="D2074" s="236" t="s">
        <v>225</v>
      </c>
      <c r="E2074" s="237" t="s">
        <v>1</v>
      </c>
      <c r="F2074" s="238" t="s">
        <v>2684</v>
      </c>
      <c r="G2074" s="235"/>
      <c r="H2074" s="239">
        <v>1</v>
      </c>
      <c r="I2074" s="240"/>
      <c r="J2074" s="235"/>
      <c r="K2074" s="235"/>
      <c r="L2074" s="241"/>
      <c r="M2074" s="242"/>
      <c r="N2074" s="243"/>
      <c r="O2074" s="243"/>
      <c r="P2074" s="243"/>
      <c r="Q2074" s="243"/>
      <c r="R2074" s="243"/>
      <c r="S2074" s="243"/>
      <c r="T2074" s="244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45" t="s">
        <v>225</v>
      </c>
      <c r="AU2074" s="245" t="s">
        <v>93</v>
      </c>
      <c r="AV2074" s="13" t="s">
        <v>93</v>
      </c>
      <c r="AW2074" s="13" t="s">
        <v>38</v>
      </c>
      <c r="AX2074" s="13" t="s">
        <v>83</v>
      </c>
      <c r="AY2074" s="245" t="s">
        <v>216</v>
      </c>
    </row>
    <row r="2075" s="14" customFormat="1">
      <c r="A2075" s="14"/>
      <c r="B2075" s="246"/>
      <c r="C2075" s="247"/>
      <c r="D2075" s="236" t="s">
        <v>225</v>
      </c>
      <c r="E2075" s="248" t="s">
        <v>1</v>
      </c>
      <c r="F2075" s="249" t="s">
        <v>229</v>
      </c>
      <c r="G2075" s="247"/>
      <c r="H2075" s="250">
        <v>19</v>
      </c>
      <c r="I2075" s="251"/>
      <c r="J2075" s="247"/>
      <c r="K2075" s="247"/>
      <c r="L2075" s="252"/>
      <c r="M2075" s="253"/>
      <c r="N2075" s="254"/>
      <c r="O2075" s="254"/>
      <c r="P2075" s="254"/>
      <c r="Q2075" s="254"/>
      <c r="R2075" s="254"/>
      <c r="S2075" s="254"/>
      <c r="T2075" s="255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6" t="s">
        <v>225</v>
      </c>
      <c r="AU2075" s="256" t="s">
        <v>93</v>
      </c>
      <c r="AV2075" s="14" t="s">
        <v>223</v>
      </c>
      <c r="AW2075" s="14" t="s">
        <v>38</v>
      </c>
      <c r="AX2075" s="14" t="s">
        <v>91</v>
      </c>
      <c r="AY2075" s="256" t="s">
        <v>216</v>
      </c>
    </row>
    <row r="2076" s="2" customFormat="1" ht="16.5" customHeight="1">
      <c r="A2076" s="40"/>
      <c r="B2076" s="41"/>
      <c r="C2076" s="267" t="s">
        <v>2685</v>
      </c>
      <c r="D2076" s="267" t="s">
        <v>295</v>
      </c>
      <c r="E2076" s="268" t="s">
        <v>2686</v>
      </c>
      <c r="F2076" s="269" t="s">
        <v>2687</v>
      </c>
      <c r="G2076" s="270" t="s">
        <v>323</v>
      </c>
      <c r="H2076" s="271">
        <v>19</v>
      </c>
      <c r="I2076" s="272"/>
      <c r="J2076" s="273">
        <f>ROUND(I2076*H2076,2)</f>
        <v>0</v>
      </c>
      <c r="K2076" s="269" t="s">
        <v>1</v>
      </c>
      <c r="L2076" s="274"/>
      <c r="M2076" s="275" t="s">
        <v>1</v>
      </c>
      <c r="N2076" s="276" t="s">
        <v>48</v>
      </c>
      <c r="O2076" s="93"/>
      <c r="P2076" s="230">
        <f>O2076*H2076</f>
        <v>0</v>
      </c>
      <c r="Q2076" s="230">
        <v>0.0074999999999999997</v>
      </c>
      <c r="R2076" s="230">
        <f>Q2076*H2076</f>
        <v>0.14249999999999999</v>
      </c>
      <c r="S2076" s="230">
        <v>0</v>
      </c>
      <c r="T2076" s="231">
        <f>S2076*H2076</f>
        <v>0</v>
      </c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R2076" s="232" t="s">
        <v>440</v>
      </c>
      <c r="AT2076" s="232" t="s">
        <v>295</v>
      </c>
      <c r="AU2076" s="232" t="s">
        <v>93</v>
      </c>
      <c r="AY2076" s="18" t="s">
        <v>216</v>
      </c>
      <c r="BE2076" s="233">
        <f>IF(N2076="základní",J2076,0)</f>
        <v>0</v>
      </c>
      <c r="BF2076" s="233">
        <f>IF(N2076="snížená",J2076,0)</f>
        <v>0</v>
      </c>
      <c r="BG2076" s="233">
        <f>IF(N2076="zákl. přenesená",J2076,0)</f>
        <v>0</v>
      </c>
      <c r="BH2076" s="233">
        <f>IF(N2076="sníž. přenesená",J2076,0)</f>
        <v>0</v>
      </c>
      <c r="BI2076" s="233">
        <f>IF(N2076="nulová",J2076,0)</f>
        <v>0</v>
      </c>
      <c r="BJ2076" s="18" t="s">
        <v>91</v>
      </c>
      <c r="BK2076" s="233">
        <f>ROUND(I2076*H2076,2)</f>
        <v>0</v>
      </c>
      <c r="BL2076" s="18" t="s">
        <v>312</v>
      </c>
      <c r="BM2076" s="232" t="s">
        <v>2688</v>
      </c>
    </row>
    <row r="2077" s="2" customFormat="1" ht="21.75" customHeight="1">
      <c r="A2077" s="40"/>
      <c r="B2077" s="41"/>
      <c r="C2077" s="221" t="s">
        <v>2689</v>
      </c>
      <c r="D2077" s="221" t="s">
        <v>218</v>
      </c>
      <c r="E2077" s="222" t="s">
        <v>2690</v>
      </c>
      <c r="F2077" s="223" t="s">
        <v>2691</v>
      </c>
      <c r="G2077" s="224" t="s">
        <v>237</v>
      </c>
      <c r="H2077" s="225">
        <v>575</v>
      </c>
      <c r="I2077" s="226"/>
      <c r="J2077" s="227">
        <f>ROUND(I2077*H2077,2)</f>
        <v>0</v>
      </c>
      <c r="K2077" s="223" t="s">
        <v>222</v>
      </c>
      <c r="L2077" s="46"/>
      <c r="M2077" s="228" t="s">
        <v>1</v>
      </c>
      <c r="N2077" s="229" t="s">
        <v>48</v>
      </c>
      <c r="O2077" s="93"/>
      <c r="P2077" s="230">
        <f>O2077*H2077</f>
        <v>0</v>
      </c>
      <c r="Q2077" s="230">
        <v>0.00055000000000000003</v>
      </c>
      <c r="R2077" s="230">
        <f>Q2077*H2077</f>
        <v>0.31625000000000003</v>
      </c>
      <c r="S2077" s="230">
        <v>0</v>
      </c>
      <c r="T2077" s="231">
        <f>S2077*H2077</f>
        <v>0</v>
      </c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R2077" s="232" t="s">
        <v>312</v>
      </c>
      <c r="AT2077" s="232" t="s">
        <v>218</v>
      </c>
      <c r="AU2077" s="232" t="s">
        <v>93</v>
      </c>
      <c r="AY2077" s="18" t="s">
        <v>216</v>
      </c>
      <c r="BE2077" s="233">
        <f>IF(N2077="základní",J2077,0)</f>
        <v>0</v>
      </c>
      <c r="BF2077" s="233">
        <f>IF(N2077="snížená",J2077,0)</f>
        <v>0</v>
      </c>
      <c r="BG2077" s="233">
        <f>IF(N2077="zákl. přenesená",J2077,0)</f>
        <v>0</v>
      </c>
      <c r="BH2077" s="233">
        <f>IF(N2077="sníž. přenesená",J2077,0)</f>
        <v>0</v>
      </c>
      <c r="BI2077" s="233">
        <f>IF(N2077="nulová",J2077,0)</f>
        <v>0</v>
      </c>
      <c r="BJ2077" s="18" t="s">
        <v>91</v>
      </c>
      <c r="BK2077" s="233">
        <f>ROUND(I2077*H2077,2)</f>
        <v>0</v>
      </c>
      <c r="BL2077" s="18" t="s">
        <v>312</v>
      </c>
      <c r="BM2077" s="232" t="s">
        <v>2692</v>
      </c>
    </row>
    <row r="2078" s="13" customFormat="1">
      <c r="A2078" s="13"/>
      <c r="B2078" s="234"/>
      <c r="C2078" s="235"/>
      <c r="D2078" s="236" t="s">
        <v>225</v>
      </c>
      <c r="E2078" s="237" t="s">
        <v>1</v>
      </c>
      <c r="F2078" s="238" t="s">
        <v>2693</v>
      </c>
      <c r="G2078" s="235"/>
      <c r="H2078" s="239">
        <v>25</v>
      </c>
      <c r="I2078" s="240"/>
      <c r="J2078" s="235"/>
      <c r="K2078" s="235"/>
      <c r="L2078" s="241"/>
      <c r="M2078" s="242"/>
      <c r="N2078" s="243"/>
      <c r="O2078" s="243"/>
      <c r="P2078" s="243"/>
      <c r="Q2078" s="243"/>
      <c r="R2078" s="243"/>
      <c r="S2078" s="243"/>
      <c r="T2078" s="244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45" t="s">
        <v>225</v>
      </c>
      <c r="AU2078" s="245" t="s">
        <v>93</v>
      </c>
      <c r="AV2078" s="13" t="s">
        <v>93</v>
      </c>
      <c r="AW2078" s="13" t="s">
        <v>38</v>
      </c>
      <c r="AX2078" s="13" t="s">
        <v>83</v>
      </c>
      <c r="AY2078" s="245" t="s">
        <v>216</v>
      </c>
    </row>
    <row r="2079" s="13" customFormat="1">
      <c r="A2079" s="13"/>
      <c r="B2079" s="234"/>
      <c r="C2079" s="235"/>
      <c r="D2079" s="236" t="s">
        <v>225</v>
      </c>
      <c r="E2079" s="237" t="s">
        <v>1</v>
      </c>
      <c r="F2079" s="238" t="s">
        <v>2694</v>
      </c>
      <c r="G2079" s="235"/>
      <c r="H2079" s="239">
        <v>32</v>
      </c>
      <c r="I2079" s="240"/>
      <c r="J2079" s="235"/>
      <c r="K2079" s="235"/>
      <c r="L2079" s="241"/>
      <c r="M2079" s="242"/>
      <c r="N2079" s="243"/>
      <c r="O2079" s="243"/>
      <c r="P2079" s="243"/>
      <c r="Q2079" s="243"/>
      <c r="R2079" s="243"/>
      <c r="S2079" s="243"/>
      <c r="T2079" s="244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45" t="s">
        <v>225</v>
      </c>
      <c r="AU2079" s="245" t="s">
        <v>93</v>
      </c>
      <c r="AV2079" s="13" t="s">
        <v>93</v>
      </c>
      <c r="AW2079" s="13" t="s">
        <v>38</v>
      </c>
      <c r="AX2079" s="13" t="s">
        <v>83</v>
      </c>
      <c r="AY2079" s="245" t="s">
        <v>216</v>
      </c>
    </row>
    <row r="2080" s="13" customFormat="1">
      <c r="A2080" s="13"/>
      <c r="B2080" s="234"/>
      <c r="C2080" s="235"/>
      <c r="D2080" s="236" t="s">
        <v>225</v>
      </c>
      <c r="E2080" s="237" t="s">
        <v>1</v>
      </c>
      <c r="F2080" s="238" t="s">
        <v>2695</v>
      </c>
      <c r="G2080" s="235"/>
      <c r="H2080" s="239">
        <v>28</v>
      </c>
      <c r="I2080" s="240"/>
      <c r="J2080" s="235"/>
      <c r="K2080" s="235"/>
      <c r="L2080" s="241"/>
      <c r="M2080" s="242"/>
      <c r="N2080" s="243"/>
      <c r="O2080" s="243"/>
      <c r="P2080" s="243"/>
      <c r="Q2080" s="243"/>
      <c r="R2080" s="243"/>
      <c r="S2080" s="243"/>
      <c r="T2080" s="244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45" t="s">
        <v>225</v>
      </c>
      <c r="AU2080" s="245" t="s">
        <v>93</v>
      </c>
      <c r="AV2080" s="13" t="s">
        <v>93</v>
      </c>
      <c r="AW2080" s="13" t="s">
        <v>38</v>
      </c>
      <c r="AX2080" s="13" t="s">
        <v>83</v>
      </c>
      <c r="AY2080" s="245" t="s">
        <v>216</v>
      </c>
    </row>
    <row r="2081" s="13" customFormat="1">
      <c r="A2081" s="13"/>
      <c r="B2081" s="234"/>
      <c r="C2081" s="235"/>
      <c r="D2081" s="236" t="s">
        <v>225</v>
      </c>
      <c r="E2081" s="237" t="s">
        <v>1</v>
      </c>
      <c r="F2081" s="238" t="s">
        <v>2696</v>
      </c>
      <c r="G2081" s="235"/>
      <c r="H2081" s="239">
        <v>24</v>
      </c>
      <c r="I2081" s="240"/>
      <c r="J2081" s="235"/>
      <c r="K2081" s="235"/>
      <c r="L2081" s="241"/>
      <c r="M2081" s="242"/>
      <c r="N2081" s="243"/>
      <c r="O2081" s="243"/>
      <c r="P2081" s="243"/>
      <c r="Q2081" s="243"/>
      <c r="R2081" s="243"/>
      <c r="S2081" s="243"/>
      <c r="T2081" s="244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45" t="s">
        <v>225</v>
      </c>
      <c r="AU2081" s="245" t="s">
        <v>93</v>
      </c>
      <c r="AV2081" s="13" t="s">
        <v>93</v>
      </c>
      <c r="AW2081" s="13" t="s">
        <v>38</v>
      </c>
      <c r="AX2081" s="13" t="s">
        <v>83</v>
      </c>
      <c r="AY2081" s="245" t="s">
        <v>216</v>
      </c>
    </row>
    <row r="2082" s="13" customFormat="1">
      <c r="A2082" s="13"/>
      <c r="B2082" s="234"/>
      <c r="C2082" s="235"/>
      <c r="D2082" s="236" t="s">
        <v>225</v>
      </c>
      <c r="E2082" s="237" t="s">
        <v>1</v>
      </c>
      <c r="F2082" s="238" t="s">
        <v>2697</v>
      </c>
      <c r="G2082" s="235"/>
      <c r="H2082" s="239">
        <v>25</v>
      </c>
      <c r="I2082" s="240"/>
      <c r="J2082" s="235"/>
      <c r="K2082" s="235"/>
      <c r="L2082" s="241"/>
      <c r="M2082" s="242"/>
      <c r="N2082" s="243"/>
      <c r="O2082" s="243"/>
      <c r="P2082" s="243"/>
      <c r="Q2082" s="243"/>
      <c r="R2082" s="243"/>
      <c r="S2082" s="243"/>
      <c r="T2082" s="244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5" t="s">
        <v>225</v>
      </c>
      <c r="AU2082" s="245" t="s">
        <v>93</v>
      </c>
      <c r="AV2082" s="13" t="s">
        <v>93</v>
      </c>
      <c r="AW2082" s="13" t="s">
        <v>38</v>
      </c>
      <c r="AX2082" s="13" t="s">
        <v>83</v>
      </c>
      <c r="AY2082" s="245" t="s">
        <v>216</v>
      </c>
    </row>
    <row r="2083" s="13" customFormat="1">
      <c r="A2083" s="13"/>
      <c r="B2083" s="234"/>
      <c r="C2083" s="235"/>
      <c r="D2083" s="236" t="s">
        <v>225</v>
      </c>
      <c r="E2083" s="237" t="s">
        <v>1</v>
      </c>
      <c r="F2083" s="238" t="s">
        <v>2698</v>
      </c>
      <c r="G2083" s="235"/>
      <c r="H2083" s="239">
        <v>32</v>
      </c>
      <c r="I2083" s="240"/>
      <c r="J2083" s="235"/>
      <c r="K2083" s="235"/>
      <c r="L2083" s="241"/>
      <c r="M2083" s="242"/>
      <c r="N2083" s="243"/>
      <c r="O2083" s="243"/>
      <c r="P2083" s="243"/>
      <c r="Q2083" s="243"/>
      <c r="R2083" s="243"/>
      <c r="S2083" s="243"/>
      <c r="T2083" s="244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45" t="s">
        <v>225</v>
      </c>
      <c r="AU2083" s="245" t="s">
        <v>93</v>
      </c>
      <c r="AV2083" s="13" t="s">
        <v>93</v>
      </c>
      <c r="AW2083" s="13" t="s">
        <v>38</v>
      </c>
      <c r="AX2083" s="13" t="s">
        <v>83</v>
      </c>
      <c r="AY2083" s="245" t="s">
        <v>216</v>
      </c>
    </row>
    <row r="2084" s="13" customFormat="1">
      <c r="A2084" s="13"/>
      <c r="B2084" s="234"/>
      <c r="C2084" s="235"/>
      <c r="D2084" s="236" t="s">
        <v>225</v>
      </c>
      <c r="E2084" s="237" t="s">
        <v>1</v>
      </c>
      <c r="F2084" s="238" t="s">
        <v>2699</v>
      </c>
      <c r="G2084" s="235"/>
      <c r="H2084" s="239">
        <v>28</v>
      </c>
      <c r="I2084" s="240"/>
      <c r="J2084" s="235"/>
      <c r="K2084" s="235"/>
      <c r="L2084" s="241"/>
      <c r="M2084" s="242"/>
      <c r="N2084" s="243"/>
      <c r="O2084" s="243"/>
      <c r="P2084" s="243"/>
      <c r="Q2084" s="243"/>
      <c r="R2084" s="243"/>
      <c r="S2084" s="243"/>
      <c r="T2084" s="244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45" t="s">
        <v>225</v>
      </c>
      <c r="AU2084" s="245" t="s">
        <v>93</v>
      </c>
      <c r="AV2084" s="13" t="s">
        <v>93</v>
      </c>
      <c r="AW2084" s="13" t="s">
        <v>38</v>
      </c>
      <c r="AX2084" s="13" t="s">
        <v>83</v>
      </c>
      <c r="AY2084" s="245" t="s">
        <v>216</v>
      </c>
    </row>
    <row r="2085" s="13" customFormat="1">
      <c r="A2085" s="13"/>
      <c r="B2085" s="234"/>
      <c r="C2085" s="235"/>
      <c r="D2085" s="236" t="s">
        <v>225</v>
      </c>
      <c r="E2085" s="237" t="s">
        <v>1</v>
      </c>
      <c r="F2085" s="238" t="s">
        <v>2700</v>
      </c>
      <c r="G2085" s="235"/>
      <c r="H2085" s="239">
        <v>24</v>
      </c>
      <c r="I2085" s="240"/>
      <c r="J2085" s="235"/>
      <c r="K2085" s="235"/>
      <c r="L2085" s="241"/>
      <c r="M2085" s="242"/>
      <c r="N2085" s="243"/>
      <c r="O2085" s="243"/>
      <c r="P2085" s="243"/>
      <c r="Q2085" s="243"/>
      <c r="R2085" s="243"/>
      <c r="S2085" s="243"/>
      <c r="T2085" s="244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45" t="s">
        <v>225</v>
      </c>
      <c r="AU2085" s="245" t="s">
        <v>93</v>
      </c>
      <c r="AV2085" s="13" t="s">
        <v>93</v>
      </c>
      <c r="AW2085" s="13" t="s">
        <v>38</v>
      </c>
      <c r="AX2085" s="13" t="s">
        <v>83</v>
      </c>
      <c r="AY2085" s="245" t="s">
        <v>216</v>
      </c>
    </row>
    <row r="2086" s="13" customFormat="1">
      <c r="A2086" s="13"/>
      <c r="B2086" s="234"/>
      <c r="C2086" s="235"/>
      <c r="D2086" s="236" t="s">
        <v>225</v>
      </c>
      <c r="E2086" s="237" t="s">
        <v>1</v>
      </c>
      <c r="F2086" s="238" t="s">
        <v>2701</v>
      </c>
      <c r="G2086" s="235"/>
      <c r="H2086" s="239">
        <v>25</v>
      </c>
      <c r="I2086" s="240"/>
      <c r="J2086" s="235"/>
      <c r="K2086" s="235"/>
      <c r="L2086" s="241"/>
      <c r="M2086" s="242"/>
      <c r="N2086" s="243"/>
      <c r="O2086" s="243"/>
      <c r="P2086" s="243"/>
      <c r="Q2086" s="243"/>
      <c r="R2086" s="243"/>
      <c r="S2086" s="243"/>
      <c r="T2086" s="244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45" t="s">
        <v>225</v>
      </c>
      <c r="AU2086" s="245" t="s">
        <v>93</v>
      </c>
      <c r="AV2086" s="13" t="s">
        <v>93</v>
      </c>
      <c r="AW2086" s="13" t="s">
        <v>38</v>
      </c>
      <c r="AX2086" s="13" t="s">
        <v>83</v>
      </c>
      <c r="AY2086" s="245" t="s">
        <v>216</v>
      </c>
    </row>
    <row r="2087" s="13" customFormat="1">
      <c r="A2087" s="13"/>
      <c r="B2087" s="234"/>
      <c r="C2087" s="235"/>
      <c r="D2087" s="236" t="s">
        <v>225</v>
      </c>
      <c r="E2087" s="237" t="s">
        <v>1</v>
      </c>
      <c r="F2087" s="238" t="s">
        <v>2702</v>
      </c>
      <c r="G2087" s="235"/>
      <c r="H2087" s="239">
        <v>24</v>
      </c>
      <c r="I2087" s="240"/>
      <c r="J2087" s="235"/>
      <c r="K2087" s="235"/>
      <c r="L2087" s="241"/>
      <c r="M2087" s="242"/>
      <c r="N2087" s="243"/>
      <c r="O2087" s="243"/>
      <c r="P2087" s="243"/>
      <c r="Q2087" s="243"/>
      <c r="R2087" s="243"/>
      <c r="S2087" s="243"/>
      <c r="T2087" s="244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45" t="s">
        <v>225</v>
      </c>
      <c r="AU2087" s="245" t="s">
        <v>93</v>
      </c>
      <c r="AV2087" s="13" t="s">
        <v>93</v>
      </c>
      <c r="AW2087" s="13" t="s">
        <v>38</v>
      </c>
      <c r="AX2087" s="13" t="s">
        <v>83</v>
      </c>
      <c r="AY2087" s="245" t="s">
        <v>216</v>
      </c>
    </row>
    <row r="2088" s="13" customFormat="1">
      <c r="A2088" s="13"/>
      <c r="B2088" s="234"/>
      <c r="C2088" s="235"/>
      <c r="D2088" s="236" t="s">
        <v>225</v>
      </c>
      <c r="E2088" s="237" t="s">
        <v>1</v>
      </c>
      <c r="F2088" s="238" t="s">
        <v>2703</v>
      </c>
      <c r="G2088" s="235"/>
      <c r="H2088" s="239">
        <v>25</v>
      </c>
      <c r="I2088" s="240"/>
      <c r="J2088" s="235"/>
      <c r="K2088" s="235"/>
      <c r="L2088" s="241"/>
      <c r="M2088" s="242"/>
      <c r="N2088" s="243"/>
      <c r="O2088" s="243"/>
      <c r="P2088" s="243"/>
      <c r="Q2088" s="243"/>
      <c r="R2088" s="243"/>
      <c r="S2088" s="243"/>
      <c r="T2088" s="244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45" t="s">
        <v>225</v>
      </c>
      <c r="AU2088" s="245" t="s">
        <v>93</v>
      </c>
      <c r="AV2088" s="13" t="s">
        <v>93</v>
      </c>
      <c r="AW2088" s="13" t="s">
        <v>38</v>
      </c>
      <c r="AX2088" s="13" t="s">
        <v>83</v>
      </c>
      <c r="AY2088" s="245" t="s">
        <v>216</v>
      </c>
    </row>
    <row r="2089" s="13" customFormat="1">
      <c r="A2089" s="13"/>
      <c r="B2089" s="234"/>
      <c r="C2089" s="235"/>
      <c r="D2089" s="236" t="s">
        <v>225</v>
      </c>
      <c r="E2089" s="237" t="s">
        <v>1</v>
      </c>
      <c r="F2089" s="238" t="s">
        <v>2704</v>
      </c>
      <c r="G2089" s="235"/>
      <c r="H2089" s="239">
        <v>32</v>
      </c>
      <c r="I2089" s="240"/>
      <c r="J2089" s="235"/>
      <c r="K2089" s="235"/>
      <c r="L2089" s="241"/>
      <c r="M2089" s="242"/>
      <c r="N2089" s="243"/>
      <c r="O2089" s="243"/>
      <c r="P2089" s="243"/>
      <c r="Q2089" s="243"/>
      <c r="R2089" s="243"/>
      <c r="S2089" s="243"/>
      <c r="T2089" s="244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5" t="s">
        <v>225</v>
      </c>
      <c r="AU2089" s="245" t="s">
        <v>93</v>
      </c>
      <c r="AV2089" s="13" t="s">
        <v>93</v>
      </c>
      <c r="AW2089" s="13" t="s">
        <v>38</v>
      </c>
      <c r="AX2089" s="13" t="s">
        <v>83</v>
      </c>
      <c r="AY2089" s="245" t="s">
        <v>216</v>
      </c>
    </row>
    <row r="2090" s="13" customFormat="1">
      <c r="A2090" s="13"/>
      <c r="B2090" s="234"/>
      <c r="C2090" s="235"/>
      <c r="D2090" s="236" t="s">
        <v>225</v>
      </c>
      <c r="E2090" s="237" t="s">
        <v>1</v>
      </c>
      <c r="F2090" s="238" t="s">
        <v>2705</v>
      </c>
      <c r="G2090" s="235"/>
      <c r="H2090" s="239">
        <v>16</v>
      </c>
      <c r="I2090" s="240"/>
      <c r="J2090" s="235"/>
      <c r="K2090" s="235"/>
      <c r="L2090" s="241"/>
      <c r="M2090" s="242"/>
      <c r="N2090" s="243"/>
      <c r="O2090" s="243"/>
      <c r="P2090" s="243"/>
      <c r="Q2090" s="243"/>
      <c r="R2090" s="243"/>
      <c r="S2090" s="243"/>
      <c r="T2090" s="244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45" t="s">
        <v>225</v>
      </c>
      <c r="AU2090" s="245" t="s">
        <v>93</v>
      </c>
      <c r="AV2090" s="13" t="s">
        <v>93</v>
      </c>
      <c r="AW2090" s="13" t="s">
        <v>38</v>
      </c>
      <c r="AX2090" s="13" t="s">
        <v>83</v>
      </c>
      <c r="AY2090" s="245" t="s">
        <v>216</v>
      </c>
    </row>
    <row r="2091" s="13" customFormat="1">
      <c r="A2091" s="13"/>
      <c r="B2091" s="234"/>
      <c r="C2091" s="235"/>
      <c r="D2091" s="236" t="s">
        <v>225</v>
      </c>
      <c r="E2091" s="237" t="s">
        <v>1</v>
      </c>
      <c r="F2091" s="238" t="s">
        <v>2706</v>
      </c>
      <c r="G2091" s="235"/>
      <c r="H2091" s="239">
        <v>24</v>
      </c>
      <c r="I2091" s="240"/>
      <c r="J2091" s="235"/>
      <c r="K2091" s="235"/>
      <c r="L2091" s="241"/>
      <c r="M2091" s="242"/>
      <c r="N2091" s="243"/>
      <c r="O2091" s="243"/>
      <c r="P2091" s="243"/>
      <c r="Q2091" s="243"/>
      <c r="R2091" s="243"/>
      <c r="S2091" s="243"/>
      <c r="T2091" s="244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45" t="s">
        <v>225</v>
      </c>
      <c r="AU2091" s="245" t="s">
        <v>93</v>
      </c>
      <c r="AV2091" s="13" t="s">
        <v>93</v>
      </c>
      <c r="AW2091" s="13" t="s">
        <v>38</v>
      </c>
      <c r="AX2091" s="13" t="s">
        <v>83</v>
      </c>
      <c r="AY2091" s="245" t="s">
        <v>216</v>
      </c>
    </row>
    <row r="2092" s="13" customFormat="1">
      <c r="A2092" s="13"/>
      <c r="B2092" s="234"/>
      <c r="C2092" s="235"/>
      <c r="D2092" s="236" t="s">
        <v>225</v>
      </c>
      <c r="E2092" s="237" t="s">
        <v>1</v>
      </c>
      <c r="F2092" s="238" t="s">
        <v>2707</v>
      </c>
      <c r="G2092" s="235"/>
      <c r="H2092" s="239">
        <v>72</v>
      </c>
      <c r="I2092" s="240"/>
      <c r="J2092" s="235"/>
      <c r="K2092" s="235"/>
      <c r="L2092" s="241"/>
      <c r="M2092" s="242"/>
      <c r="N2092" s="243"/>
      <c r="O2092" s="243"/>
      <c r="P2092" s="243"/>
      <c r="Q2092" s="243"/>
      <c r="R2092" s="243"/>
      <c r="S2092" s="243"/>
      <c r="T2092" s="244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45" t="s">
        <v>225</v>
      </c>
      <c r="AU2092" s="245" t="s">
        <v>93</v>
      </c>
      <c r="AV2092" s="13" t="s">
        <v>93</v>
      </c>
      <c r="AW2092" s="13" t="s">
        <v>38</v>
      </c>
      <c r="AX2092" s="13" t="s">
        <v>83</v>
      </c>
      <c r="AY2092" s="245" t="s">
        <v>216</v>
      </c>
    </row>
    <row r="2093" s="13" customFormat="1">
      <c r="A2093" s="13"/>
      <c r="B2093" s="234"/>
      <c r="C2093" s="235"/>
      <c r="D2093" s="236" t="s">
        <v>225</v>
      </c>
      <c r="E2093" s="237" t="s">
        <v>1</v>
      </c>
      <c r="F2093" s="238" t="s">
        <v>2708</v>
      </c>
      <c r="G2093" s="235"/>
      <c r="H2093" s="239">
        <v>25</v>
      </c>
      <c r="I2093" s="240"/>
      <c r="J2093" s="235"/>
      <c r="K2093" s="235"/>
      <c r="L2093" s="241"/>
      <c r="M2093" s="242"/>
      <c r="N2093" s="243"/>
      <c r="O2093" s="243"/>
      <c r="P2093" s="243"/>
      <c r="Q2093" s="243"/>
      <c r="R2093" s="243"/>
      <c r="S2093" s="243"/>
      <c r="T2093" s="244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45" t="s">
        <v>225</v>
      </c>
      <c r="AU2093" s="245" t="s">
        <v>93</v>
      </c>
      <c r="AV2093" s="13" t="s">
        <v>93</v>
      </c>
      <c r="AW2093" s="13" t="s">
        <v>38</v>
      </c>
      <c r="AX2093" s="13" t="s">
        <v>83</v>
      </c>
      <c r="AY2093" s="245" t="s">
        <v>216</v>
      </c>
    </row>
    <row r="2094" s="13" customFormat="1">
      <c r="A2094" s="13"/>
      <c r="B2094" s="234"/>
      <c r="C2094" s="235"/>
      <c r="D2094" s="236" t="s">
        <v>225</v>
      </c>
      <c r="E2094" s="237" t="s">
        <v>1</v>
      </c>
      <c r="F2094" s="238" t="s">
        <v>2709</v>
      </c>
      <c r="G2094" s="235"/>
      <c r="H2094" s="239">
        <v>82</v>
      </c>
      <c r="I2094" s="240"/>
      <c r="J2094" s="235"/>
      <c r="K2094" s="235"/>
      <c r="L2094" s="241"/>
      <c r="M2094" s="242"/>
      <c r="N2094" s="243"/>
      <c r="O2094" s="243"/>
      <c r="P2094" s="243"/>
      <c r="Q2094" s="243"/>
      <c r="R2094" s="243"/>
      <c r="S2094" s="243"/>
      <c r="T2094" s="244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45" t="s">
        <v>225</v>
      </c>
      <c r="AU2094" s="245" t="s">
        <v>93</v>
      </c>
      <c r="AV2094" s="13" t="s">
        <v>93</v>
      </c>
      <c r="AW2094" s="13" t="s">
        <v>38</v>
      </c>
      <c r="AX2094" s="13" t="s">
        <v>83</v>
      </c>
      <c r="AY2094" s="245" t="s">
        <v>216</v>
      </c>
    </row>
    <row r="2095" s="13" customFormat="1">
      <c r="A2095" s="13"/>
      <c r="B2095" s="234"/>
      <c r="C2095" s="235"/>
      <c r="D2095" s="236" t="s">
        <v>225</v>
      </c>
      <c r="E2095" s="237" t="s">
        <v>1</v>
      </c>
      <c r="F2095" s="238" t="s">
        <v>2710</v>
      </c>
      <c r="G2095" s="235"/>
      <c r="H2095" s="239">
        <v>32</v>
      </c>
      <c r="I2095" s="240"/>
      <c r="J2095" s="235"/>
      <c r="K2095" s="235"/>
      <c r="L2095" s="241"/>
      <c r="M2095" s="242"/>
      <c r="N2095" s="243"/>
      <c r="O2095" s="243"/>
      <c r="P2095" s="243"/>
      <c r="Q2095" s="243"/>
      <c r="R2095" s="243"/>
      <c r="S2095" s="243"/>
      <c r="T2095" s="244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45" t="s">
        <v>225</v>
      </c>
      <c r="AU2095" s="245" t="s">
        <v>93</v>
      </c>
      <c r="AV2095" s="13" t="s">
        <v>93</v>
      </c>
      <c r="AW2095" s="13" t="s">
        <v>38</v>
      </c>
      <c r="AX2095" s="13" t="s">
        <v>83</v>
      </c>
      <c r="AY2095" s="245" t="s">
        <v>216</v>
      </c>
    </row>
    <row r="2096" s="14" customFormat="1">
      <c r="A2096" s="14"/>
      <c r="B2096" s="246"/>
      <c r="C2096" s="247"/>
      <c r="D2096" s="236" t="s">
        <v>225</v>
      </c>
      <c r="E2096" s="248" t="s">
        <v>1</v>
      </c>
      <c r="F2096" s="249" t="s">
        <v>229</v>
      </c>
      <c r="G2096" s="247"/>
      <c r="H2096" s="250">
        <v>575</v>
      </c>
      <c r="I2096" s="251"/>
      <c r="J2096" s="247"/>
      <c r="K2096" s="247"/>
      <c r="L2096" s="252"/>
      <c r="M2096" s="253"/>
      <c r="N2096" s="254"/>
      <c r="O2096" s="254"/>
      <c r="P2096" s="254"/>
      <c r="Q2096" s="254"/>
      <c r="R2096" s="254"/>
      <c r="S2096" s="254"/>
      <c r="T2096" s="255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56" t="s">
        <v>225</v>
      </c>
      <c r="AU2096" s="256" t="s">
        <v>93</v>
      </c>
      <c r="AV2096" s="14" t="s">
        <v>223</v>
      </c>
      <c r="AW2096" s="14" t="s">
        <v>38</v>
      </c>
      <c r="AX2096" s="14" t="s">
        <v>91</v>
      </c>
      <c r="AY2096" s="256" t="s">
        <v>216</v>
      </c>
    </row>
    <row r="2097" s="2" customFormat="1" ht="16.5" customHeight="1">
      <c r="A2097" s="40"/>
      <c r="B2097" s="41"/>
      <c r="C2097" s="221" t="s">
        <v>2711</v>
      </c>
      <c r="D2097" s="221" t="s">
        <v>218</v>
      </c>
      <c r="E2097" s="222" t="s">
        <v>2712</v>
      </c>
      <c r="F2097" s="223" t="s">
        <v>2713</v>
      </c>
      <c r="G2097" s="224" t="s">
        <v>323</v>
      </c>
      <c r="H2097" s="225">
        <v>99</v>
      </c>
      <c r="I2097" s="226"/>
      <c r="J2097" s="227">
        <f>ROUND(I2097*H2097,2)</f>
        <v>0</v>
      </c>
      <c r="K2097" s="223" t="s">
        <v>222</v>
      </c>
      <c r="L2097" s="46"/>
      <c r="M2097" s="228" t="s">
        <v>1</v>
      </c>
      <c r="N2097" s="229" t="s">
        <v>48</v>
      </c>
      <c r="O2097" s="93"/>
      <c r="P2097" s="230">
        <f>O2097*H2097</f>
        <v>0</v>
      </c>
      <c r="Q2097" s="230">
        <v>0</v>
      </c>
      <c r="R2097" s="230">
        <f>Q2097*H2097</f>
        <v>0</v>
      </c>
      <c r="S2097" s="230">
        <v>0</v>
      </c>
      <c r="T2097" s="231">
        <f>S2097*H2097</f>
        <v>0</v>
      </c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R2097" s="232" t="s">
        <v>312</v>
      </c>
      <c r="AT2097" s="232" t="s">
        <v>218</v>
      </c>
      <c r="AU2097" s="232" t="s">
        <v>93</v>
      </c>
      <c r="AY2097" s="18" t="s">
        <v>216</v>
      </c>
      <c r="BE2097" s="233">
        <f>IF(N2097="základní",J2097,0)</f>
        <v>0</v>
      </c>
      <c r="BF2097" s="233">
        <f>IF(N2097="snížená",J2097,0)</f>
        <v>0</v>
      </c>
      <c r="BG2097" s="233">
        <f>IF(N2097="zákl. přenesená",J2097,0)</f>
        <v>0</v>
      </c>
      <c r="BH2097" s="233">
        <f>IF(N2097="sníž. přenesená",J2097,0)</f>
        <v>0</v>
      </c>
      <c r="BI2097" s="233">
        <f>IF(N2097="nulová",J2097,0)</f>
        <v>0</v>
      </c>
      <c r="BJ2097" s="18" t="s">
        <v>91</v>
      </c>
      <c r="BK2097" s="233">
        <f>ROUND(I2097*H2097,2)</f>
        <v>0</v>
      </c>
      <c r="BL2097" s="18" t="s">
        <v>312</v>
      </c>
      <c r="BM2097" s="232" t="s">
        <v>2714</v>
      </c>
    </row>
    <row r="2098" s="13" customFormat="1">
      <c r="A2098" s="13"/>
      <c r="B2098" s="234"/>
      <c r="C2098" s="235"/>
      <c r="D2098" s="236" t="s">
        <v>225</v>
      </c>
      <c r="E2098" s="237" t="s">
        <v>1</v>
      </c>
      <c r="F2098" s="238" t="s">
        <v>2715</v>
      </c>
      <c r="G2098" s="235"/>
      <c r="H2098" s="239">
        <v>4</v>
      </c>
      <c r="I2098" s="240"/>
      <c r="J2098" s="235"/>
      <c r="K2098" s="235"/>
      <c r="L2098" s="241"/>
      <c r="M2098" s="242"/>
      <c r="N2098" s="243"/>
      <c r="O2098" s="243"/>
      <c r="P2098" s="243"/>
      <c r="Q2098" s="243"/>
      <c r="R2098" s="243"/>
      <c r="S2098" s="243"/>
      <c r="T2098" s="244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45" t="s">
        <v>225</v>
      </c>
      <c r="AU2098" s="245" t="s">
        <v>93</v>
      </c>
      <c r="AV2098" s="13" t="s">
        <v>93</v>
      </c>
      <c r="AW2098" s="13" t="s">
        <v>38</v>
      </c>
      <c r="AX2098" s="13" t="s">
        <v>83</v>
      </c>
      <c r="AY2098" s="245" t="s">
        <v>216</v>
      </c>
    </row>
    <row r="2099" s="13" customFormat="1">
      <c r="A2099" s="13"/>
      <c r="B2099" s="234"/>
      <c r="C2099" s="235"/>
      <c r="D2099" s="236" t="s">
        <v>225</v>
      </c>
      <c r="E2099" s="237" t="s">
        <v>1</v>
      </c>
      <c r="F2099" s="238" t="s">
        <v>2716</v>
      </c>
      <c r="G2099" s="235"/>
      <c r="H2099" s="239">
        <v>6</v>
      </c>
      <c r="I2099" s="240"/>
      <c r="J2099" s="235"/>
      <c r="K2099" s="235"/>
      <c r="L2099" s="241"/>
      <c r="M2099" s="242"/>
      <c r="N2099" s="243"/>
      <c r="O2099" s="243"/>
      <c r="P2099" s="243"/>
      <c r="Q2099" s="243"/>
      <c r="R2099" s="243"/>
      <c r="S2099" s="243"/>
      <c r="T2099" s="244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45" t="s">
        <v>225</v>
      </c>
      <c r="AU2099" s="245" t="s">
        <v>93</v>
      </c>
      <c r="AV2099" s="13" t="s">
        <v>93</v>
      </c>
      <c r="AW2099" s="13" t="s">
        <v>38</v>
      </c>
      <c r="AX2099" s="13" t="s">
        <v>83</v>
      </c>
      <c r="AY2099" s="245" t="s">
        <v>216</v>
      </c>
    </row>
    <row r="2100" s="13" customFormat="1">
      <c r="A2100" s="13"/>
      <c r="B2100" s="234"/>
      <c r="C2100" s="235"/>
      <c r="D2100" s="236" t="s">
        <v>225</v>
      </c>
      <c r="E2100" s="237" t="s">
        <v>1</v>
      </c>
      <c r="F2100" s="238" t="s">
        <v>2717</v>
      </c>
      <c r="G2100" s="235"/>
      <c r="H2100" s="239">
        <v>6</v>
      </c>
      <c r="I2100" s="240"/>
      <c r="J2100" s="235"/>
      <c r="K2100" s="235"/>
      <c r="L2100" s="241"/>
      <c r="M2100" s="242"/>
      <c r="N2100" s="243"/>
      <c r="O2100" s="243"/>
      <c r="P2100" s="243"/>
      <c r="Q2100" s="243"/>
      <c r="R2100" s="243"/>
      <c r="S2100" s="243"/>
      <c r="T2100" s="244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45" t="s">
        <v>225</v>
      </c>
      <c r="AU2100" s="245" t="s">
        <v>93</v>
      </c>
      <c r="AV2100" s="13" t="s">
        <v>93</v>
      </c>
      <c r="AW2100" s="13" t="s">
        <v>38</v>
      </c>
      <c r="AX2100" s="13" t="s">
        <v>83</v>
      </c>
      <c r="AY2100" s="245" t="s">
        <v>216</v>
      </c>
    </row>
    <row r="2101" s="13" customFormat="1">
      <c r="A2101" s="13"/>
      <c r="B2101" s="234"/>
      <c r="C2101" s="235"/>
      <c r="D2101" s="236" t="s">
        <v>225</v>
      </c>
      <c r="E2101" s="237" t="s">
        <v>1</v>
      </c>
      <c r="F2101" s="238" t="s">
        <v>2718</v>
      </c>
      <c r="G2101" s="235"/>
      <c r="H2101" s="239">
        <v>4</v>
      </c>
      <c r="I2101" s="240"/>
      <c r="J2101" s="235"/>
      <c r="K2101" s="235"/>
      <c r="L2101" s="241"/>
      <c r="M2101" s="242"/>
      <c r="N2101" s="243"/>
      <c r="O2101" s="243"/>
      <c r="P2101" s="243"/>
      <c r="Q2101" s="243"/>
      <c r="R2101" s="243"/>
      <c r="S2101" s="243"/>
      <c r="T2101" s="244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45" t="s">
        <v>225</v>
      </c>
      <c r="AU2101" s="245" t="s">
        <v>93</v>
      </c>
      <c r="AV2101" s="13" t="s">
        <v>93</v>
      </c>
      <c r="AW2101" s="13" t="s">
        <v>38</v>
      </c>
      <c r="AX2101" s="13" t="s">
        <v>83</v>
      </c>
      <c r="AY2101" s="245" t="s">
        <v>216</v>
      </c>
    </row>
    <row r="2102" s="13" customFormat="1">
      <c r="A2102" s="13"/>
      <c r="B2102" s="234"/>
      <c r="C2102" s="235"/>
      <c r="D2102" s="236" t="s">
        <v>225</v>
      </c>
      <c r="E2102" s="237" t="s">
        <v>1</v>
      </c>
      <c r="F2102" s="238" t="s">
        <v>2719</v>
      </c>
      <c r="G2102" s="235"/>
      <c r="H2102" s="239">
        <v>4</v>
      </c>
      <c r="I2102" s="240"/>
      <c r="J2102" s="235"/>
      <c r="K2102" s="235"/>
      <c r="L2102" s="241"/>
      <c r="M2102" s="242"/>
      <c r="N2102" s="243"/>
      <c r="O2102" s="243"/>
      <c r="P2102" s="243"/>
      <c r="Q2102" s="243"/>
      <c r="R2102" s="243"/>
      <c r="S2102" s="243"/>
      <c r="T2102" s="244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5" t="s">
        <v>225</v>
      </c>
      <c r="AU2102" s="245" t="s">
        <v>93</v>
      </c>
      <c r="AV2102" s="13" t="s">
        <v>93</v>
      </c>
      <c r="AW2102" s="13" t="s">
        <v>38</v>
      </c>
      <c r="AX2102" s="13" t="s">
        <v>83</v>
      </c>
      <c r="AY2102" s="245" t="s">
        <v>216</v>
      </c>
    </row>
    <row r="2103" s="13" customFormat="1">
      <c r="A2103" s="13"/>
      <c r="B2103" s="234"/>
      <c r="C2103" s="235"/>
      <c r="D2103" s="236" t="s">
        <v>225</v>
      </c>
      <c r="E2103" s="237" t="s">
        <v>1</v>
      </c>
      <c r="F2103" s="238" t="s">
        <v>2720</v>
      </c>
      <c r="G2103" s="235"/>
      <c r="H2103" s="239">
        <v>6</v>
      </c>
      <c r="I2103" s="240"/>
      <c r="J2103" s="235"/>
      <c r="K2103" s="235"/>
      <c r="L2103" s="241"/>
      <c r="M2103" s="242"/>
      <c r="N2103" s="243"/>
      <c r="O2103" s="243"/>
      <c r="P2103" s="243"/>
      <c r="Q2103" s="243"/>
      <c r="R2103" s="243"/>
      <c r="S2103" s="243"/>
      <c r="T2103" s="244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45" t="s">
        <v>225</v>
      </c>
      <c r="AU2103" s="245" t="s">
        <v>93</v>
      </c>
      <c r="AV2103" s="13" t="s">
        <v>93</v>
      </c>
      <c r="AW2103" s="13" t="s">
        <v>38</v>
      </c>
      <c r="AX2103" s="13" t="s">
        <v>83</v>
      </c>
      <c r="AY2103" s="245" t="s">
        <v>216</v>
      </c>
    </row>
    <row r="2104" s="13" customFormat="1">
      <c r="A2104" s="13"/>
      <c r="B2104" s="234"/>
      <c r="C2104" s="235"/>
      <c r="D2104" s="236" t="s">
        <v>225</v>
      </c>
      <c r="E2104" s="237" t="s">
        <v>1</v>
      </c>
      <c r="F2104" s="238" t="s">
        <v>2721</v>
      </c>
      <c r="G2104" s="235"/>
      <c r="H2104" s="239">
        <v>6</v>
      </c>
      <c r="I2104" s="240"/>
      <c r="J2104" s="235"/>
      <c r="K2104" s="235"/>
      <c r="L2104" s="241"/>
      <c r="M2104" s="242"/>
      <c r="N2104" s="243"/>
      <c r="O2104" s="243"/>
      <c r="P2104" s="243"/>
      <c r="Q2104" s="243"/>
      <c r="R2104" s="243"/>
      <c r="S2104" s="243"/>
      <c r="T2104" s="244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5" t="s">
        <v>225</v>
      </c>
      <c r="AU2104" s="245" t="s">
        <v>93</v>
      </c>
      <c r="AV2104" s="13" t="s">
        <v>93</v>
      </c>
      <c r="AW2104" s="13" t="s">
        <v>38</v>
      </c>
      <c r="AX2104" s="13" t="s">
        <v>83</v>
      </c>
      <c r="AY2104" s="245" t="s">
        <v>216</v>
      </c>
    </row>
    <row r="2105" s="13" customFormat="1">
      <c r="A2105" s="13"/>
      <c r="B2105" s="234"/>
      <c r="C2105" s="235"/>
      <c r="D2105" s="236" t="s">
        <v>225</v>
      </c>
      <c r="E2105" s="237" t="s">
        <v>1</v>
      </c>
      <c r="F2105" s="238" t="s">
        <v>2722</v>
      </c>
      <c r="G2105" s="235"/>
      <c r="H2105" s="239">
        <v>4</v>
      </c>
      <c r="I2105" s="240"/>
      <c r="J2105" s="235"/>
      <c r="K2105" s="235"/>
      <c r="L2105" s="241"/>
      <c r="M2105" s="242"/>
      <c r="N2105" s="243"/>
      <c r="O2105" s="243"/>
      <c r="P2105" s="243"/>
      <c r="Q2105" s="243"/>
      <c r="R2105" s="243"/>
      <c r="S2105" s="243"/>
      <c r="T2105" s="244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45" t="s">
        <v>225</v>
      </c>
      <c r="AU2105" s="245" t="s">
        <v>93</v>
      </c>
      <c r="AV2105" s="13" t="s">
        <v>93</v>
      </c>
      <c r="AW2105" s="13" t="s">
        <v>38</v>
      </c>
      <c r="AX2105" s="13" t="s">
        <v>83</v>
      </c>
      <c r="AY2105" s="245" t="s">
        <v>216</v>
      </c>
    </row>
    <row r="2106" s="13" customFormat="1">
      <c r="A2106" s="13"/>
      <c r="B2106" s="234"/>
      <c r="C2106" s="235"/>
      <c r="D2106" s="236" t="s">
        <v>225</v>
      </c>
      <c r="E2106" s="237" t="s">
        <v>1</v>
      </c>
      <c r="F2106" s="238" t="s">
        <v>2723</v>
      </c>
      <c r="G2106" s="235"/>
      <c r="H2106" s="239">
        <v>4</v>
      </c>
      <c r="I2106" s="240"/>
      <c r="J2106" s="235"/>
      <c r="K2106" s="235"/>
      <c r="L2106" s="241"/>
      <c r="M2106" s="242"/>
      <c r="N2106" s="243"/>
      <c r="O2106" s="243"/>
      <c r="P2106" s="243"/>
      <c r="Q2106" s="243"/>
      <c r="R2106" s="243"/>
      <c r="S2106" s="243"/>
      <c r="T2106" s="244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45" t="s">
        <v>225</v>
      </c>
      <c r="AU2106" s="245" t="s">
        <v>93</v>
      </c>
      <c r="AV2106" s="13" t="s">
        <v>93</v>
      </c>
      <c r="AW2106" s="13" t="s">
        <v>38</v>
      </c>
      <c r="AX2106" s="13" t="s">
        <v>83</v>
      </c>
      <c r="AY2106" s="245" t="s">
        <v>216</v>
      </c>
    </row>
    <row r="2107" s="13" customFormat="1">
      <c r="A2107" s="13"/>
      <c r="B2107" s="234"/>
      <c r="C2107" s="235"/>
      <c r="D2107" s="236" t="s">
        <v>225</v>
      </c>
      <c r="E2107" s="237" t="s">
        <v>1</v>
      </c>
      <c r="F2107" s="238" t="s">
        <v>2724</v>
      </c>
      <c r="G2107" s="235"/>
      <c r="H2107" s="239">
        <v>4</v>
      </c>
      <c r="I2107" s="240"/>
      <c r="J2107" s="235"/>
      <c r="K2107" s="235"/>
      <c r="L2107" s="241"/>
      <c r="M2107" s="242"/>
      <c r="N2107" s="243"/>
      <c r="O2107" s="243"/>
      <c r="P2107" s="243"/>
      <c r="Q2107" s="243"/>
      <c r="R2107" s="243"/>
      <c r="S2107" s="243"/>
      <c r="T2107" s="244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45" t="s">
        <v>225</v>
      </c>
      <c r="AU2107" s="245" t="s">
        <v>93</v>
      </c>
      <c r="AV2107" s="13" t="s">
        <v>93</v>
      </c>
      <c r="AW2107" s="13" t="s">
        <v>38</v>
      </c>
      <c r="AX2107" s="13" t="s">
        <v>83</v>
      </c>
      <c r="AY2107" s="245" t="s">
        <v>216</v>
      </c>
    </row>
    <row r="2108" s="13" customFormat="1">
      <c r="A2108" s="13"/>
      <c r="B2108" s="234"/>
      <c r="C2108" s="235"/>
      <c r="D2108" s="236" t="s">
        <v>225</v>
      </c>
      <c r="E2108" s="237" t="s">
        <v>1</v>
      </c>
      <c r="F2108" s="238" t="s">
        <v>2725</v>
      </c>
      <c r="G2108" s="235"/>
      <c r="H2108" s="239">
        <v>4</v>
      </c>
      <c r="I2108" s="240"/>
      <c r="J2108" s="235"/>
      <c r="K2108" s="235"/>
      <c r="L2108" s="241"/>
      <c r="M2108" s="242"/>
      <c r="N2108" s="243"/>
      <c r="O2108" s="243"/>
      <c r="P2108" s="243"/>
      <c r="Q2108" s="243"/>
      <c r="R2108" s="243"/>
      <c r="S2108" s="243"/>
      <c r="T2108" s="244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45" t="s">
        <v>225</v>
      </c>
      <c r="AU2108" s="245" t="s">
        <v>93</v>
      </c>
      <c r="AV2108" s="13" t="s">
        <v>93</v>
      </c>
      <c r="AW2108" s="13" t="s">
        <v>38</v>
      </c>
      <c r="AX2108" s="13" t="s">
        <v>83</v>
      </c>
      <c r="AY2108" s="245" t="s">
        <v>216</v>
      </c>
    </row>
    <row r="2109" s="13" customFormat="1">
      <c r="A2109" s="13"/>
      <c r="B2109" s="234"/>
      <c r="C2109" s="235"/>
      <c r="D2109" s="236" t="s">
        <v>225</v>
      </c>
      <c r="E2109" s="237" t="s">
        <v>1</v>
      </c>
      <c r="F2109" s="238" t="s">
        <v>2726</v>
      </c>
      <c r="G2109" s="235"/>
      <c r="H2109" s="239">
        <v>4</v>
      </c>
      <c r="I2109" s="240"/>
      <c r="J2109" s="235"/>
      <c r="K2109" s="235"/>
      <c r="L2109" s="241"/>
      <c r="M2109" s="242"/>
      <c r="N2109" s="243"/>
      <c r="O2109" s="243"/>
      <c r="P2109" s="243"/>
      <c r="Q2109" s="243"/>
      <c r="R2109" s="243"/>
      <c r="S2109" s="243"/>
      <c r="T2109" s="244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45" t="s">
        <v>225</v>
      </c>
      <c r="AU2109" s="245" t="s">
        <v>93</v>
      </c>
      <c r="AV2109" s="13" t="s">
        <v>93</v>
      </c>
      <c r="AW2109" s="13" t="s">
        <v>38</v>
      </c>
      <c r="AX2109" s="13" t="s">
        <v>83</v>
      </c>
      <c r="AY2109" s="245" t="s">
        <v>216</v>
      </c>
    </row>
    <row r="2110" s="13" customFormat="1">
      <c r="A2110" s="13"/>
      <c r="B2110" s="234"/>
      <c r="C2110" s="235"/>
      <c r="D2110" s="236" t="s">
        <v>225</v>
      </c>
      <c r="E2110" s="237" t="s">
        <v>1</v>
      </c>
      <c r="F2110" s="238" t="s">
        <v>2727</v>
      </c>
      <c r="G2110" s="235"/>
      <c r="H2110" s="239">
        <v>3</v>
      </c>
      <c r="I2110" s="240"/>
      <c r="J2110" s="235"/>
      <c r="K2110" s="235"/>
      <c r="L2110" s="241"/>
      <c r="M2110" s="242"/>
      <c r="N2110" s="243"/>
      <c r="O2110" s="243"/>
      <c r="P2110" s="243"/>
      <c r="Q2110" s="243"/>
      <c r="R2110" s="243"/>
      <c r="S2110" s="243"/>
      <c r="T2110" s="244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5" t="s">
        <v>225</v>
      </c>
      <c r="AU2110" s="245" t="s">
        <v>93</v>
      </c>
      <c r="AV2110" s="13" t="s">
        <v>93</v>
      </c>
      <c r="AW2110" s="13" t="s">
        <v>38</v>
      </c>
      <c r="AX2110" s="13" t="s">
        <v>83</v>
      </c>
      <c r="AY2110" s="245" t="s">
        <v>216</v>
      </c>
    </row>
    <row r="2111" s="13" customFormat="1">
      <c r="A2111" s="13"/>
      <c r="B2111" s="234"/>
      <c r="C2111" s="235"/>
      <c r="D2111" s="236" t="s">
        <v>225</v>
      </c>
      <c r="E2111" s="237" t="s">
        <v>1</v>
      </c>
      <c r="F2111" s="238" t="s">
        <v>2728</v>
      </c>
      <c r="G2111" s="235"/>
      <c r="H2111" s="239">
        <v>4</v>
      </c>
      <c r="I2111" s="240"/>
      <c r="J2111" s="235"/>
      <c r="K2111" s="235"/>
      <c r="L2111" s="241"/>
      <c r="M2111" s="242"/>
      <c r="N2111" s="243"/>
      <c r="O2111" s="243"/>
      <c r="P2111" s="243"/>
      <c r="Q2111" s="243"/>
      <c r="R2111" s="243"/>
      <c r="S2111" s="243"/>
      <c r="T2111" s="244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45" t="s">
        <v>225</v>
      </c>
      <c r="AU2111" s="245" t="s">
        <v>93</v>
      </c>
      <c r="AV2111" s="13" t="s">
        <v>93</v>
      </c>
      <c r="AW2111" s="13" t="s">
        <v>38</v>
      </c>
      <c r="AX2111" s="13" t="s">
        <v>83</v>
      </c>
      <c r="AY2111" s="245" t="s">
        <v>216</v>
      </c>
    </row>
    <row r="2112" s="13" customFormat="1">
      <c r="A2112" s="13"/>
      <c r="B2112" s="234"/>
      <c r="C2112" s="235"/>
      <c r="D2112" s="236" t="s">
        <v>225</v>
      </c>
      <c r="E2112" s="237" t="s">
        <v>1</v>
      </c>
      <c r="F2112" s="238" t="s">
        <v>2729</v>
      </c>
      <c r="G2112" s="235"/>
      <c r="H2112" s="239">
        <v>14</v>
      </c>
      <c r="I2112" s="240"/>
      <c r="J2112" s="235"/>
      <c r="K2112" s="235"/>
      <c r="L2112" s="241"/>
      <c r="M2112" s="242"/>
      <c r="N2112" s="243"/>
      <c r="O2112" s="243"/>
      <c r="P2112" s="243"/>
      <c r="Q2112" s="243"/>
      <c r="R2112" s="243"/>
      <c r="S2112" s="243"/>
      <c r="T2112" s="244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45" t="s">
        <v>225</v>
      </c>
      <c r="AU2112" s="245" t="s">
        <v>93</v>
      </c>
      <c r="AV2112" s="13" t="s">
        <v>93</v>
      </c>
      <c r="AW2112" s="13" t="s">
        <v>38</v>
      </c>
      <c r="AX2112" s="13" t="s">
        <v>83</v>
      </c>
      <c r="AY2112" s="245" t="s">
        <v>216</v>
      </c>
    </row>
    <row r="2113" s="13" customFormat="1">
      <c r="A2113" s="13"/>
      <c r="B2113" s="234"/>
      <c r="C2113" s="235"/>
      <c r="D2113" s="236" t="s">
        <v>225</v>
      </c>
      <c r="E2113" s="237" t="s">
        <v>1</v>
      </c>
      <c r="F2113" s="238" t="s">
        <v>2730</v>
      </c>
      <c r="G2113" s="235"/>
      <c r="H2113" s="239">
        <v>4</v>
      </c>
      <c r="I2113" s="240"/>
      <c r="J2113" s="235"/>
      <c r="K2113" s="235"/>
      <c r="L2113" s="241"/>
      <c r="M2113" s="242"/>
      <c r="N2113" s="243"/>
      <c r="O2113" s="243"/>
      <c r="P2113" s="243"/>
      <c r="Q2113" s="243"/>
      <c r="R2113" s="243"/>
      <c r="S2113" s="243"/>
      <c r="T2113" s="244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45" t="s">
        <v>225</v>
      </c>
      <c r="AU2113" s="245" t="s">
        <v>93</v>
      </c>
      <c r="AV2113" s="13" t="s">
        <v>93</v>
      </c>
      <c r="AW2113" s="13" t="s">
        <v>38</v>
      </c>
      <c r="AX2113" s="13" t="s">
        <v>83</v>
      </c>
      <c r="AY2113" s="245" t="s">
        <v>216</v>
      </c>
    </row>
    <row r="2114" s="13" customFormat="1">
      <c r="A2114" s="13"/>
      <c r="B2114" s="234"/>
      <c r="C2114" s="235"/>
      <c r="D2114" s="236" t="s">
        <v>225</v>
      </c>
      <c r="E2114" s="237" t="s">
        <v>1</v>
      </c>
      <c r="F2114" s="238" t="s">
        <v>2731</v>
      </c>
      <c r="G2114" s="235"/>
      <c r="H2114" s="239">
        <v>14</v>
      </c>
      <c r="I2114" s="240"/>
      <c r="J2114" s="235"/>
      <c r="K2114" s="235"/>
      <c r="L2114" s="241"/>
      <c r="M2114" s="242"/>
      <c r="N2114" s="243"/>
      <c r="O2114" s="243"/>
      <c r="P2114" s="243"/>
      <c r="Q2114" s="243"/>
      <c r="R2114" s="243"/>
      <c r="S2114" s="243"/>
      <c r="T2114" s="244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45" t="s">
        <v>225</v>
      </c>
      <c r="AU2114" s="245" t="s">
        <v>93</v>
      </c>
      <c r="AV2114" s="13" t="s">
        <v>93</v>
      </c>
      <c r="AW2114" s="13" t="s">
        <v>38</v>
      </c>
      <c r="AX2114" s="13" t="s">
        <v>83</v>
      </c>
      <c r="AY2114" s="245" t="s">
        <v>216</v>
      </c>
    </row>
    <row r="2115" s="13" customFormat="1">
      <c r="A2115" s="13"/>
      <c r="B2115" s="234"/>
      <c r="C2115" s="235"/>
      <c r="D2115" s="236" t="s">
        <v>225</v>
      </c>
      <c r="E2115" s="237" t="s">
        <v>1</v>
      </c>
      <c r="F2115" s="238" t="s">
        <v>2732</v>
      </c>
      <c r="G2115" s="235"/>
      <c r="H2115" s="239">
        <v>4</v>
      </c>
      <c r="I2115" s="240"/>
      <c r="J2115" s="235"/>
      <c r="K2115" s="235"/>
      <c r="L2115" s="241"/>
      <c r="M2115" s="242"/>
      <c r="N2115" s="243"/>
      <c r="O2115" s="243"/>
      <c r="P2115" s="243"/>
      <c r="Q2115" s="243"/>
      <c r="R2115" s="243"/>
      <c r="S2115" s="243"/>
      <c r="T2115" s="244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45" t="s">
        <v>225</v>
      </c>
      <c r="AU2115" s="245" t="s">
        <v>93</v>
      </c>
      <c r="AV2115" s="13" t="s">
        <v>93</v>
      </c>
      <c r="AW2115" s="13" t="s">
        <v>38</v>
      </c>
      <c r="AX2115" s="13" t="s">
        <v>83</v>
      </c>
      <c r="AY2115" s="245" t="s">
        <v>216</v>
      </c>
    </row>
    <row r="2116" s="14" customFormat="1">
      <c r="A2116" s="14"/>
      <c r="B2116" s="246"/>
      <c r="C2116" s="247"/>
      <c r="D2116" s="236" t="s">
        <v>225</v>
      </c>
      <c r="E2116" s="248" t="s">
        <v>1</v>
      </c>
      <c r="F2116" s="249" t="s">
        <v>229</v>
      </c>
      <c r="G2116" s="247"/>
      <c r="H2116" s="250">
        <v>99</v>
      </c>
      <c r="I2116" s="251"/>
      <c r="J2116" s="247"/>
      <c r="K2116" s="247"/>
      <c r="L2116" s="252"/>
      <c r="M2116" s="253"/>
      <c r="N2116" s="254"/>
      <c r="O2116" s="254"/>
      <c r="P2116" s="254"/>
      <c r="Q2116" s="254"/>
      <c r="R2116" s="254"/>
      <c r="S2116" s="254"/>
      <c r="T2116" s="255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6" t="s">
        <v>225</v>
      </c>
      <c r="AU2116" s="256" t="s">
        <v>93</v>
      </c>
      <c r="AV2116" s="14" t="s">
        <v>223</v>
      </c>
      <c r="AW2116" s="14" t="s">
        <v>38</v>
      </c>
      <c r="AX2116" s="14" t="s">
        <v>91</v>
      </c>
      <c r="AY2116" s="256" t="s">
        <v>216</v>
      </c>
    </row>
    <row r="2117" s="2" customFormat="1" ht="16.5" customHeight="1">
      <c r="A2117" s="40"/>
      <c r="B2117" s="41"/>
      <c r="C2117" s="221" t="s">
        <v>2733</v>
      </c>
      <c r="D2117" s="221" t="s">
        <v>218</v>
      </c>
      <c r="E2117" s="222" t="s">
        <v>2734</v>
      </c>
      <c r="F2117" s="223" t="s">
        <v>2735</v>
      </c>
      <c r="G2117" s="224" t="s">
        <v>323</v>
      </c>
      <c r="H2117" s="225">
        <v>44</v>
      </c>
      <c r="I2117" s="226"/>
      <c r="J2117" s="227">
        <f>ROUND(I2117*H2117,2)</f>
        <v>0</v>
      </c>
      <c r="K2117" s="223" t="s">
        <v>222</v>
      </c>
      <c r="L2117" s="46"/>
      <c r="M2117" s="228" t="s">
        <v>1</v>
      </c>
      <c r="N2117" s="229" t="s">
        <v>48</v>
      </c>
      <c r="O2117" s="93"/>
      <c r="P2117" s="230">
        <f>O2117*H2117</f>
        <v>0</v>
      </c>
      <c r="Q2117" s="230">
        <v>0</v>
      </c>
      <c r="R2117" s="230">
        <f>Q2117*H2117</f>
        <v>0</v>
      </c>
      <c r="S2117" s="230">
        <v>0</v>
      </c>
      <c r="T2117" s="231">
        <f>S2117*H2117</f>
        <v>0</v>
      </c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R2117" s="232" t="s">
        <v>312</v>
      </c>
      <c r="AT2117" s="232" t="s">
        <v>218</v>
      </c>
      <c r="AU2117" s="232" t="s">
        <v>93</v>
      </c>
      <c r="AY2117" s="18" t="s">
        <v>216</v>
      </c>
      <c r="BE2117" s="233">
        <f>IF(N2117="základní",J2117,0)</f>
        <v>0</v>
      </c>
      <c r="BF2117" s="233">
        <f>IF(N2117="snížená",J2117,0)</f>
        <v>0</v>
      </c>
      <c r="BG2117" s="233">
        <f>IF(N2117="zákl. přenesená",J2117,0)</f>
        <v>0</v>
      </c>
      <c r="BH2117" s="233">
        <f>IF(N2117="sníž. přenesená",J2117,0)</f>
        <v>0</v>
      </c>
      <c r="BI2117" s="233">
        <f>IF(N2117="nulová",J2117,0)</f>
        <v>0</v>
      </c>
      <c r="BJ2117" s="18" t="s">
        <v>91</v>
      </c>
      <c r="BK2117" s="233">
        <f>ROUND(I2117*H2117,2)</f>
        <v>0</v>
      </c>
      <c r="BL2117" s="18" t="s">
        <v>312</v>
      </c>
      <c r="BM2117" s="232" t="s">
        <v>2736</v>
      </c>
    </row>
    <row r="2118" s="13" customFormat="1">
      <c r="A2118" s="13"/>
      <c r="B2118" s="234"/>
      <c r="C2118" s="235"/>
      <c r="D2118" s="236" t="s">
        <v>225</v>
      </c>
      <c r="E2118" s="237" t="s">
        <v>1</v>
      </c>
      <c r="F2118" s="238" t="s">
        <v>2737</v>
      </c>
      <c r="G2118" s="235"/>
      <c r="H2118" s="239">
        <v>2</v>
      </c>
      <c r="I2118" s="240"/>
      <c r="J2118" s="235"/>
      <c r="K2118" s="235"/>
      <c r="L2118" s="241"/>
      <c r="M2118" s="242"/>
      <c r="N2118" s="243"/>
      <c r="O2118" s="243"/>
      <c r="P2118" s="243"/>
      <c r="Q2118" s="243"/>
      <c r="R2118" s="243"/>
      <c r="S2118" s="243"/>
      <c r="T2118" s="244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45" t="s">
        <v>225</v>
      </c>
      <c r="AU2118" s="245" t="s">
        <v>93</v>
      </c>
      <c r="AV2118" s="13" t="s">
        <v>93</v>
      </c>
      <c r="AW2118" s="13" t="s">
        <v>38</v>
      </c>
      <c r="AX2118" s="13" t="s">
        <v>83</v>
      </c>
      <c r="AY2118" s="245" t="s">
        <v>216</v>
      </c>
    </row>
    <row r="2119" s="13" customFormat="1">
      <c r="A2119" s="13"/>
      <c r="B2119" s="234"/>
      <c r="C2119" s="235"/>
      <c r="D2119" s="236" t="s">
        <v>225</v>
      </c>
      <c r="E2119" s="237" t="s">
        <v>1</v>
      </c>
      <c r="F2119" s="238" t="s">
        <v>2738</v>
      </c>
      <c r="G2119" s="235"/>
      <c r="H2119" s="239">
        <v>3</v>
      </c>
      <c r="I2119" s="240"/>
      <c r="J2119" s="235"/>
      <c r="K2119" s="235"/>
      <c r="L2119" s="241"/>
      <c r="M2119" s="242"/>
      <c r="N2119" s="243"/>
      <c r="O2119" s="243"/>
      <c r="P2119" s="243"/>
      <c r="Q2119" s="243"/>
      <c r="R2119" s="243"/>
      <c r="S2119" s="243"/>
      <c r="T2119" s="244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45" t="s">
        <v>225</v>
      </c>
      <c r="AU2119" s="245" t="s">
        <v>93</v>
      </c>
      <c r="AV2119" s="13" t="s">
        <v>93</v>
      </c>
      <c r="AW2119" s="13" t="s">
        <v>38</v>
      </c>
      <c r="AX2119" s="13" t="s">
        <v>83</v>
      </c>
      <c r="AY2119" s="245" t="s">
        <v>216</v>
      </c>
    </row>
    <row r="2120" s="13" customFormat="1">
      <c r="A2120" s="13"/>
      <c r="B2120" s="234"/>
      <c r="C2120" s="235"/>
      <c r="D2120" s="236" t="s">
        <v>225</v>
      </c>
      <c r="E2120" s="237" t="s">
        <v>1</v>
      </c>
      <c r="F2120" s="238" t="s">
        <v>2739</v>
      </c>
      <c r="G2120" s="235"/>
      <c r="H2120" s="239">
        <v>3</v>
      </c>
      <c r="I2120" s="240"/>
      <c r="J2120" s="235"/>
      <c r="K2120" s="235"/>
      <c r="L2120" s="241"/>
      <c r="M2120" s="242"/>
      <c r="N2120" s="243"/>
      <c r="O2120" s="243"/>
      <c r="P2120" s="243"/>
      <c r="Q2120" s="243"/>
      <c r="R2120" s="243"/>
      <c r="S2120" s="243"/>
      <c r="T2120" s="244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45" t="s">
        <v>225</v>
      </c>
      <c r="AU2120" s="245" t="s">
        <v>93</v>
      </c>
      <c r="AV2120" s="13" t="s">
        <v>93</v>
      </c>
      <c r="AW2120" s="13" t="s">
        <v>38</v>
      </c>
      <c r="AX2120" s="13" t="s">
        <v>83</v>
      </c>
      <c r="AY2120" s="245" t="s">
        <v>216</v>
      </c>
    </row>
    <row r="2121" s="13" customFormat="1">
      <c r="A2121" s="13"/>
      <c r="B2121" s="234"/>
      <c r="C2121" s="235"/>
      <c r="D2121" s="236" t="s">
        <v>225</v>
      </c>
      <c r="E2121" s="237" t="s">
        <v>1</v>
      </c>
      <c r="F2121" s="238" t="s">
        <v>2740</v>
      </c>
      <c r="G2121" s="235"/>
      <c r="H2121" s="239">
        <v>2</v>
      </c>
      <c r="I2121" s="240"/>
      <c r="J2121" s="235"/>
      <c r="K2121" s="235"/>
      <c r="L2121" s="241"/>
      <c r="M2121" s="242"/>
      <c r="N2121" s="243"/>
      <c r="O2121" s="243"/>
      <c r="P2121" s="243"/>
      <c r="Q2121" s="243"/>
      <c r="R2121" s="243"/>
      <c r="S2121" s="243"/>
      <c r="T2121" s="244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45" t="s">
        <v>225</v>
      </c>
      <c r="AU2121" s="245" t="s">
        <v>93</v>
      </c>
      <c r="AV2121" s="13" t="s">
        <v>93</v>
      </c>
      <c r="AW2121" s="13" t="s">
        <v>38</v>
      </c>
      <c r="AX2121" s="13" t="s">
        <v>83</v>
      </c>
      <c r="AY2121" s="245" t="s">
        <v>216</v>
      </c>
    </row>
    <row r="2122" s="13" customFormat="1">
      <c r="A2122" s="13"/>
      <c r="B2122" s="234"/>
      <c r="C2122" s="235"/>
      <c r="D2122" s="236" t="s">
        <v>225</v>
      </c>
      <c r="E2122" s="237" t="s">
        <v>1</v>
      </c>
      <c r="F2122" s="238" t="s">
        <v>2741</v>
      </c>
      <c r="G2122" s="235"/>
      <c r="H2122" s="239">
        <v>2</v>
      </c>
      <c r="I2122" s="240"/>
      <c r="J2122" s="235"/>
      <c r="K2122" s="235"/>
      <c r="L2122" s="241"/>
      <c r="M2122" s="242"/>
      <c r="N2122" s="243"/>
      <c r="O2122" s="243"/>
      <c r="P2122" s="243"/>
      <c r="Q2122" s="243"/>
      <c r="R2122" s="243"/>
      <c r="S2122" s="243"/>
      <c r="T2122" s="244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45" t="s">
        <v>225</v>
      </c>
      <c r="AU2122" s="245" t="s">
        <v>93</v>
      </c>
      <c r="AV2122" s="13" t="s">
        <v>93</v>
      </c>
      <c r="AW2122" s="13" t="s">
        <v>38</v>
      </c>
      <c r="AX2122" s="13" t="s">
        <v>83</v>
      </c>
      <c r="AY2122" s="245" t="s">
        <v>216</v>
      </c>
    </row>
    <row r="2123" s="13" customFormat="1">
      <c r="A2123" s="13"/>
      <c r="B2123" s="234"/>
      <c r="C2123" s="235"/>
      <c r="D2123" s="236" t="s">
        <v>225</v>
      </c>
      <c r="E2123" s="237" t="s">
        <v>1</v>
      </c>
      <c r="F2123" s="238" t="s">
        <v>2742</v>
      </c>
      <c r="G2123" s="235"/>
      <c r="H2123" s="239">
        <v>3</v>
      </c>
      <c r="I2123" s="240"/>
      <c r="J2123" s="235"/>
      <c r="K2123" s="235"/>
      <c r="L2123" s="241"/>
      <c r="M2123" s="242"/>
      <c r="N2123" s="243"/>
      <c r="O2123" s="243"/>
      <c r="P2123" s="243"/>
      <c r="Q2123" s="243"/>
      <c r="R2123" s="243"/>
      <c r="S2123" s="243"/>
      <c r="T2123" s="244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45" t="s">
        <v>225</v>
      </c>
      <c r="AU2123" s="245" t="s">
        <v>93</v>
      </c>
      <c r="AV2123" s="13" t="s">
        <v>93</v>
      </c>
      <c r="AW2123" s="13" t="s">
        <v>38</v>
      </c>
      <c r="AX2123" s="13" t="s">
        <v>83</v>
      </c>
      <c r="AY2123" s="245" t="s">
        <v>216</v>
      </c>
    </row>
    <row r="2124" s="13" customFormat="1">
      <c r="A2124" s="13"/>
      <c r="B2124" s="234"/>
      <c r="C2124" s="235"/>
      <c r="D2124" s="236" t="s">
        <v>225</v>
      </c>
      <c r="E2124" s="237" t="s">
        <v>1</v>
      </c>
      <c r="F2124" s="238" t="s">
        <v>2743</v>
      </c>
      <c r="G2124" s="235"/>
      <c r="H2124" s="239">
        <v>3</v>
      </c>
      <c r="I2124" s="240"/>
      <c r="J2124" s="235"/>
      <c r="K2124" s="235"/>
      <c r="L2124" s="241"/>
      <c r="M2124" s="242"/>
      <c r="N2124" s="243"/>
      <c r="O2124" s="243"/>
      <c r="P2124" s="243"/>
      <c r="Q2124" s="243"/>
      <c r="R2124" s="243"/>
      <c r="S2124" s="243"/>
      <c r="T2124" s="244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5" t="s">
        <v>225</v>
      </c>
      <c r="AU2124" s="245" t="s">
        <v>93</v>
      </c>
      <c r="AV2124" s="13" t="s">
        <v>93</v>
      </c>
      <c r="AW2124" s="13" t="s">
        <v>38</v>
      </c>
      <c r="AX2124" s="13" t="s">
        <v>83</v>
      </c>
      <c r="AY2124" s="245" t="s">
        <v>216</v>
      </c>
    </row>
    <row r="2125" s="13" customFormat="1">
      <c r="A2125" s="13"/>
      <c r="B2125" s="234"/>
      <c r="C2125" s="235"/>
      <c r="D2125" s="236" t="s">
        <v>225</v>
      </c>
      <c r="E2125" s="237" t="s">
        <v>1</v>
      </c>
      <c r="F2125" s="238" t="s">
        <v>2744</v>
      </c>
      <c r="G2125" s="235"/>
      <c r="H2125" s="239">
        <v>2</v>
      </c>
      <c r="I2125" s="240"/>
      <c r="J2125" s="235"/>
      <c r="K2125" s="235"/>
      <c r="L2125" s="241"/>
      <c r="M2125" s="242"/>
      <c r="N2125" s="243"/>
      <c r="O2125" s="243"/>
      <c r="P2125" s="243"/>
      <c r="Q2125" s="243"/>
      <c r="R2125" s="243"/>
      <c r="S2125" s="243"/>
      <c r="T2125" s="244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45" t="s">
        <v>225</v>
      </c>
      <c r="AU2125" s="245" t="s">
        <v>93</v>
      </c>
      <c r="AV2125" s="13" t="s">
        <v>93</v>
      </c>
      <c r="AW2125" s="13" t="s">
        <v>38</v>
      </c>
      <c r="AX2125" s="13" t="s">
        <v>83</v>
      </c>
      <c r="AY2125" s="245" t="s">
        <v>216</v>
      </c>
    </row>
    <row r="2126" s="13" customFormat="1">
      <c r="A2126" s="13"/>
      <c r="B2126" s="234"/>
      <c r="C2126" s="235"/>
      <c r="D2126" s="236" t="s">
        <v>225</v>
      </c>
      <c r="E2126" s="237" t="s">
        <v>1</v>
      </c>
      <c r="F2126" s="238" t="s">
        <v>2745</v>
      </c>
      <c r="G2126" s="235"/>
      <c r="H2126" s="239">
        <v>2</v>
      </c>
      <c r="I2126" s="240"/>
      <c r="J2126" s="235"/>
      <c r="K2126" s="235"/>
      <c r="L2126" s="241"/>
      <c r="M2126" s="242"/>
      <c r="N2126" s="243"/>
      <c r="O2126" s="243"/>
      <c r="P2126" s="243"/>
      <c r="Q2126" s="243"/>
      <c r="R2126" s="243"/>
      <c r="S2126" s="243"/>
      <c r="T2126" s="244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45" t="s">
        <v>225</v>
      </c>
      <c r="AU2126" s="245" t="s">
        <v>93</v>
      </c>
      <c r="AV2126" s="13" t="s">
        <v>93</v>
      </c>
      <c r="AW2126" s="13" t="s">
        <v>38</v>
      </c>
      <c r="AX2126" s="13" t="s">
        <v>83</v>
      </c>
      <c r="AY2126" s="245" t="s">
        <v>216</v>
      </c>
    </row>
    <row r="2127" s="13" customFormat="1">
      <c r="A2127" s="13"/>
      <c r="B2127" s="234"/>
      <c r="C2127" s="235"/>
      <c r="D2127" s="236" t="s">
        <v>225</v>
      </c>
      <c r="E2127" s="237" t="s">
        <v>1</v>
      </c>
      <c r="F2127" s="238" t="s">
        <v>2746</v>
      </c>
      <c r="G2127" s="235"/>
      <c r="H2127" s="239">
        <v>2</v>
      </c>
      <c r="I2127" s="240"/>
      <c r="J2127" s="235"/>
      <c r="K2127" s="235"/>
      <c r="L2127" s="241"/>
      <c r="M2127" s="242"/>
      <c r="N2127" s="243"/>
      <c r="O2127" s="243"/>
      <c r="P2127" s="243"/>
      <c r="Q2127" s="243"/>
      <c r="R2127" s="243"/>
      <c r="S2127" s="243"/>
      <c r="T2127" s="244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5" t="s">
        <v>225</v>
      </c>
      <c r="AU2127" s="245" t="s">
        <v>93</v>
      </c>
      <c r="AV2127" s="13" t="s">
        <v>93</v>
      </c>
      <c r="AW2127" s="13" t="s">
        <v>38</v>
      </c>
      <c r="AX2127" s="13" t="s">
        <v>83</v>
      </c>
      <c r="AY2127" s="245" t="s">
        <v>216</v>
      </c>
    </row>
    <row r="2128" s="13" customFormat="1">
      <c r="A2128" s="13"/>
      <c r="B2128" s="234"/>
      <c r="C2128" s="235"/>
      <c r="D2128" s="236" t="s">
        <v>225</v>
      </c>
      <c r="E2128" s="237" t="s">
        <v>1</v>
      </c>
      <c r="F2128" s="238" t="s">
        <v>2747</v>
      </c>
      <c r="G2128" s="235"/>
      <c r="H2128" s="239">
        <v>2</v>
      </c>
      <c r="I2128" s="240"/>
      <c r="J2128" s="235"/>
      <c r="K2128" s="235"/>
      <c r="L2128" s="241"/>
      <c r="M2128" s="242"/>
      <c r="N2128" s="243"/>
      <c r="O2128" s="243"/>
      <c r="P2128" s="243"/>
      <c r="Q2128" s="243"/>
      <c r="R2128" s="243"/>
      <c r="S2128" s="243"/>
      <c r="T2128" s="244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45" t="s">
        <v>225</v>
      </c>
      <c r="AU2128" s="245" t="s">
        <v>93</v>
      </c>
      <c r="AV2128" s="13" t="s">
        <v>93</v>
      </c>
      <c r="AW2128" s="13" t="s">
        <v>38</v>
      </c>
      <c r="AX2128" s="13" t="s">
        <v>83</v>
      </c>
      <c r="AY2128" s="245" t="s">
        <v>216</v>
      </c>
    </row>
    <row r="2129" s="13" customFormat="1">
      <c r="A2129" s="13"/>
      <c r="B2129" s="234"/>
      <c r="C2129" s="235"/>
      <c r="D2129" s="236" t="s">
        <v>225</v>
      </c>
      <c r="E2129" s="237" t="s">
        <v>1</v>
      </c>
      <c r="F2129" s="238" t="s">
        <v>2748</v>
      </c>
      <c r="G2129" s="235"/>
      <c r="H2129" s="239">
        <v>3</v>
      </c>
      <c r="I2129" s="240"/>
      <c r="J2129" s="235"/>
      <c r="K2129" s="235"/>
      <c r="L2129" s="241"/>
      <c r="M2129" s="242"/>
      <c r="N2129" s="243"/>
      <c r="O2129" s="243"/>
      <c r="P2129" s="243"/>
      <c r="Q2129" s="243"/>
      <c r="R2129" s="243"/>
      <c r="S2129" s="243"/>
      <c r="T2129" s="244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45" t="s">
        <v>225</v>
      </c>
      <c r="AU2129" s="245" t="s">
        <v>93</v>
      </c>
      <c r="AV2129" s="13" t="s">
        <v>93</v>
      </c>
      <c r="AW2129" s="13" t="s">
        <v>38</v>
      </c>
      <c r="AX2129" s="13" t="s">
        <v>83</v>
      </c>
      <c r="AY2129" s="245" t="s">
        <v>216</v>
      </c>
    </row>
    <row r="2130" s="13" customFormat="1">
      <c r="A2130" s="13"/>
      <c r="B2130" s="234"/>
      <c r="C2130" s="235"/>
      <c r="D2130" s="236" t="s">
        <v>225</v>
      </c>
      <c r="E2130" s="237" t="s">
        <v>1</v>
      </c>
      <c r="F2130" s="238" t="s">
        <v>2749</v>
      </c>
      <c r="G2130" s="235"/>
      <c r="H2130" s="239">
        <v>1</v>
      </c>
      <c r="I2130" s="240"/>
      <c r="J2130" s="235"/>
      <c r="K2130" s="235"/>
      <c r="L2130" s="241"/>
      <c r="M2130" s="242"/>
      <c r="N2130" s="243"/>
      <c r="O2130" s="243"/>
      <c r="P2130" s="243"/>
      <c r="Q2130" s="243"/>
      <c r="R2130" s="243"/>
      <c r="S2130" s="243"/>
      <c r="T2130" s="244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45" t="s">
        <v>225</v>
      </c>
      <c r="AU2130" s="245" t="s">
        <v>93</v>
      </c>
      <c r="AV2130" s="13" t="s">
        <v>93</v>
      </c>
      <c r="AW2130" s="13" t="s">
        <v>38</v>
      </c>
      <c r="AX2130" s="13" t="s">
        <v>83</v>
      </c>
      <c r="AY2130" s="245" t="s">
        <v>216</v>
      </c>
    </row>
    <row r="2131" s="13" customFormat="1">
      <c r="A2131" s="13"/>
      <c r="B2131" s="234"/>
      <c r="C2131" s="235"/>
      <c r="D2131" s="236" t="s">
        <v>225</v>
      </c>
      <c r="E2131" s="237" t="s">
        <v>1</v>
      </c>
      <c r="F2131" s="238" t="s">
        <v>2750</v>
      </c>
      <c r="G2131" s="235"/>
      <c r="H2131" s="239">
        <v>1</v>
      </c>
      <c r="I2131" s="240"/>
      <c r="J2131" s="235"/>
      <c r="K2131" s="235"/>
      <c r="L2131" s="241"/>
      <c r="M2131" s="242"/>
      <c r="N2131" s="243"/>
      <c r="O2131" s="243"/>
      <c r="P2131" s="243"/>
      <c r="Q2131" s="243"/>
      <c r="R2131" s="243"/>
      <c r="S2131" s="243"/>
      <c r="T2131" s="244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45" t="s">
        <v>225</v>
      </c>
      <c r="AU2131" s="245" t="s">
        <v>93</v>
      </c>
      <c r="AV2131" s="13" t="s">
        <v>93</v>
      </c>
      <c r="AW2131" s="13" t="s">
        <v>38</v>
      </c>
      <c r="AX2131" s="13" t="s">
        <v>83</v>
      </c>
      <c r="AY2131" s="245" t="s">
        <v>216</v>
      </c>
    </row>
    <row r="2132" s="13" customFormat="1">
      <c r="A2132" s="13"/>
      <c r="B2132" s="234"/>
      <c r="C2132" s="235"/>
      <c r="D2132" s="236" t="s">
        <v>225</v>
      </c>
      <c r="E2132" s="237" t="s">
        <v>1</v>
      </c>
      <c r="F2132" s="238" t="s">
        <v>2751</v>
      </c>
      <c r="G2132" s="235"/>
      <c r="H2132" s="239">
        <v>5</v>
      </c>
      <c r="I2132" s="240"/>
      <c r="J2132" s="235"/>
      <c r="K2132" s="235"/>
      <c r="L2132" s="241"/>
      <c r="M2132" s="242"/>
      <c r="N2132" s="243"/>
      <c r="O2132" s="243"/>
      <c r="P2132" s="243"/>
      <c r="Q2132" s="243"/>
      <c r="R2132" s="243"/>
      <c r="S2132" s="243"/>
      <c r="T2132" s="244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45" t="s">
        <v>225</v>
      </c>
      <c r="AU2132" s="245" t="s">
        <v>93</v>
      </c>
      <c r="AV2132" s="13" t="s">
        <v>93</v>
      </c>
      <c r="AW2132" s="13" t="s">
        <v>38</v>
      </c>
      <c r="AX2132" s="13" t="s">
        <v>83</v>
      </c>
      <c r="AY2132" s="245" t="s">
        <v>216</v>
      </c>
    </row>
    <row r="2133" s="13" customFormat="1">
      <c r="A2133" s="13"/>
      <c r="B2133" s="234"/>
      <c r="C2133" s="235"/>
      <c r="D2133" s="236" t="s">
        <v>225</v>
      </c>
      <c r="E2133" s="237" t="s">
        <v>1</v>
      </c>
      <c r="F2133" s="238" t="s">
        <v>2752</v>
      </c>
      <c r="G2133" s="235"/>
      <c r="H2133" s="239">
        <v>1</v>
      </c>
      <c r="I2133" s="240"/>
      <c r="J2133" s="235"/>
      <c r="K2133" s="235"/>
      <c r="L2133" s="241"/>
      <c r="M2133" s="242"/>
      <c r="N2133" s="243"/>
      <c r="O2133" s="243"/>
      <c r="P2133" s="243"/>
      <c r="Q2133" s="243"/>
      <c r="R2133" s="243"/>
      <c r="S2133" s="243"/>
      <c r="T2133" s="244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45" t="s">
        <v>225</v>
      </c>
      <c r="AU2133" s="245" t="s">
        <v>93</v>
      </c>
      <c r="AV2133" s="13" t="s">
        <v>93</v>
      </c>
      <c r="AW2133" s="13" t="s">
        <v>38</v>
      </c>
      <c r="AX2133" s="13" t="s">
        <v>83</v>
      </c>
      <c r="AY2133" s="245" t="s">
        <v>216</v>
      </c>
    </row>
    <row r="2134" s="13" customFormat="1">
      <c r="A2134" s="13"/>
      <c r="B2134" s="234"/>
      <c r="C2134" s="235"/>
      <c r="D2134" s="236" t="s">
        <v>225</v>
      </c>
      <c r="E2134" s="237" t="s">
        <v>1</v>
      </c>
      <c r="F2134" s="238" t="s">
        <v>2753</v>
      </c>
      <c r="G2134" s="235"/>
      <c r="H2134" s="239">
        <v>5</v>
      </c>
      <c r="I2134" s="240"/>
      <c r="J2134" s="235"/>
      <c r="K2134" s="235"/>
      <c r="L2134" s="241"/>
      <c r="M2134" s="242"/>
      <c r="N2134" s="243"/>
      <c r="O2134" s="243"/>
      <c r="P2134" s="243"/>
      <c r="Q2134" s="243"/>
      <c r="R2134" s="243"/>
      <c r="S2134" s="243"/>
      <c r="T2134" s="244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45" t="s">
        <v>225</v>
      </c>
      <c r="AU2134" s="245" t="s">
        <v>93</v>
      </c>
      <c r="AV2134" s="13" t="s">
        <v>93</v>
      </c>
      <c r="AW2134" s="13" t="s">
        <v>38</v>
      </c>
      <c r="AX2134" s="13" t="s">
        <v>83</v>
      </c>
      <c r="AY2134" s="245" t="s">
        <v>216</v>
      </c>
    </row>
    <row r="2135" s="13" customFormat="1">
      <c r="A2135" s="13"/>
      <c r="B2135" s="234"/>
      <c r="C2135" s="235"/>
      <c r="D2135" s="236" t="s">
        <v>225</v>
      </c>
      <c r="E2135" s="237" t="s">
        <v>1</v>
      </c>
      <c r="F2135" s="238" t="s">
        <v>2754</v>
      </c>
      <c r="G2135" s="235"/>
      <c r="H2135" s="239">
        <v>2</v>
      </c>
      <c r="I2135" s="240"/>
      <c r="J2135" s="235"/>
      <c r="K2135" s="235"/>
      <c r="L2135" s="241"/>
      <c r="M2135" s="242"/>
      <c r="N2135" s="243"/>
      <c r="O2135" s="243"/>
      <c r="P2135" s="243"/>
      <c r="Q2135" s="243"/>
      <c r="R2135" s="243"/>
      <c r="S2135" s="243"/>
      <c r="T2135" s="244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45" t="s">
        <v>225</v>
      </c>
      <c r="AU2135" s="245" t="s">
        <v>93</v>
      </c>
      <c r="AV2135" s="13" t="s">
        <v>93</v>
      </c>
      <c r="AW2135" s="13" t="s">
        <v>38</v>
      </c>
      <c r="AX2135" s="13" t="s">
        <v>83</v>
      </c>
      <c r="AY2135" s="245" t="s">
        <v>216</v>
      </c>
    </row>
    <row r="2136" s="14" customFormat="1">
      <c r="A2136" s="14"/>
      <c r="B2136" s="246"/>
      <c r="C2136" s="247"/>
      <c r="D2136" s="236" t="s">
        <v>225</v>
      </c>
      <c r="E2136" s="248" t="s">
        <v>1</v>
      </c>
      <c r="F2136" s="249" t="s">
        <v>229</v>
      </c>
      <c r="G2136" s="247"/>
      <c r="H2136" s="250">
        <v>44</v>
      </c>
      <c r="I2136" s="251"/>
      <c r="J2136" s="247"/>
      <c r="K2136" s="247"/>
      <c r="L2136" s="252"/>
      <c r="M2136" s="253"/>
      <c r="N2136" s="254"/>
      <c r="O2136" s="254"/>
      <c r="P2136" s="254"/>
      <c r="Q2136" s="254"/>
      <c r="R2136" s="254"/>
      <c r="S2136" s="254"/>
      <c r="T2136" s="255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6" t="s">
        <v>225</v>
      </c>
      <c r="AU2136" s="256" t="s">
        <v>93</v>
      </c>
      <c r="AV2136" s="14" t="s">
        <v>223</v>
      </c>
      <c r="AW2136" s="14" t="s">
        <v>38</v>
      </c>
      <c r="AX2136" s="14" t="s">
        <v>91</v>
      </c>
      <c r="AY2136" s="256" t="s">
        <v>216</v>
      </c>
    </row>
    <row r="2137" s="2" customFormat="1" ht="24.15" customHeight="1">
      <c r="A2137" s="40"/>
      <c r="B2137" s="41"/>
      <c r="C2137" s="221" t="s">
        <v>2755</v>
      </c>
      <c r="D2137" s="221" t="s">
        <v>218</v>
      </c>
      <c r="E2137" s="222" t="s">
        <v>2756</v>
      </c>
      <c r="F2137" s="223" t="s">
        <v>2757</v>
      </c>
      <c r="G2137" s="224" t="s">
        <v>221</v>
      </c>
      <c r="H2137" s="225">
        <v>483.83199999999999</v>
      </c>
      <c r="I2137" s="226"/>
      <c r="J2137" s="227">
        <f>ROUND(I2137*H2137,2)</f>
        <v>0</v>
      </c>
      <c r="K2137" s="223" t="s">
        <v>222</v>
      </c>
      <c r="L2137" s="46"/>
      <c r="M2137" s="228" t="s">
        <v>1</v>
      </c>
      <c r="N2137" s="229" t="s">
        <v>48</v>
      </c>
      <c r="O2137" s="93"/>
      <c r="P2137" s="230">
        <f>O2137*H2137</f>
        <v>0</v>
      </c>
      <c r="Q2137" s="230">
        <v>4.5000000000000003E-05</v>
      </c>
      <c r="R2137" s="230">
        <f>Q2137*H2137</f>
        <v>0.021772440000000001</v>
      </c>
      <c r="S2137" s="230">
        <v>0</v>
      </c>
      <c r="T2137" s="231">
        <f>S2137*H2137</f>
        <v>0</v>
      </c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R2137" s="232" t="s">
        <v>312</v>
      </c>
      <c r="AT2137" s="232" t="s">
        <v>218</v>
      </c>
      <c r="AU2137" s="232" t="s">
        <v>93</v>
      </c>
      <c r="AY2137" s="18" t="s">
        <v>216</v>
      </c>
      <c r="BE2137" s="233">
        <f>IF(N2137="základní",J2137,0)</f>
        <v>0</v>
      </c>
      <c r="BF2137" s="233">
        <f>IF(N2137="snížená",J2137,0)</f>
        <v>0</v>
      </c>
      <c r="BG2137" s="233">
        <f>IF(N2137="zákl. přenesená",J2137,0)</f>
        <v>0</v>
      </c>
      <c r="BH2137" s="233">
        <f>IF(N2137="sníž. přenesená",J2137,0)</f>
        <v>0</v>
      </c>
      <c r="BI2137" s="233">
        <f>IF(N2137="nulová",J2137,0)</f>
        <v>0</v>
      </c>
      <c r="BJ2137" s="18" t="s">
        <v>91</v>
      </c>
      <c r="BK2137" s="233">
        <f>ROUND(I2137*H2137,2)</f>
        <v>0</v>
      </c>
      <c r="BL2137" s="18" t="s">
        <v>312</v>
      </c>
      <c r="BM2137" s="232" t="s">
        <v>2758</v>
      </c>
    </row>
    <row r="2138" s="13" customFormat="1">
      <c r="A2138" s="13"/>
      <c r="B2138" s="234"/>
      <c r="C2138" s="235"/>
      <c r="D2138" s="236" t="s">
        <v>225</v>
      </c>
      <c r="E2138" s="237" t="s">
        <v>1</v>
      </c>
      <c r="F2138" s="238" t="s">
        <v>2578</v>
      </c>
      <c r="G2138" s="235"/>
      <c r="H2138" s="239">
        <v>483.83199999999999</v>
      </c>
      <c r="I2138" s="240"/>
      <c r="J2138" s="235"/>
      <c r="K2138" s="235"/>
      <c r="L2138" s="241"/>
      <c r="M2138" s="242"/>
      <c r="N2138" s="243"/>
      <c r="O2138" s="243"/>
      <c r="P2138" s="243"/>
      <c r="Q2138" s="243"/>
      <c r="R2138" s="243"/>
      <c r="S2138" s="243"/>
      <c r="T2138" s="244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5" t="s">
        <v>225</v>
      </c>
      <c r="AU2138" s="245" t="s">
        <v>93</v>
      </c>
      <c r="AV2138" s="13" t="s">
        <v>93</v>
      </c>
      <c r="AW2138" s="13" t="s">
        <v>38</v>
      </c>
      <c r="AX2138" s="13" t="s">
        <v>83</v>
      </c>
      <c r="AY2138" s="245" t="s">
        <v>216</v>
      </c>
    </row>
    <row r="2139" s="14" customFormat="1">
      <c r="A2139" s="14"/>
      <c r="B2139" s="246"/>
      <c r="C2139" s="247"/>
      <c r="D2139" s="236" t="s">
        <v>225</v>
      </c>
      <c r="E2139" s="248" t="s">
        <v>1</v>
      </c>
      <c r="F2139" s="249" t="s">
        <v>229</v>
      </c>
      <c r="G2139" s="247"/>
      <c r="H2139" s="250">
        <v>483.83199999999999</v>
      </c>
      <c r="I2139" s="251"/>
      <c r="J2139" s="247"/>
      <c r="K2139" s="247"/>
      <c r="L2139" s="252"/>
      <c r="M2139" s="253"/>
      <c r="N2139" s="254"/>
      <c r="O2139" s="254"/>
      <c r="P2139" s="254"/>
      <c r="Q2139" s="254"/>
      <c r="R2139" s="254"/>
      <c r="S2139" s="254"/>
      <c r="T2139" s="255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6" t="s">
        <v>225</v>
      </c>
      <c r="AU2139" s="256" t="s">
        <v>93</v>
      </c>
      <c r="AV2139" s="14" t="s">
        <v>223</v>
      </c>
      <c r="AW2139" s="14" t="s">
        <v>4</v>
      </c>
      <c r="AX2139" s="14" t="s">
        <v>91</v>
      </c>
      <c r="AY2139" s="256" t="s">
        <v>216</v>
      </c>
    </row>
    <row r="2140" s="2" customFormat="1" ht="16.5" customHeight="1">
      <c r="A2140" s="40"/>
      <c r="B2140" s="41"/>
      <c r="C2140" s="221" t="s">
        <v>2759</v>
      </c>
      <c r="D2140" s="221" t="s">
        <v>218</v>
      </c>
      <c r="E2140" s="222" t="s">
        <v>2760</v>
      </c>
      <c r="F2140" s="223" t="s">
        <v>2761</v>
      </c>
      <c r="G2140" s="224" t="s">
        <v>323</v>
      </c>
      <c r="H2140" s="225">
        <v>2</v>
      </c>
      <c r="I2140" s="226"/>
      <c r="J2140" s="227">
        <f>ROUND(I2140*H2140,2)</f>
        <v>0</v>
      </c>
      <c r="K2140" s="223" t="s">
        <v>1</v>
      </c>
      <c r="L2140" s="46"/>
      <c r="M2140" s="228" t="s">
        <v>1</v>
      </c>
      <c r="N2140" s="229" t="s">
        <v>48</v>
      </c>
      <c r="O2140" s="93"/>
      <c r="P2140" s="230">
        <f>O2140*H2140</f>
        <v>0</v>
      </c>
      <c r="Q2140" s="230">
        <v>0.00063000000000000003</v>
      </c>
      <c r="R2140" s="230">
        <f>Q2140*H2140</f>
        <v>0.0012600000000000001</v>
      </c>
      <c r="S2140" s="230">
        <v>0</v>
      </c>
      <c r="T2140" s="231">
        <f>S2140*H2140</f>
        <v>0</v>
      </c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R2140" s="232" t="s">
        <v>312</v>
      </c>
      <c r="AT2140" s="232" t="s">
        <v>218</v>
      </c>
      <c r="AU2140" s="232" t="s">
        <v>93</v>
      </c>
      <c r="AY2140" s="18" t="s">
        <v>216</v>
      </c>
      <c r="BE2140" s="233">
        <f>IF(N2140="základní",J2140,0)</f>
        <v>0</v>
      </c>
      <c r="BF2140" s="233">
        <f>IF(N2140="snížená",J2140,0)</f>
        <v>0</v>
      </c>
      <c r="BG2140" s="233">
        <f>IF(N2140="zákl. přenesená",J2140,0)</f>
        <v>0</v>
      </c>
      <c r="BH2140" s="233">
        <f>IF(N2140="sníž. přenesená",J2140,0)</f>
        <v>0</v>
      </c>
      <c r="BI2140" s="233">
        <f>IF(N2140="nulová",J2140,0)</f>
        <v>0</v>
      </c>
      <c r="BJ2140" s="18" t="s">
        <v>91</v>
      </c>
      <c r="BK2140" s="233">
        <f>ROUND(I2140*H2140,2)</f>
        <v>0</v>
      </c>
      <c r="BL2140" s="18" t="s">
        <v>312</v>
      </c>
      <c r="BM2140" s="232" t="s">
        <v>2762</v>
      </c>
    </row>
    <row r="2141" s="13" customFormat="1">
      <c r="A2141" s="13"/>
      <c r="B2141" s="234"/>
      <c r="C2141" s="235"/>
      <c r="D2141" s="236" t="s">
        <v>225</v>
      </c>
      <c r="E2141" s="237" t="s">
        <v>1</v>
      </c>
      <c r="F2141" s="238" t="s">
        <v>2763</v>
      </c>
      <c r="G2141" s="235"/>
      <c r="H2141" s="239">
        <v>2</v>
      </c>
      <c r="I2141" s="240"/>
      <c r="J2141" s="235"/>
      <c r="K2141" s="235"/>
      <c r="L2141" s="241"/>
      <c r="M2141" s="242"/>
      <c r="N2141" s="243"/>
      <c r="O2141" s="243"/>
      <c r="P2141" s="243"/>
      <c r="Q2141" s="243"/>
      <c r="R2141" s="243"/>
      <c r="S2141" s="243"/>
      <c r="T2141" s="244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45" t="s">
        <v>225</v>
      </c>
      <c r="AU2141" s="245" t="s">
        <v>93</v>
      </c>
      <c r="AV2141" s="13" t="s">
        <v>93</v>
      </c>
      <c r="AW2141" s="13" t="s">
        <v>38</v>
      </c>
      <c r="AX2141" s="13" t="s">
        <v>91</v>
      </c>
      <c r="AY2141" s="245" t="s">
        <v>216</v>
      </c>
    </row>
    <row r="2142" s="2" customFormat="1" ht="24.15" customHeight="1">
      <c r="A2142" s="40"/>
      <c r="B2142" s="41"/>
      <c r="C2142" s="221" t="s">
        <v>2764</v>
      </c>
      <c r="D2142" s="221" t="s">
        <v>218</v>
      </c>
      <c r="E2142" s="222" t="s">
        <v>2765</v>
      </c>
      <c r="F2142" s="223" t="s">
        <v>2766</v>
      </c>
      <c r="G2142" s="224" t="s">
        <v>278</v>
      </c>
      <c r="H2142" s="225">
        <v>9.9990000000000006</v>
      </c>
      <c r="I2142" s="226"/>
      <c r="J2142" s="227">
        <f>ROUND(I2142*H2142,2)</f>
        <v>0</v>
      </c>
      <c r="K2142" s="223" t="s">
        <v>222</v>
      </c>
      <c r="L2142" s="46"/>
      <c r="M2142" s="228" t="s">
        <v>1</v>
      </c>
      <c r="N2142" s="229" t="s">
        <v>48</v>
      </c>
      <c r="O2142" s="93"/>
      <c r="P2142" s="230">
        <f>O2142*H2142</f>
        <v>0</v>
      </c>
      <c r="Q2142" s="230">
        <v>0</v>
      </c>
      <c r="R2142" s="230">
        <f>Q2142*H2142</f>
        <v>0</v>
      </c>
      <c r="S2142" s="230">
        <v>0</v>
      </c>
      <c r="T2142" s="231">
        <f>S2142*H2142</f>
        <v>0</v>
      </c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R2142" s="232" t="s">
        <v>312</v>
      </c>
      <c r="AT2142" s="232" t="s">
        <v>218</v>
      </c>
      <c r="AU2142" s="232" t="s">
        <v>93</v>
      </c>
      <c r="AY2142" s="18" t="s">
        <v>216</v>
      </c>
      <c r="BE2142" s="233">
        <f>IF(N2142="základní",J2142,0)</f>
        <v>0</v>
      </c>
      <c r="BF2142" s="233">
        <f>IF(N2142="snížená",J2142,0)</f>
        <v>0</v>
      </c>
      <c r="BG2142" s="233">
        <f>IF(N2142="zákl. přenesená",J2142,0)</f>
        <v>0</v>
      </c>
      <c r="BH2142" s="233">
        <f>IF(N2142="sníž. přenesená",J2142,0)</f>
        <v>0</v>
      </c>
      <c r="BI2142" s="233">
        <f>IF(N2142="nulová",J2142,0)</f>
        <v>0</v>
      </c>
      <c r="BJ2142" s="18" t="s">
        <v>91</v>
      </c>
      <c r="BK2142" s="233">
        <f>ROUND(I2142*H2142,2)</f>
        <v>0</v>
      </c>
      <c r="BL2142" s="18" t="s">
        <v>312</v>
      </c>
      <c r="BM2142" s="232" t="s">
        <v>2767</v>
      </c>
    </row>
    <row r="2143" s="12" customFormat="1" ht="22.8" customHeight="1">
      <c r="A2143" s="12"/>
      <c r="B2143" s="205"/>
      <c r="C2143" s="206"/>
      <c r="D2143" s="207" t="s">
        <v>82</v>
      </c>
      <c r="E2143" s="219" t="s">
        <v>2768</v>
      </c>
      <c r="F2143" s="219" t="s">
        <v>2769</v>
      </c>
      <c r="G2143" s="206"/>
      <c r="H2143" s="206"/>
      <c r="I2143" s="209"/>
      <c r="J2143" s="220">
        <f>BK2143</f>
        <v>0</v>
      </c>
      <c r="K2143" s="206"/>
      <c r="L2143" s="211"/>
      <c r="M2143" s="212"/>
      <c r="N2143" s="213"/>
      <c r="O2143" s="213"/>
      <c r="P2143" s="214">
        <f>SUM(P2144:P2183)</f>
        <v>0</v>
      </c>
      <c r="Q2143" s="213"/>
      <c r="R2143" s="214">
        <f>SUM(R2144:R2183)</f>
        <v>0.15807893880000001</v>
      </c>
      <c r="S2143" s="213"/>
      <c r="T2143" s="215">
        <f>SUM(T2144:T2183)</f>
        <v>0</v>
      </c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R2143" s="216" t="s">
        <v>93</v>
      </c>
      <c r="AT2143" s="217" t="s">
        <v>82</v>
      </c>
      <c r="AU2143" s="217" t="s">
        <v>91</v>
      </c>
      <c r="AY2143" s="216" t="s">
        <v>216</v>
      </c>
      <c r="BK2143" s="218">
        <f>SUM(BK2144:BK2183)</f>
        <v>0</v>
      </c>
    </row>
    <row r="2144" s="2" customFormat="1" ht="16.5" customHeight="1">
      <c r="A2144" s="40"/>
      <c r="B2144" s="41"/>
      <c r="C2144" s="221" t="s">
        <v>2770</v>
      </c>
      <c r="D2144" s="221" t="s">
        <v>218</v>
      </c>
      <c r="E2144" s="222" t="s">
        <v>2771</v>
      </c>
      <c r="F2144" s="223" t="s">
        <v>2772</v>
      </c>
      <c r="G2144" s="224" t="s">
        <v>221</v>
      </c>
      <c r="H2144" s="225">
        <v>13.5</v>
      </c>
      <c r="I2144" s="226"/>
      <c r="J2144" s="227">
        <f>ROUND(I2144*H2144,2)</f>
        <v>0</v>
      </c>
      <c r="K2144" s="223" t="s">
        <v>222</v>
      </c>
      <c r="L2144" s="46"/>
      <c r="M2144" s="228" t="s">
        <v>1</v>
      </c>
      <c r="N2144" s="229" t="s">
        <v>48</v>
      </c>
      <c r="O2144" s="93"/>
      <c r="P2144" s="230">
        <f>O2144*H2144</f>
        <v>0</v>
      </c>
      <c r="Q2144" s="230">
        <v>6.7000000000000002E-05</v>
      </c>
      <c r="R2144" s="230">
        <f>Q2144*H2144</f>
        <v>0.00090450000000000003</v>
      </c>
      <c r="S2144" s="230">
        <v>0</v>
      </c>
      <c r="T2144" s="231">
        <f>S2144*H2144</f>
        <v>0</v>
      </c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R2144" s="232" t="s">
        <v>312</v>
      </c>
      <c r="AT2144" s="232" t="s">
        <v>218</v>
      </c>
      <c r="AU2144" s="232" t="s">
        <v>93</v>
      </c>
      <c r="AY2144" s="18" t="s">
        <v>216</v>
      </c>
      <c r="BE2144" s="233">
        <f>IF(N2144="základní",J2144,0)</f>
        <v>0</v>
      </c>
      <c r="BF2144" s="233">
        <f>IF(N2144="snížená",J2144,0)</f>
        <v>0</v>
      </c>
      <c r="BG2144" s="233">
        <f>IF(N2144="zákl. přenesená",J2144,0)</f>
        <v>0</v>
      </c>
      <c r="BH2144" s="233">
        <f>IF(N2144="sníž. přenesená",J2144,0)</f>
        <v>0</v>
      </c>
      <c r="BI2144" s="233">
        <f>IF(N2144="nulová",J2144,0)</f>
        <v>0</v>
      </c>
      <c r="BJ2144" s="18" t="s">
        <v>91</v>
      </c>
      <c r="BK2144" s="233">
        <f>ROUND(I2144*H2144,2)</f>
        <v>0</v>
      </c>
      <c r="BL2144" s="18" t="s">
        <v>312</v>
      </c>
      <c r="BM2144" s="232" t="s">
        <v>2773</v>
      </c>
    </row>
    <row r="2145" s="15" customFormat="1">
      <c r="A2145" s="15"/>
      <c r="B2145" s="257"/>
      <c r="C2145" s="258"/>
      <c r="D2145" s="236" t="s">
        <v>225</v>
      </c>
      <c r="E2145" s="259" t="s">
        <v>1</v>
      </c>
      <c r="F2145" s="260" t="s">
        <v>2774</v>
      </c>
      <c r="G2145" s="258"/>
      <c r="H2145" s="259" t="s">
        <v>1</v>
      </c>
      <c r="I2145" s="261"/>
      <c r="J2145" s="258"/>
      <c r="K2145" s="258"/>
      <c r="L2145" s="262"/>
      <c r="M2145" s="263"/>
      <c r="N2145" s="264"/>
      <c r="O2145" s="264"/>
      <c r="P2145" s="264"/>
      <c r="Q2145" s="264"/>
      <c r="R2145" s="264"/>
      <c r="S2145" s="264"/>
      <c r="T2145" s="265"/>
      <c r="U2145" s="15"/>
      <c r="V2145" s="15"/>
      <c r="W2145" s="15"/>
      <c r="X2145" s="15"/>
      <c r="Y2145" s="15"/>
      <c r="Z2145" s="15"/>
      <c r="AA2145" s="15"/>
      <c r="AB2145" s="15"/>
      <c r="AC2145" s="15"/>
      <c r="AD2145" s="15"/>
      <c r="AE2145" s="15"/>
      <c r="AT2145" s="266" t="s">
        <v>225</v>
      </c>
      <c r="AU2145" s="266" t="s">
        <v>93</v>
      </c>
      <c r="AV2145" s="15" t="s">
        <v>91</v>
      </c>
      <c r="AW2145" s="15" t="s">
        <v>38</v>
      </c>
      <c r="AX2145" s="15" t="s">
        <v>83</v>
      </c>
      <c r="AY2145" s="266" t="s">
        <v>216</v>
      </c>
    </row>
    <row r="2146" s="13" customFormat="1">
      <c r="A2146" s="13"/>
      <c r="B2146" s="234"/>
      <c r="C2146" s="235"/>
      <c r="D2146" s="236" t="s">
        <v>225</v>
      </c>
      <c r="E2146" s="237" t="s">
        <v>1</v>
      </c>
      <c r="F2146" s="238" t="s">
        <v>2775</v>
      </c>
      <c r="G2146" s="235"/>
      <c r="H2146" s="239">
        <v>0.90000000000000002</v>
      </c>
      <c r="I2146" s="240"/>
      <c r="J2146" s="235"/>
      <c r="K2146" s="235"/>
      <c r="L2146" s="241"/>
      <c r="M2146" s="242"/>
      <c r="N2146" s="243"/>
      <c r="O2146" s="243"/>
      <c r="P2146" s="243"/>
      <c r="Q2146" s="243"/>
      <c r="R2146" s="243"/>
      <c r="S2146" s="243"/>
      <c r="T2146" s="244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45" t="s">
        <v>225</v>
      </c>
      <c r="AU2146" s="245" t="s">
        <v>93</v>
      </c>
      <c r="AV2146" s="13" t="s">
        <v>93</v>
      </c>
      <c r="AW2146" s="13" t="s">
        <v>38</v>
      </c>
      <c r="AX2146" s="13" t="s">
        <v>83</v>
      </c>
      <c r="AY2146" s="245" t="s">
        <v>216</v>
      </c>
    </row>
    <row r="2147" s="13" customFormat="1">
      <c r="A2147" s="13"/>
      <c r="B2147" s="234"/>
      <c r="C2147" s="235"/>
      <c r="D2147" s="236" t="s">
        <v>225</v>
      </c>
      <c r="E2147" s="237" t="s">
        <v>1</v>
      </c>
      <c r="F2147" s="238" t="s">
        <v>2776</v>
      </c>
      <c r="G2147" s="235"/>
      <c r="H2147" s="239">
        <v>0.90000000000000002</v>
      </c>
      <c r="I2147" s="240"/>
      <c r="J2147" s="235"/>
      <c r="K2147" s="235"/>
      <c r="L2147" s="241"/>
      <c r="M2147" s="242"/>
      <c r="N2147" s="243"/>
      <c r="O2147" s="243"/>
      <c r="P2147" s="243"/>
      <c r="Q2147" s="243"/>
      <c r="R2147" s="243"/>
      <c r="S2147" s="243"/>
      <c r="T2147" s="244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45" t="s">
        <v>225</v>
      </c>
      <c r="AU2147" s="245" t="s">
        <v>93</v>
      </c>
      <c r="AV2147" s="13" t="s">
        <v>93</v>
      </c>
      <c r="AW2147" s="13" t="s">
        <v>38</v>
      </c>
      <c r="AX2147" s="13" t="s">
        <v>83</v>
      </c>
      <c r="AY2147" s="245" t="s">
        <v>216</v>
      </c>
    </row>
    <row r="2148" s="13" customFormat="1">
      <c r="A2148" s="13"/>
      <c r="B2148" s="234"/>
      <c r="C2148" s="235"/>
      <c r="D2148" s="236" t="s">
        <v>225</v>
      </c>
      <c r="E2148" s="237" t="s">
        <v>1</v>
      </c>
      <c r="F2148" s="238" t="s">
        <v>2777</v>
      </c>
      <c r="G2148" s="235"/>
      <c r="H2148" s="239">
        <v>0.90000000000000002</v>
      </c>
      <c r="I2148" s="240"/>
      <c r="J2148" s="235"/>
      <c r="K2148" s="235"/>
      <c r="L2148" s="241"/>
      <c r="M2148" s="242"/>
      <c r="N2148" s="243"/>
      <c r="O2148" s="243"/>
      <c r="P2148" s="243"/>
      <c r="Q2148" s="243"/>
      <c r="R2148" s="243"/>
      <c r="S2148" s="243"/>
      <c r="T2148" s="244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45" t="s">
        <v>225</v>
      </c>
      <c r="AU2148" s="245" t="s">
        <v>93</v>
      </c>
      <c r="AV2148" s="13" t="s">
        <v>93</v>
      </c>
      <c r="AW2148" s="13" t="s">
        <v>38</v>
      </c>
      <c r="AX2148" s="13" t="s">
        <v>83</v>
      </c>
      <c r="AY2148" s="245" t="s">
        <v>216</v>
      </c>
    </row>
    <row r="2149" s="13" customFormat="1">
      <c r="A2149" s="13"/>
      <c r="B2149" s="234"/>
      <c r="C2149" s="235"/>
      <c r="D2149" s="236" t="s">
        <v>225</v>
      </c>
      <c r="E2149" s="237" t="s">
        <v>1</v>
      </c>
      <c r="F2149" s="238" t="s">
        <v>2778</v>
      </c>
      <c r="G2149" s="235"/>
      <c r="H2149" s="239">
        <v>0.90000000000000002</v>
      </c>
      <c r="I2149" s="240"/>
      <c r="J2149" s="235"/>
      <c r="K2149" s="235"/>
      <c r="L2149" s="241"/>
      <c r="M2149" s="242"/>
      <c r="N2149" s="243"/>
      <c r="O2149" s="243"/>
      <c r="P2149" s="243"/>
      <c r="Q2149" s="243"/>
      <c r="R2149" s="243"/>
      <c r="S2149" s="243"/>
      <c r="T2149" s="244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45" t="s">
        <v>225</v>
      </c>
      <c r="AU2149" s="245" t="s">
        <v>93</v>
      </c>
      <c r="AV2149" s="13" t="s">
        <v>93</v>
      </c>
      <c r="AW2149" s="13" t="s">
        <v>38</v>
      </c>
      <c r="AX2149" s="13" t="s">
        <v>83</v>
      </c>
      <c r="AY2149" s="245" t="s">
        <v>216</v>
      </c>
    </row>
    <row r="2150" s="13" customFormat="1">
      <c r="A2150" s="13"/>
      <c r="B2150" s="234"/>
      <c r="C2150" s="235"/>
      <c r="D2150" s="236" t="s">
        <v>225</v>
      </c>
      <c r="E2150" s="237" t="s">
        <v>1</v>
      </c>
      <c r="F2150" s="238" t="s">
        <v>2779</v>
      </c>
      <c r="G2150" s="235"/>
      <c r="H2150" s="239">
        <v>0.90000000000000002</v>
      </c>
      <c r="I2150" s="240"/>
      <c r="J2150" s="235"/>
      <c r="K2150" s="235"/>
      <c r="L2150" s="241"/>
      <c r="M2150" s="242"/>
      <c r="N2150" s="243"/>
      <c r="O2150" s="243"/>
      <c r="P2150" s="243"/>
      <c r="Q2150" s="243"/>
      <c r="R2150" s="243"/>
      <c r="S2150" s="243"/>
      <c r="T2150" s="244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45" t="s">
        <v>225</v>
      </c>
      <c r="AU2150" s="245" t="s">
        <v>93</v>
      </c>
      <c r="AV2150" s="13" t="s">
        <v>93</v>
      </c>
      <c r="AW2150" s="13" t="s">
        <v>38</v>
      </c>
      <c r="AX2150" s="13" t="s">
        <v>83</v>
      </c>
      <c r="AY2150" s="245" t="s">
        <v>216</v>
      </c>
    </row>
    <row r="2151" s="13" customFormat="1">
      <c r="A2151" s="13"/>
      <c r="B2151" s="234"/>
      <c r="C2151" s="235"/>
      <c r="D2151" s="236" t="s">
        <v>225</v>
      </c>
      <c r="E2151" s="237" t="s">
        <v>1</v>
      </c>
      <c r="F2151" s="238" t="s">
        <v>2780</v>
      </c>
      <c r="G2151" s="235"/>
      <c r="H2151" s="239">
        <v>0.90000000000000002</v>
      </c>
      <c r="I2151" s="240"/>
      <c r="J2151" s="235"/>
      <c r="K2151" s="235"/>
      <c r="L2151" s="241"/>
      <c r="M2151" s="242"/>
      <c r="N2151" s="243"/>
      <c r="O2151" s="243"/>
      <c r="P2151" s="243"/>
      <c r="Q2151" s="243"/>
      <c r="R2151" s="243"/>
      <c r="S2151" s="243"/>
      <c r="T2151" s="244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5" t="s">
        <v>225</v>
      </c>
      <c r="AU2151" s="245" t="s">
        <v>93</v>
      </c>
      <c r="AV2151" s="13" t="s">
        <v>93</v>
      </c>
      <c r="AW2151" s="13" t="s">
        <v>38</v>
      </c>
      <c r="AX2151" s="13" t="s">
        <v>83</v>
      </c>
      <c r="AY2151" s="245" t="s">
        <v>216</v>
      </c>
    </row>
    <row r="2152" s="13" customFormat="1">
      <c r="A2152" s="13"/>
      <c r="B2152" s="234"/>
      <c r="C2152" s="235"/>
      <c r="D2152" s="236" t="s">
        <v>225</v>
      </c>
      <c r="E2152" s="237" t="s">
        <v>1</v>
      </c>
      <c r="F2152" s="238" t="s">
        <v>2781</v>
      </c>
      <c r="G2152" s="235"/>
      <c r="H2152" s="239">
        <v>2.7000000000000002</v>
      </c>
      <c r="I2152" s="240"/>
      <c r="J2152" s="235"/>
      <c r="K2152" s="235"/>
      <c r="L2152" s="241"/>
      <c r="M2152" s="242"/>
      <c r="N2152" s="243"/>
      <c r="O2152" s="243"/>
      <c r="P2152" s="243"/>
      <c r="Q2152" s="243"/>
      <c r="R2152" s="243"/>
      <c r="S2152" s="243"/>
      <c r="T2152" s="244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45" t="s">
        <v>225</v>
      </c>
      <c r="AU2152" s="245" t="s">
        <v>93</v>
      </c>
      <c r="AV2152" s="13" t="s">
        <v>93</v>
      </c>
      <c r="AW2152" s="13" t="s">
        <v>38</v>
      </c>
      <c r="AX2152" s="13" t="s">
        <v>83</v>
      </c>
      <c r="AY2152" s="245" t="s">
        <v>216</v>
      </c>
    </row>
    <row r="2153" s="13" customFormat="1">
      <c r="A2153" s="13"/>
      <c r="B2153" s="234"/>
      <c r="C2153" s="235"/>
      <c r="D2153" s="236" t="s">
        <v>225</v>
      </c>
      <c r="E2153" s="237" t="s">
        <v>1</v>
      </c>
      <c r="F2153" s="238" t="s">
        <v>2782</v>
      </c>
      <c r="G2153" s="235"/>
      <c r="H2153" s="239">
        <v>0.90000000000000002</v>
      </c>
      <c r="I2153" s="240"/>
      <c r="J2153" s="235"/>
      <c r="K2153" s="235"/>
      <c r="L2153" s="241"/>
      <c r="M2153" s="242"/>
      <c r="N2153" s="243"/>
      <c r="O2153" s="243"/>
      <c r="P2153" s="243"/>
      <c r="Q2153" s="243"/>
      <c r="R2153" s="243"/>
      <c r="S2153" s="243"/>
      <c r="T2153" s="244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45" t="s">
        <v>225</v>
      </c>
      <c r="AU2153" s="245" t="s">
        <v>93</v>
      </c>
      <c r="AV2153" s="13" t="s">
        <v>93</v>
      </c>
      <c r="AW2153" s="13" t="s">
        <v>38</v>
      </c>
      <c r="AX2153" s="13" t="s">
        <v>83</v>
      </c>
      <c r="AY2153" s="245" t="s">
        <v>216</v>
      </c>
    </row>
    <row r="2154" s="13" customFormat="1">
      <c r="A2154" s="13"/>
      <c r="B2154" s="234"/>
      <c r="C2154" s="235"/>
      <c r="D2154" s="236" t="s">
        <v>225</v>
      </c>
      <c r="E2154" s="237" t="s">
        <v>1</v>
      </c>
      <c r="F2154" s="238" t="s">
        <v>2783</v>
      </c>
      <c r="G2154" s="235"/>
      <c r="H2154" s="239">
        <v>0.90000000000000002</v>
      </c>
      <c r="I2154" s="240"/>
      <c r="J2154" s="235"/>
      <c r="K2154" s="235"/>
      <c r="L2154" s="241"/>
      <c r="M2154" s="242"/>
      <c r="N2154" s="243"/>
      <c r="O2154" s="243"/>
      <c r="P2154" s="243"/>
      <c r="Q2154" s="243"/>
      <c r="R2154" s="243"/>
      <c r="S2154" s="243"/>
      <c r="T2154" s="244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45" t="s">
        <v>225</v>
      </c>
      <c r="AU2154" s="245" t="s">
        <v>93</v>
      </c>
      <c r="AV2154" s="13" t="s">
        <v>93</v>
      </c>
      <c r="AW2154" s="13" t="s">
        <v>38</v>
      </c>
      <c r="AX2154" s="13" t="s">
        <v>83</v>
      </c>
      <c r="AY2154" s="245" t="s">
        <v>216</v>
      </c>
    </row>
    <row r="2155" s="13" customFormat="1">
      <c r="A2155" s="13"/>
      <c r="B2155" s="234"/>
      <c r="C2155" s="235"/>
      <c r="D2155" s="236" t="s">
        <v>225</v>
      </c>
      <c r="E2155" s="237" t="s">
        <v>1</v>
      </c>
      <c r="F2155" s="238" t="s">
        <v>2784</v>
      </c>
      <c r="G2155" s="235"/>
      <c r="H2155" s="239">
        <v>1.8</v>
      </c>
      <c r="I2155" s="240"/>
      <c r="J2155" s="235"/>
      <c r="K2155" s="235"/>
      <c r="L2155" s="241"/>
      <c r="M2155" s="242"/>
      <c r="N2155" s="243"/>
      <c r="O2155" s="243"/>
      <c r="P2155" s="243"/>
      <c r="Q2155" s="243"/>
      <c r="R2155" s="243"/>
      <c r="S2155" s="243"/>
      <c r="T2155" s="244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5" t="s">
        <v>225</v>
      </c>
      <c r="AU2155" s="245" t="s">
        <v>93</v>
      </c>
      <c r="AV2155" s="13" t="s">
        <v>93</v>
      </c>
      <c r="AW2155" s="13" t="s">
        <v>38</v>
      </c>
      <c r="AX2155" s="13" t="s">
        <v>83</v>
      </c>
      <c r="AY2155" s="245" t="s">
        <v>216</v>
      </c>
    </row>
    <row r="2156" s="13" customFormat="1">
      <c r="A2156" s="13"/>
      <c r="B2156" s="234"/>
      <c r="C2156" s="235"/>
      <c r="D2156" s="236" t="s">
        <v>225</v>
      </c>
      <c r="E2156" s="237" t="s">
        <v>1</v>
      </c>
      <c r="F2156" s="238" t="s">
        <v>2785</v>
      </c>
      <c r="G2156" s="235"/>
      <c r="H2156" s="239">
        <v>1.8</v>
      </c>
      <c r="I2156" s="240"/>
      <c r="J2156" s="235"/>
      <c r="K2156" s="235"/>
      <c r="L2156" s="241"/>
      <c r="M2156" s="242"/>
      <c r="N2156" s="243"/>
      <c r="O2156" s="243"/>
      <c r="P2156" s="243"/>
      <c r="Q2156" s="243"/>
      <c r="R2156" s="243"/>
      <c r="S2156" s="243"/>
      <c r="T2156" s="244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45" t="s">
        <v>225</v>
      </c>
      <c r="AU2156" s="245" t="s">
        <v>93</v>
      </c>
      <c r="AV2156" s="13" t="s">
        <v>93</v>
      </c>
      <c r="AW2156" s="13" t="s">
        <v>38</v>
      </c>
      <c r="AX2156" s="13" t="s">
        <v>83</v>
      </c>
      <c r="AY2156" s="245" t="s">
        <v>216</v>
      </c>
    </row>
    <row r="2157" s="14" customFormat="1">
      <c r="A2157" s="14"/>
      <c r="B2157" s="246"/>
      <c r="C2157" s="247"/>
      <c r="D2157" s="236" t="s">
        <v>225</v>
      </c>
      <c r="E2157" s="248" t="s">
        <v>169</v>
      </c>
      <c r="F2157" s="249" t="s">
        <v>229</v>
      </c>
      <c r="G2157" s="247"/>
      <c r="H2157" s="250">
        <v>13.5</v>
      </c>
      <c r="I2157" s="251"/>
      <c r="J2157" s="247"/>
      <c r="K2157" s="247"/>
      <c r="L2157" s="252"/>
      <c r="M2157" s="253"/>
      <c r="N2157" s="254"/>
      <c r="O2157" s="254"/>
      <c r="P2157" s="254"/>
      <c r="Q2157" s="254"/>
      <c r="R2157" s="254"/>
      <c r="S2157" s="254"/>
      <c r="T2157" s="255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56" t="s">
        <v>225</v>
      </c>
      <c r="AU2157" s="256" t="s">
        <v>93</v>
      </c>
      <c r="AV2157" s="14" t="s">
        <v>223</v>
      </c>
      <c r="AW2157" s="14" t="s">
        <v>38</v>
      </c>
      <c r="AX2157" s="14" t="s">
        <v>91</v>
      </c>
      <c r="AY2157" s="256" t="s">
        <v>216</v>
      </c>
    </row>
    <row r="2158" s="2" customFormat="1" ht="24.15" customHeight="1">
      <c r="A2158" s="40"/>
      <c r="B2158" s="41"/>
      <c r="C2158" s="221" t="s">
        <v>2786</v>
      </c>
      <c r="D2158" s="221" t="s">
        <v>218</v>
      </c>
      <c r="E2158" s="222" t="s">
        <v>2787</v>
      </c>
      <c r="F2158" s="223" t="s">
        <v>2788</v>
      </c>
      <c r="G2158" s="224" t="s">
        <v>221</v>
      </c>
      <c r="H2158" s="225">
        <v>13.5</v>
      </c>
      <c r="I2158" s="226"/>
      <c r="J2158" s="227">
        <f>ROUND(I2158*H2158,2)</f>
        <v>0</v>
      </c>
      <c r="K2158" s="223" t="s">
        <v>222</v>
      </c>
      <c r="L2158" s="46"/>
      <c r="M2158" s="228" t="s">
        <v>1</v>
      </c>
      <c r="N2158" s="229" t="s">
        <v>48</v>
      </c>
      <c r="O2158" s="93"/>
      <c r="P2158" s="230">
        <f>O2158*H2158</f>
        <v>0</v>
      </c>
      <c r="Q2158" s="230">
        <v>8.0000000000000007E-05</v>
      </c>
      <c r="R2158" s="230">
        <f>Q2158*H2158</f>
        <v>0.00108</v>
      </c>
      <c r="S2158" s="230">
        <v>0</v>
      </c>
      <c r="T2158" s="231">
        <f>S2158*H2158</f>
        <v>0</v>
      </c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R2158" s="232" t="s">
        <v>312</v>
      </c>
      <c r="AT2158" s="232" t="s">
        <v>218</v>
      </c>
      <c r="AU2158" s="232" t="s">
        <v>93</v>
      </c>
      <c r="AY2158" s="18" t="s">
        <v>216</v>
      </c>
      <c r="BE2158" s="233">
        <f>IF(N2158="základní",J2158,0)</f>
        <v>0</v>
      </c>
      <c r="BF2158" s="233">
        <f>IF(N2158="snížená",J2158,0)</f>
        <v>0</v>
      </c>
      <c r="BG2158" s="233">
        <f>IF(N2158="zákl. přenesená",J2158,0)</f>
        <v>0</v>
      </c>
      <c r="BH2158" s="233">
        <f>IF(N2158="sníž. přenesená",J2158,0)</f>
        <v>0</v>
      </c>
      <c r="BI2158" s="233">
        <f>IF(N2158="nulová",J2158,0)</f>
        <v>0</v>
      </c>
      <c r="BJ2158" s="18" t="s">
        <v>91</v>
      </c>
      <c r="BK2158" s="233">
        <f>ROUND(I2158*H2158,2)</f>
        <v>0</v>
      </c>
      <c r="BL2158" s="18" t="s">
        <v>312</v>
      </c>
      <c r="BM2158" s="232" t="s">
        <v>2789</v>
      </c>
    </row>
    <row r="2159" s="13" customFormat="1">
      <c r="A2159" s="13"/>
      <c r="B2159" s="234"/>
      <c r="C2159" s="235"/>
      <c r="D2159" s="236" t="s">
        <v>225</v>
      </c>
      <c r="E2159" s="237" t="s">
        <v>1</v>
      </c>
      <c r="F2159" s="238" t="s">
        <v>169</v>
      </c>
      <c r="G2159" s="235"/>
      <c r="H2159" s="239">
        <v>13.5</v>
      </c>
      <c r="I2159" s="240"/>
      <c r="J2159" s="235"/>
      <c r="K2159" s="235"/>
      <c r="L2159" s="241"/>
      <c r="M2159" s="242"/>
      <c r="N2159" s="243"/>
      <c r="O2159" s="243"/>
      <c r="P2159" s="243"/>
      <c r="Q2159" s="243"/>
      <c r="R2159" s="243"/>
      <c r="S2159" s="243"/>
      <c r="T2159" s="244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45" t="s">
        <v>225</v>
      </c>
      <c r="AU2159" s="245" t="s">
        <v>93</v>
      </c>
      <c r="AV2159" s="13" t="s">
        <v>93</v>
      </c>
      <c r="AW2159" s="13" t="s">
        <v>38</v>
      </c>
      <c r="AX2159" s="13" t="s">
        <v>91</v>
      </c>
      <c r="AY2159" s="245" t="s">
        <v>216</v>
      </c>
    </row>
    <row r="2160" s="2" customFormat="1" ht="16.5" customHeight="1">
      <c r="A2160" s="40"/>
      <c r="B2160" s="41"/>
      <c r="C2160" s="221" t="s">
        <v>2790</v>
      </c>
      <c r="D2160" s="221" t="s">
        <v>218</v>
      </c>
      <c r="E2160" s="222" t="s">
        <v>2791</v>
      </c>
      <c r="F2160" s="223" t="s">
        <v>2792</v>
      </c>
      <c r="G2160" s="224" t="s">
        <v>221</v>
      </c>
      <c r="H2160" s="225">
        <v>13.5</v>
      </c>
      <c r="I2160" s="226"/>
      <c r="J2160" s="227">
        <f>ROUND(I2160*H2160,2)</f>
        <v>0</v>
      </c>
      <c r="K2160" s="223" t="s">
        <v>222</v>
      </c>
      <c r="L2160" s="46"/>
      <c r="M2160" s="228" t="s">
        <v>1</v>
      </c>
      <c r="N2160" s="229" t="s">
        <v>48</v>
      </c>
      <c r="O2160" s="93"/>
      <c r="P2160" s="230">
        <f>O2160*H2160</f>
        <v>0</v>
      </c>
      <c r="Q2160" s="230">
        <v>0</v>
      </c>
      <c r="R2160" s="230">
        <f>Q2160*H2160</f>
        <v>0</v>
      </c>
      <c r="S2160" s="230">
        <v>0</v>
      </c>
      <c r="T2160" s="231">
        <f>S2160*H2160</f>
        <v>0</v>
      </c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R2160" s="232" t="s">
        <v>312</v>
      </c>
      <c r="AT2160" s="232" t="s">
        <v>218</v>
      </c>
      <c r="AU2160" s="232" t="s">
        <v>93</v>
      </c>
      <c r="AY2160" s="18" t="s">
        <v>216</v>
      </c>
      <c r="BE2160" s="233">
        <f>IF(N2160="základní",J2160,0)</f>
        <v>0</v>
      </c>
      <c r="BF2160" s="233">
        <f>IF(N2160="snížená",J2160,0)</f>
        <v>0</v>
      </c>
      <c r="BG2160" s="233">
        <f>IF(N2160="zákl. přenesená",J2160,0)</f>
        <v>0</v>
      </c>
      <c r="BH2160" s="233">
        <f>IF(N2160="sníž. přenesená",J2160,0)</f>
        <v>0</v>
      </c>
      <c r="BI2160" s="233">
        <f>IF(N2160="nulová",J2160,0)</f>
        <v>0</v>
      </c>
      <c r="BJ2160" s="18" t="s">
        <v>91</v>
      </c>
      <c r="BK2160" s="233">
        <f>ROUND(I2160*H2160,2)</f>
        <v>0</v>
      </c>
      <c r="BL2160" s="18" t="s">
        <v>312</v>
      </c>
      <c r="BM2160" s="232" t="s">
        <v>2793</v>
      </c>
    </row>
    <row r="2161" s="13" customFormat="1">
      <c r="A2161" s="13"/>
      <c r="B2161" s="234"/>
      <c r="C2161" s="235"/>
      <c r="D2161" s="236" t="s">
        <v>225</v>
      </c>
      <c r="E2161" s="237" t="s">
        <v>1</v>
      </c>
      <c r="F2161" s="238" t="s">
        <v>169</v>
      </c>
      <c r="G2161" s="235"/>
      <c r="H2161" s="239">
        <v>13.5</v>
      </c>
      <c r="I2161" s="240"/>
      <c r="J2161" s="235"/>
      <c r="K2161" s="235"/>
      <c r="L2161" s="241"/>
      <c r="M2161" s="242"/>
      <c r="N2161" s="243"/>
      <c r="O2161" s="243"/>
      <c r="P2161" s="243"/>
      <c r="Q2161" s="243"/>
      <c r="R2161" s="243"/>
      <c r="S2161" s="243"/>
      <c r="T2161" s="244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45" t="s">
        <v>225</v>
      </c>
      <c r="AU2161" s="245" t="s">
        <v>93</v>
      </c>
      <c r="AV2161" s="13" t="s">
        <v>93</v>
      </c>
      <c r="AW2161" s="13" t="s">
        <v>38</v>
      </c>
      <c r="AX2161" s="13" t="s">
        <v>91</v>
      </c>
      <c r="AY2161" s="245" t="s">
        <v>216</v>
      </c>
    </row>
    <row r="2162" s="2" customFormat="1" ht="24.15" customHeight="1">
      <c r="A2162" s="40"/>
      <c r="B2162" s="41"/>
      <c r="C2162" s="221" t="s">
        <v>2794</v>
      </c>
      <c r="D2162" s="221" t="s">
        <v>218</v>
      </c>
      <c r="E2162" s="222" t="s">
        <v>2795</v>
      </c>
      <c r="F2162" s="223" t="s">
        <v>2796</v>
      </c>
      <c r="G2162" s="224" t="s">
        <v>221</v>
      </c>
      <c r="H2162" s="225">
        <v>13.5</v>
      </c>
      <c r="I2162" s="226"/>
      <c r="J2162" s="227">
        <f>ROUND(I2162*H2162,2)</f>
        <v>0</v>
      </c>
      <c r="K2162" s="223" t="s">
        <v>222</v>
      </c>
      <c r="L2162" s="46"/>
      <c r="M2162" s="228" t="s">
        <v>1</v>
      </c>
      <c r="N2162" s="229" t="s">
        <v>48</v>
      </c>
      <c r="O2162" s="93"/>
      <c r="P2162" s="230">
        <f>O2162*H2162</f>
        <v>0</v>
      </c>
      <c r="Q2162" s="230">
        <v>0.000109232</v>
      </c>
      <c r="R2162" s="230">
        <f>Q2162*H2162</f>
        <v>0.001474632</v>
      </c>
      <c r="S2162" s="230">
        <v>0</v>
      </c>
      <c r="T2162" s="231">
        <f>S2162*H2162</f>
        <v>0</v>
      </c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R2162" s="232" t="s">
        <v>223</v>
      </c>
      <c r="AT2162" s="232" t="s">
        <v>218</v>
      </c>
      <c r="AU2162" s="232" t="s">
        <v>93</v>
      </c>
      <c r="AY2162" s="18" t="s">
        <v>216</v>
      </c>
      <c r="BE2162" s="233">
        <f>IF(N2162="základní",J2162,0)</f>
        <v>0</v>
      </c>
      <c r="BF2162" s="233">
        <f>IF(N2162="snížená",J2162,0)</f>
        <v>0</v>
      </c>
      <c r="BG2162" s="233">
        <f>IF(N2162="zákl. přenesená",J2162,0)</f>
        <v>0</v>
      </c>
      <c r="BH2162" s="233">
        <f>IF(N2162="sníž. přenesená",J2162,0)</f>
        <v>0</v>
      </c>
      <c r="BI2162" s="233">
        <f>IF(N2162="nulová",J2162,0)</f>
        <v>0</v>
      </c>
      <c r="BJ2162" s="18" t="s">
        <v>91</v>
      </c>
      <c r="BK2162" s="233">
        <f>ROUND(I2162*H2162,2)</f>
        <v>0</v>
      </c>
      <c r="BL2162" s="18" t="s">
        <v>223</v>
      </c>
      <c r="BM2162" s="232" t="s">
        <v>2797</v>
      </c>
    </row>
    <row r="2163" s="13" customFormat="1">
      <c r="A2163" s="13"/>
      <c r="B2163" s="234"/>
      <c r="C2163" s="235"/>
      <c r="D2163" s="236" t="s">
        <v>225</v>
      </c>
      <c r="E2163" s="237" t="s">
        <v>1</v>
      </c>
      <c r="F2163" s="238" t="s">
        <v>169</v>
      </c>
      <c r="G2163" s="235"/>
      <c r="H2163" s="239">
        <v>13.5</v>
      </c>
      <c r="I2163" s="240"/>
      <c r="J2163" s="235"/>
      <c r="K2163" s="235"/>
      <c r="L2163" s="241"/>
      <c r="M2163" s="242"/>
      <c r="N2163" s="243"/>
      <c r="O2163" s="243"/>
      <c r="P2163" s="243"/>
      <c r="Q2163" s="243"/>
      <c r="R2163" s="243"/>
      <c r="S2163" s="243"/>
      <c r="T2163" s="244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45" t="s">
        <v>225</v>
      </c>
      <c r="AU2163" s="245" t="s">
        <v>93</v>
      </c>
      <c r="AV2163" s="13" t="s">
        <v>93</v>
      </c>
      <c r="AW2163" s="13" t="s">
        <v>38</v>
      </c>
      <c r="AX2163" s="13" t="s">
        <v>91</v>
      </c>
      <c r="AY2163" s="245" t="s">
        <v>216</v>
      </c>
    </row>
    <row r="2164" s="2" customFormat="1" ht="24.15" customHeight="1">
      <c r="A2164" s="40"/>
      <c r="B2164" s="41"/>
      <c r="C2164" s="221" t="s">
        <v>2798</v>
      </c>
      <c r="D2164" s="221" t="s">
        <v>218</v>
      </c>
      <c r="E2164" s="222" t="s">
        <v>2799</v>
      </c>
      <c r="F2164" s="223" t="s">
        <v>2800</v>
      </c>
      <c r="G2164" s="224" t="s">
        <v>221</v>
      </c>
      <c r="H2164" s="225">
        <v>13.5</v>
      </c>
      <c r="I2164" s="226"/>
      <c r="J2164" s="227">
        <f>ROUND(I2164*H2164,2)</f>
        <v>0</v>
      </c>
      <c r="K2164" s="223" t="s">
        <v>222</v>
      </c>
      <c r="L2164" s="46"/>
      <c r="M2164" s="228" t="s">
        <v>1</v>
      </c>
      <c r="N2164" s="229" t="s">
        <v>48</v>
      </c>
      <c r="O2164" s="93"/>
      <c r="P2164" s="230">
        <f>O2164*H2164</f>
        <v>0</v>
      </c>
      <c r="Q2164" s="230">
        <v>3.08264E-05</v>
      </c>
      <c r="R2164" s="230">
        <f>Q2164*H2164</f>
        <v>0.00041615640000000002</v>
      </c>
      <c r="S2164" s="230">
        <v>0</v>
      </c>
      <c r="T2164" s="231">
        <f>S2164*H2164</f>
        <v>0</v>
      </c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R2164" s="232" t="s">
        <v>312</v>
      </c>
      <c r="AT2164" s="232" t="s">
        <v>218</v>
      </c>
      <c r="AU2164" s="232" t="s">
        <v>93</v>
      </c>
      <c r="AY2164" s="18" t="s">
        <v>216</v>
      </c>
      <c r="BE2164" s="233">
        <f>IF(N2164="základní",J2164,0)</f>
        <v>0</v>
      </c>
      <c r="BF2164" s="233">
        <f>IF(N2164="snížená",J2164,0)</f>
        <v>0</v>
      </c>
      <c r="BG2164" s="233">
        <f>IF(N2164="zákl. přenesená",J2164,0)</f>
        <v>0</v>
      </c>
      <c r="BH2164" s="233">
        <f>IF(N2164="sníž. přenesená",J2164,0)</f>
        <v>0</v>
      </c>
      <c r="BI2164" s="233">
        <f>IF(N2164="nulová",J2164,0)</f>
        <v>0</v>
      </c>
      <c r="BJ2164" s="18" t="s">
        <v>91</v>
      </c>
      <c r="BK2164" s="233">
        <f>ROUND(I2164*H2164,2)</f>
        <v>0</v>
      </c>
      <c r="BL2164" s="18" t="s">
        <v>312</v>
      </c>
      <c r="BM2164" s="232" t="s">
        <v>2801</v>
      </c>
    </row>
    <row r="2165" s="13" customFormat="1">
      <c r="A2165" s="13"/>
      <c r="B2165" s="234"/>
      <c r="C2165" s="235"/>
      <c r="D2165" s="236" t="s">
        <v>225</v>
      </c>
      <c r="E2165" s="237" t="s">
        <v>1</v>
      </c>
      <c r="F2165" s="238" t="s">
        <v>169</v>
      </c>
      <c r="G2165" s="235"/>
      <c r="H2165" s="239">
        <v>13.5</v>
      </c>
      <c r="I2165" s="240"/>
      <c r="J2165" s="235"/>
      <c r="K2165" s="235"/>
      <c r="L2165" s="241"/>
      <c r="M2165" s="242"/>
      <c r="N2165" s="243"/>
      <c r="O2165" s="243"/>
      <c r="P2165" s="243"/>
      <c r="Q2165" s="243"/>
      <c r="R2165" s="243"/>
      <c r="S2165" s="243"/>
      <c r="T2165" s="244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45" t="s">
        <v>225</v>
      </c>
      <c r="AU2165" s="245" t="s">
        <v>93</v>
      </c>
      <c r="AV2165" s="13" t="s">
        <v>93</v>
      </c>
      <c r="AW2165" s="13" t="s">
        <v>38</v>
      </c>
      <c r="AX2165" s="13" t="s">
        <v>91</v>
      </c>
      <c r="AY2165" s="245" t="s">
        <v>216</v>
      </c>
    </row>
    <row r="2166" s="2" customFormat="1" ht="24.15" customHeight="1">
      <c r="A2166" s="40"/>
      <c r="B2166" s="41"/>
      <c r="C2166" s="221" t="s">
        <v>2802</v>
      </c>
      <c r="D2166" s="221" t="s">
        <v>218</v>
      </c>
      <c r="E2166" s="222" t="s">
        <v>2803</v>
      </c>
      <c r="F2166" s="223" t="s">
        <v>2804</v>
      </c>
      <c r="G2166" s="224" t="s">
        <v>221</v>
      </c>
      <c r="H2166" s="225">
        <v>13.5</v>
      </c>
      <c r="I2166" s="226"/>
      <c r="J2166" s="227">
        <f>ROUND(I2166*H2166,2)</f>
        <v>0</v>
      </c>
      <c r="K2166" s="223" t="s">
        <v>222</v>
      </c>
      <c r="L2166" s="46"/>
      <c r="M2166" s="228" t="s">
        <v>1</v>
      </c>
      <c r="N2166" s="229" t="s">
        <v>48</v>
      </c>
      <c r="O2166" s="93"/>
      <c r="P2166" s="230">
        <f>O2166*H2166</f>
        <v>0</v>
      </c>
      <c r="Q2166" s="230">
        <v>0.00016699999999999999</v>
      </c>
      <c r="R2166" s="230">
        <f>Q2166*H2166</f>
        <v>0.0022545</v>
      </c>
      <c r="S2166" s="230">
        <v>0</v>
      </c>
      <c r="T2166" s="231">
        <f>S2166*H2166</f>
        <v>0</v>
      </c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R2166" s="232" t="s">
        <v>312</v>
      </c>
      <c r="AT2166" s="232" t="s">
        <v>218</v>
      </c>
      <c r="AU2166" s="232" t="s">
        <v>93</v>
      </c>
      <c r="AY2166" s="18" t="s">
        <v>216</v>
      </c>
      <c r="BE2166" s="233">
        <f>IF(N2166="základní",J2166,0)</f>
        <v>0</v>
      </c>
      <c r="BF2166" s="233">
        <f>IF(N2166="snížená",J2166,0)</f>
        <v>0</v>
      </c>
      <c r="BG2166" s="233">
        <f>IF(N2166="zákl. přenesená",J2166,0)</f>
        <v>0</v>
      </c>
      <c r="BH2166" s="233">
        <f>IF(N2166="sníž. přenesená",J2166,0)</f>
        <v>0</v>
      </c>
      <c r="BI2166" s="233">
        <f>IF(N2166="nulová",J2166,0)</f>
        <v>0</v>
      </c>
      <c r="BJ2166" s="18" t="s">
        <v>91</v>
      </c>
      <c r="BK2166" s="233">
        <f>ROUND(I2166*H2166,2)</f>
        <v>0</v>
      </c>
      <c r="BL2166" s="18" t="s">
        <v>312</v>
      </c>
      <c r="BM2166" s="232" t="s">
        <v>2805</v>
      </c>
    </row>
    <row r="2167" s="13" customFormat="1">
      <c r="A2167" s="13"/>
      <c r="B2167" s="234"/>
      <c r="C2167" s="235"/>
      <c r="D2167" s="236" t="s">
        <v>225</v>
      </c>
      <c r="E2167" s="237" t="s">
        <v>1</v>
      </c>
      <c r="F2167" s="238" t="s">
        <v>169</v>
      </c>
      <c r="G2167" s="235"/>
      <c r="H2167" s="239">
        <v>13.5</v>
      </c>
      <c r="I2167" s="240"/>
      <c r="J2167" s="235"/>
      <c r="K2167" s="235"/>
      <c r="L2167" s="241"/>
      <c r="M2167" s="242"/>
      <c r="N2167" s="243"/>
      <c r="O2167" s="243"/>
      <c r="P2167" s="243"/>
      <c r="Q2167" s="243"/>
      <c r="R2167" s="243"/>
      <c r="S2167" s="243"/>
      <c r="T2167" s="244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45" t="s">
        <v>225</v>
      </c>
      <c r="AU2167" s="245" t="s">
        <v>93</v>
      </c>
      <c r="AV2167" s="13" t="s">
        <v>93</v>
      </c>
      <c r="AW2167" s="13" t="s">
        <v>38</v>
      </c>
      <c r="AX2167" s="13" t="s">
        <v>91</v>
      </c>
      <c r="AY2167" s="245" t="s">
        <v>216</v>
      </c>
    </row>
    <row r="2168" s="2" customFormat="1" ht="24.15" customHeight="1">
      <c r="A2168" s="40"/>
      <c r="B2168" s="41"/>
      <c r="C2168" s="221" t="s">
        <v>2806</v>
      </c>
      <c r="D2168" s="221" t="s">
        <v>218</v>
      </c>
      <c r="E2168" s="222" t="s">
        <v>2807</v>
      </c>
      <c r="F2168" s="223" t="s">
        <v>2808</v>
      </c>
      <c r="G2168" s="224" t="s">
        <v>221</v>
      </c>
      <c r="H2168" s="225">
        <v>13.5</v>
      </c>
      <c r="I2168" s="226"/>
      <c r="J2168" s="227">
        <f>ROUND(I2168*H2168,2)</f>
        <v>0</v>
      </c>
      <c r="K2168" s="223" t="s">
        <v>222</v>
      </c>
      <c r="L2168" s="46"/>
      <c r="M2168" s="228" t="s">
        <v>1</v>
      </c>
      <c r="N2168" s="229" t="s">
        <v>48</v>
      </c>
      <c r="O2168" s="93"/>
      <c r="P2168" s="230">
        <f>O2168*H2168</f>
        <v>0</v>
      </c>
      <c r="Q2168" s="230">
        <v>0.00016699999999999999</v>
      </c>
      <c r="R2168" s="230">
        <f>Q2168*H2168</f>
        <v>0.0022545</v>
      </c>
      <c r="S2168" s="230">
        <v>0</v>
      </c>
      <c r="T2168" s="231">
        <f>S2168*H2168</f>
        <v>0</v>
      </c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R2168" s="232" t="s">
        <v>312</v>
      </c>
      <c r="AT2168" s="232" t="s">
        <v>218</v>
      </c>
      <c r="AU2168" s="232" t="s">
        <v>93</v>
      </c>
      <c r="AY2168" s="18" t="s">
        <v>216</v>
      </c>
      <c r="BE2168" s="233">
        <f>IF(N2168="základní",J2168,0)</f>
        <v>0</v>
      </c>
      <c r="BF2168" s="233">
        <f>IF(N2168="snížená",J2168,0)</f>
        <v>0</v>
      </c>
      <c r="BG2168" s="233">
        <f>IF(N2168="zákl. přenesená",J2168,0)</f>
        <v>0</v>
      </c>
      <c r="BH2168" s="233">
        <f>IF(N2168="sníž. přenesená",J2168,0)</f>
        <v>0</v>
      </c>
      <c r="BI2168" s="233">
        <f>IF(N2168="nulová",J2168,0)</f>
        <v>0</v>
      </c>
      <c r="BJ2168" s="18" t="s">
        <v>91</v>
      </c>
      <c r="BK2168" s="233">
        <f>ROUND(I2168*H2168,2)</f>
        <v>0</v>
      </c>
      <c r="BL2168" s="18" t="s">
        <v>312</v>
      </c>
      <c r="BM2168" s="232" t="s">
        <v>2809</v>
      </c>
    </row>
    <row r="2169" s="13" customFormat="1">
      <c r="A2169" s="13"/>
      <c r="B2169" s="234"/>
      <c r="C2169" s="235"/>
      <c r="D2169" s="236" t="s">
        <v>225</v>
      </c>
      <c r="E2169" s="237" t="s">
        <v>1</v>
      </c>
      <c r="F2169" s="238" t="s">
        <v>169</v>
      </c>
      <c r="G2169" s="235"/>
      <c r="H2169" s="239">
        <v>13.5</v>
      </c>
      <c r="I2169" s="240"/>
      <c r="J2169" s="235"/>
      <c r="K2169" s="235"/>
      <c r="L2169" s="241"/>
      <c r="M2169" s="242"/>
      <c r="N2169" s="243"/>
      <c r="O2169" s="243"/>
      <c r="P2169" s="243"/>
      <c r="Q2169" s="243"/>
      <c r="R2169" s="243"/>
      <c r="S2169" s="243"/>
      <c r="T2169" s="244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45" t="s">
        <v>225</v>
      </c>
      <c r="AU2169" s="245" t="s">
        <v>93</v>
      </c>
      <c r="AV2169" s="13" t="s">
        <v>93</v>
      </c>
      <c r="AW2169" s="13" t="s">
        <v>38</v>
      </c>
      <c r="AX2169" s="13" t="s">
        <v>91</v>
      </c>
      <c r="AY2169" s="245" t="s">
        <v>216</v>
      </c>
    </row>
    <row r="2170" s="2" customFormat="1" ht="24.15" customHeight="1">
      <c r="A2170" s="40"/>
      <c r="B2170" s="41"/>
      <c r="C2170" s="221" t="s">
        <v>2810</v>
      </c>
      <c r="D2170" s="221" t="s">
        <v>218</v>
      </c>
      <c r="E2170" s="222" t="s">
        <v>2811</v>
      </c>
      <c r="F2170" s="223" t="s">
        <v>2812</v>
      </c>
      <c r="G2170" s="224" t="s">
        <v>221</v>
      </c>
      <c r="H2170" s="225">
        <v>13.5</v>
      </c>
      <c r="I2170" s="226"/>
      <c r="J2170" s="227">
        <f>ROUND(I2170*H2170,2)</f>
        <v>0</v>
      </c>
      <c r="K2170" s="223" t="s">
        <v>222</v>
      </c>
      <c r="L2170" s="46"/>
      <c r="M2170" s="228" t="s">
        <v>1</v>
      </c>
      <c r="N2170" s="229" t="s">
        <v>48</v>
      </c>
      <c r="O2170" s="93"/>
      <c r="P2170" s="230">
        <f>O2170*H2170</f>
        <v>0</v>
      </c>
      <c r="Q2170" s="230">
        <v>0.00016699999999999999</v>
      </c>
      <c r="R2170" s="230">
        <f>Q2170*H2170</f>
        <v>0.0022545</v>
      </c>
      <c r="S2170" s="230">
        <v>0</v>
      </c>
      <c r="T2170" s="231">
        <f>S2170*H2170</f>
        <v>0</v>
      </c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R2170" s="232" t="s">
        <v>312</v>
      </c>
      <c r="AT2170" s="232" t="s">
        <v>218</v>
      </c>
      <c r="AU2170" s="232" t="s">
        <v>93</v>
      </c>
      <c r="AY2170" s="18" t="s">
        <v>216</v>
      </c>
      <c r="BE2170" s="233">
        <f>IF(N2170="základní",J2170,0)</f>
        <v>0</v>
      </c>
      <c r="BF2170" s="233">
        <f>IF(N2170="snížená",J2170,0)</f>
        <v>0</v>
      </c>
      <c r="BG2170" s="233">
        <f>IF(N2170="zákl. přenesená",J2170,0)</f>
        <v>0</v>
      </c>
      <c r="BH2170" s="233">
        <f>IF(N2170="sníž. přenesená",J2170,0)</f>
        <v>0</v>
      </c>
      <c r="BI2170" s="233">
        <f>IF(N2170="nulová",J2170,0)</f>
        <v>0</v>
      </c>
      <c r="BJ2170" s="18" t="s">
        <v>91</v>
      </c>
      <c r="BK2170" s="233">
        <f>ROUND(I2170*H2170,2)</f>
        <v>0</v>
      </c>
      <c r="BL2170" s="18" t="s">
        <v>312</v>
      </c>
      <c r="BM2170" s="232" t="s">
        <v>2813</v>
      </c>
    </row>
    <row r="2171" s="13" customFormat="1">
      <c r="A2171" s="13"/>
      <c r="B2171" s="234"/>
      <c r="C2171" s="235"/>
      <c r="D2171" s="236" t="s">
        <v>225</v>
      </c>
      <c r="E2171" s="237" t="s">
        <v>1</v>
      </c>
      <c r="F2171" s="238" t="s">
        <v>169</v>
      </c>
      <c r="G2171" s="235"/>
      <c r="H2171" s="239">
        <v>13.5</v>
      </c>
      <c r="I2171" s="240"/>
      <c r="J2171" s="235"/>
      <c r="K2171" s="235"/>
      <c r="L2171" s="241"/>
      <c r="M2171" s="242"/>
      <c r="N2171" s="243"/>
      <c r="O2171" s="243"/>
      <c r="P2171" s="243"/>
      <c r="Q2171" s="243"/>
      <c r="R2171" s="243"/>
      <c r="S2171" s="243"/>
      <c r="T2171" s="244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45" t="s">
        <v>225</v>
      </c>
      <c r="AU2171" s="245" t="s">
        <v>93</v>
      </c>
      <c r="AV2171" s="13" t="s">
        <v>93</v>
      </c>
      <c r="AW2171" s="13" t="s">
        <v>38</v>
      </c>
      <c r="AX2171" s="13" t="s">
        <v>91</v>
      </c>
      <c r="AY2171" s="245" t="s">
        <v>216</v>
      </c>
    </row>
    <row r="2172" s="2" customFormat="1" ht="16.5" customHeight="1">
      <c r="A2172" s="40"/>
      <c r="B2172" s="41"/>
      <c r="C2172" s="221" t="s">
        <v>2814</v>
      </c>
      <c r="D2172" s="221" t="s">
        <v>218</v>
      </c>
      <c r="E2172" s="222" t="s">
        <v>2815</v>
      </c>
      <c r="F2172" s="223" t="s">
        <v>2816</v>
      </c>
      <c r="G2172" s="224" t="s">
        <v>221</v>
      </c>
      <c r="H2172" s="225">
        <v>78.239999999999995</v>
      </c>
      <c r="I2172" s="226"/>
      <c r="J2172" s="227">
        <f>ROUND(I2172*H2172,2)</f>
        <v>0</v>
      </c>
      <c r="K2172" s="223" t="s">
        <v>222</v>
      </c>
      <c r="L2172" s="46"/>
      <c r="M2172" s="228" t="s">
        <v>1</v>
      </c>
      <c r="N2172" s="229" t="s">
        <v>48</v>
      </c>
      <c r="O2172" s="93"/>
      <c r="P2172" s="230">
        <f>O2172*H2172</f>
        <v>0</v>
      </c>
      <c r="Q2172" s="230">
        <v>0</v>
      </c>
      <c r="R2172" s="230">
        <f>Q2172*H2172</f>
        <v>0</v>
      </c>
      <c r="S2172" s="230">
        <v>0</v>
      </c>
      <c r="T2172" s="231">
        <f>S2172*H2172</f>
        <v>0</v>
      </c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R2172" s="232" t="s">
        <v>312</v>
      </c>
      <c r="AT2172" s="232" t="s">
        <v>218</v>
      </c>
      <c r="AU2172" s="232" t="s">
        <v>93</v>
      </c>
      <c r="AY2172" s="18" t="s">
        <v>216</v>
      </c>
      <c r="BE2172" s="233">
        <f>IF(N2172="základní",J2172,0)</f>
        <v>0</v>
      </c>
      <c r="BF2172" s="233">
        <f>IF(N2172="snížená",J2172,0)</f>
        <v>0</v>
      </c>
      <c r="BG2172" s="233">
        <f>IF(N2172="zákl. přenesená",J2172,0)</f>
        <v>0</v>
      </c>
      <c r="BH2172" s="233">
        <f>IF(N2172="sníž. přenesená",J2172,0)</f>
        <v>0</v>
      </c>
      <c r="BI2172" s="233">
        <f>IF(N2172="nulová",J2172,0)</f>
        <v>0</v>
      </c>
      <c r="BJ2172" s="18" t="s">
        <v>91</v>
      </c>
      <c r="BK2172" s="233">
        <f>ROUND(I2172*H2172,2)</f>
        <v>0</v>
      </c>
      <c r="BL2172" s="18" t="s">
        <v>312</v>
      </c>
      <c r="BM2172" s="232" t="s">
        <v>2817</v>
      </c>
    </row>
    <row r="2173" s="13" customFormat="1">
      <c r="A2173" s="13"/>
      <c r="B2173" s="234"/>
      <c r="C2173" s="235"/>
      <c r="D2173" s="236" t="s">
        <v>225</v>
      </c>
      <c r="E2173" s="237" t="s">
        <v>1</v>
      </c>
      <c r="F2173" s="238" t="s">
        <v>145</v>
      </c>
      <c r="G2173" s="235"/>
      <c r="H2173" s="239">
        <v>78.239999999999995</v>
      </c>
      <c r="I2173" s="240"/>
      <c r="J2173" s="235"/>
      <c r="K2173" s="235"/>
      <c r="L2173" s="241"/>
      <c r="M2173" s="242"/>
      <c r="N2173" s="243"/>
      <c r="O2173" s="243"/>
      <c r="P2173" s="243"/>
      <c r="Q2173" s="243"/>
      <c r="R2173" s="243"/>
      <c r="S2173" s="243"/>
      <c r="T2173" s="244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45" t="s">
        <v>225</v>
      </c>
      <c r="AU2173" s="245" t="s">
        <v>93</v>
      </c>
      <c r="AV2173" s="13" t="s">
        <v>93</v>
      </c>
      <c r="AW2173" s="13" t="s">
        <v>38</v>
      </c>
      <c r="AX2173" s="13" t="s">
        <v>91</v>
      </c>
      <c r="AY2173" s="245" t="s">
        <v>216</v>
      </c>
    </row>
    <row r="2174" s="2" customFormat="1" ht="21.75" customHeight="1">
      <c r="A2174" s="40"/>
      <c r="B2174" s="41"/>
      <c r="C2174" s="221" t="s">
        <v>2818</v>
      </c>
      <c r="D2174" s="221" t="s">
        <v>218</v>
      </c>
      <c r="E2174" s="222" t="s">
        <v>2819</v>
      </c>
      <c r="F2174" s="223" t="s">
        <v>2820</v>
      </c>
      <c r="G2174" s="224" t="s">
        <v>221</v>
      </c>
      <c r="H2174" s="225">
        <v>78.239999999999995</v>
      </c>
      <c r="I2174" s="226"/>
      <c r="J2174" s="227">
        <f>ROUND(I2174*H2174,2)</f>
        <v>0</v>
      </c>
      <c r="K2174" s="223" t="s">
        <v>222</v>
      </c>
      <c r="L2174" s="46"/>
      <c r="M2174" s="228" t="s">
        <v>1</v>
      </c>
      <c r="N2174" s="229" t="s">
        <v>48</v>
      </c>
      <c r="O2174" s="93"/>
      <c r="P2174" s="230">
        <f>O2174*H2174</f>
        <v>0</v>
      </c>
      <c r="Q2174" s="230">
        <v>0.00015540000000000001</v>
      </c>
      <c r="R2174" s="230">
        <f>Q2174*H2174</f>
        <v>0.012158496</v>
      </c>
      <c r="S2174" s="230">
        <v>0</v>
      </c>
      <c r="T2174" s="231">
        <f>S2174*H2174</f>
        <v>0</v>
      </c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R2174" s="232" t="s">
        <v>312</v>
      </c>
      <c r="AT2174" s="232" t="s">
        <v>218</v>
      </c>
      <c r="AU2174" s="232" t="s">
        <v>93</v>
      </c>
      <c r="AY2174" s="18" t="s">
        <v>216</v>
      </c>
      <c r="BE2174" s="233">
        <f>IF(N2174="základní",J2174,0)</f>
        <v>0</v>
      </c>
      <c r="BF2174" s="233">
        <f>IF(N2174="snížená",J2174,0)</f>
        <v>0</v>
      </c>
      <c r="BG2174" s="233">
        <f>IF(N2174="zákl. přenesená",J2174,0)</f>
        <v>0</v>
      </c>
      <c r="BH2174" s="233">
        <f>IF(N2174="sníž. přenesená",J2174,0)</f>
        <v>0</v>
      </c>
      <c r="BI2174" s="233">
        <f>IF(N2174="nulová",J2174,0)</f>
        <v>0</v>
      </c>
      <c r="BJ2174" s="18" t="s">
        <v>91</v>
      </c>
      <c r="BK2174" s="233">
        <f>ROUND(I2174*H2174,2)</f>
        <v>0</v>
      </c>
      <c r="BL2174" s="18" t="s">
        <v>312</v>
      </c>
      <c r="BM2174" s="232" t="s">
        <v>2821</v>
      </c>
    </row>
    <row r="2175" s="13" customFormat="1">
      <c r="A2175" s="13"/>
      <c r="B2175" s="234"/>
      <c r="C2175" s="235"/>
      <c r="D2175" s="236" t="s">
        <v>225</v>
      </c>
      <c r="E2175" s="237" t="s">
        <v>1</v>
      </c>
      <c r="F2175" s="238" t="s">
        <v>2822</v>
      </c>
      <c r="G2175" s="235"/>
      <c r="H2175" s="239">
        <v>78.239999999999995</v>
      </c>
      <c r="I2175" s="240"/>
      <c r="J2175" s="235"/>
      <c r="K2175" s="235"/>
      <c r="L2175" s="241"/>
      <c r="M2175" s="242"/>
      <c r="N2175" s="243"/>
      <c r="O2175" s="243"/>
      <c r="P2175" s="243"/>
      <c r="Q2175" s="243"/>
      <c r="R2175" s="243"/>
      <c r="S2175" s="243"/>
      <c r="T2175" s="244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45" t="s">
        <v>225</v>
      </c>
      <c r="AU2175" s="245" t="s">
        <v>93</v>
      </c>
      <c r="AV2175" s="13" t="s">
        <v>93</v>
      </c>
      <c r="AW2175" s="13" t="s">
        <v>38</v>
      </c>
      <c r="AX2175" s="13" t="s">
        <v>91</v>
      </c>
      <c r="AY2175" s="245" t="s">
        <v>216</v>
      </c>
    </row>
    <row r="2176" s="2" customFormat="1" ht="24.15" customHeight="1">
      <c r="A2176" s="40"/>
      <c r="B2176" s="41"/>
      <c r="C2176" s="221" t="s">
        <v>2823</v>
      </c>
      <c r="D2176" s="221" t="s">
        <v>218</v>
      </c>
      <c r="E2176" s="222" t="s">
        <v>2824</v>
      </c>
      <c r="F2176" s="223" t="s">
        <v>2825</v>
      </c>
      <c r="G2176" s="224" t="s">
        <v>221</v>
      </c>
      <c r="H2176" s="225">
        <v>48.899999999999999</v>
      </c>
      <c r="I2176" s="226"/>
      <c r="J2176" s="227">
        <f>ROUND(I2176*H2176,2)</f>
        <v>0</v>
      </c>
      <c r="K2176" s="223" t="s">
        <v>1</v>
      </c>
      <c r="L2176" s="46"/>
      <c r="M2176" s="228" t="s">
        <v>1</v>
      </c>
      <c r="N2176" s="229" t="s">
        <v>48</v>
      </c>
      <c r="O2176" s="93"/>
      <c r="P2176" s="230">
        <f>O2176*H2176</f>
        <v>0</v>
      </c>
      <c r="Q2176" s="230">
        <v>0.00010000000000000001</v>
      </c>
      <c r="R2176" s="230">
        <f>Q2176*H2176</f>
        <v>0.0048900000000000002</v>
      </c>
      <c r="S2176" s="230">
        <v>0</v>
      </c>
      <c r="T2176" s="231">
        <f>S2176*H2176</f>
        <v>0</v>
      </c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R2176" s="232" t="s">
        <v>312</v>
      </c>
      <c r="AT2176" s="232" t="s">
        <v>218</v>
      </c>
      <c r="AU2176" s="232" t="s">
        <v>93</v>
      </c>
      <c r="AY2176" s="18" t="s">
        <v>216</v>
      </c>
      <c r="BE2176" s="233">
        <f>IF(N2176="základní",J2176,0)</f>
        <v>0</v>
      </c>
      <c r="BF2176" s="233">
        <f>IF(N2176="snížená",J2176,0)</f>
        <v>0</v>
      </c>
      <c r="BG2176" s="233">
        <f>IF(N2176="zákl. přenesená",J2176,0)</f>
        <v>0</v>
      </c>
      <c r="BH2176" s="233">
        <f>IF(N2176="sníž. přenesená",J2176,0)</f>
        <v>0</v>
      </c>
      <c r="BI2176" s="233">
        <f>IF(N2176="nulová",J2176,0)</f>
        <v>0</v>
      </c>
      <c r="BJ2176" s="18" t="s">
        <v>91</v>
      </c>
      <c r="BK2176" s="233">
        <f>ROUND(I2176*H2176,2)</f>
        <v>0</v>
      </c>
      <c r="BL2176" s="18" t="s">
        <v>312</v>
      </c>
      <c r="BM2176" s="232" t="s">
        <v>2826</v>
      </c>
    </row>
    <row r="2177" s="15" customFormat="1">
      <c r="A2177" s="15"/>
      <c r="B2177" s="257"/>
      <c r="C2177" s="258"/>
      <c r="D2177" s="236" t="s">
        <v>225</v>
      </c>
      <c r="E2177" s="259" t="s">
        <v>1</v>
      </c>
      <c r="F2177" s="260" t="s">
        <v>2827</v>
      </c>
      <c r="G2177" s="258"/>
      <c r="H2177" s="259" t="s">
        <v>1</v>
      </c>
      <c r="I2177" s="261"/>
      <c r="J2177" s="258"/>
      <c r="K2177" s="258"/>
      <c r="L2177" s="262"/>
      <c r="M2177" s="263"/>
      <c r="N2177" s="264"/>
      <c r="O2177" s="264"/>
      <c r="P2177" s="264"/>
      <c r="Q2177" s="264"/>
      <c r="R2177" s="264"/>
      <c r="S2177" s="264"/>
      <c r="T2177" s="265"/>
      <c r="U2177" s="15"/>
      <c r="V2177" s="15"/>
      <c r="W2177" s="15"/>
      <c r="X2177" s="15"/>
      <c r="Y2177" s="15"/>
      <c r="Z2177" s="15"/>
      <c r="AA2177" s="15"/>
      <c r="AB2177" s="15"/>
      <c r="AC2177" s="15"/>
      <c r="AD2177" s="15"/>
      <c r="AE2177" s="15"/>
      <c r="AT2177" s="266" t="s">
        <v>225</v>
      </c>
      <c r="AU2177" s="266" t="s">
        <v>93</v>
      </c>
      <c r="AV2177" s="15" t="s">
        <v>91</v>
      </c>
      <c r="AW2177" s="15" t="s">
        <v>38</v>
      </c>
      <c r="AX2177" s="15" t="s">
        <v>83</v>
      </c>
      <c r="AY2177" s="266" t="s">
        <v>216</v>
      </c>
    </row>
    <row r="2178" s="13" customFormat="1">
      <c r="A2178" s="13"/>
      <c r="B2178" s="234"/>
      <c r="C2178" s="235"/>
      <c r="D2178" s="236" t="s">
        <v>225</v>
      </c>
      <c r="E2178" s="237" t="s">
        <v>1</v>
      </c>
      <c r="F2178" s="238" t="s">
        <v>2828</v>
      </c>
      <c r="G2178" s="235"/>
      <c r="H2178" s="239">
        <v>34.100000000000001</v>
      </c>
      <c r="I2178" s="240"/>
      <c r="J2178" s="235"/>
      <c r="K2178" s="235"/>
      <c r="L2178" s="241"/>
      <c r="M2178" s="242"/>
      <c r="N2178" s="243"/>
      <c r="O2178" s="243"/>
      <c r="P2178" s="243"/>
      <c r="Q2178" s="243"/>
      <c r="R2178" s="243"/>
      <c r="S2178" s="243"/>
      <c r="T2178" s="244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5" t="s">
        <v>225</v>
      </c>
      <c r="AU2178" s="245" t="s">
        <v>93</v>
      </c>
      <c r="AV2178" s="13" t="s">
        <v>93</v>
      </c>
      <c r="AW2178" s="13" t="s">
        <v>38</v>
      </c>
      <c r="AX2178" s="13" t="s">
        <v>83</v>
      </c>
      <c r="AY2178" s="245" t="s">
        <v>216</v>
      </c>
    </row>
    <row r="2179" s="13" customFormat="1">
      <c r="A2179" s="13"/>
      <c r="B2179" s="234"/>
      <c r="C2179" s="235"/>
      <c r="D2179" s="236" t="s">
        <v>225</v>
      </c>
      <c r="E2179" s="237" t="s">
        <v>1</v>
      </c>
      <c r="F2179" s="238" t="s">
        <v>2829</v>
      </c>
      <c r="G2179" s="235"/>
      <c r="H2179" s="239">
        <v>6.7999999999999998</v>
      </c>
      <c r="I2179" s="240"/>
      <c r="J2179" s="235"/>
      <c r="K2179" s="235"/>
      <c r="L2179" s="241"/>
      <c r="M2179" s="242"/>
      <c r="N2179" s="243"/>
      <c r="O2179" s="243"/>
      <c r="P2179" s="243"/>
      <c r="Q2179" s="243"/>
      <c r="R2179" s="243"/>
      <c r="S2179" s="243"/>
      <c r="T2179" s="244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45" t="s">
        <v>225</v>
      </c>
      <c r="AU2179" s="245" t="s">
        <v>93</v>
      </c>
      <c r="AV2179" s="13" t="s">
        <v>93</v>
      </c>
      <c r="AW2179" s="13" t="s">
        <v>38</v>
      </c>
      <c r="AX2179" s="13" t="s">
        <v>83</v>
      </c>
      <c r="AY2179" s="245" t="s">
        <v>216</v>
      </c>
    </row>
    <row r="2180" s="13" customFormat="1">
      <c r="A2180" s="13"/>
      <c r="B2180" s="234"/>
      <c r="C2180" s="235"/>
      <c r="D2180" s="236" t="s">
        <v>225</v>
      </c>
      <c r="E2180" s="237" t="s">
        <v>1</v>
      </c>
      <c r="F2180" s="238" t="s">
        <v>2830</v>
      </c>
      <c r="G2180" s="235"/>
      <c r="H2180" s="239">
        <v>8</v>
      </c>
      <c r="I2180" s="240"/>
      <c r="J2180" s="235"/>
      <c r="K2180" s="235"/>
      <c r="L2180" s="241"/>
      <c r="M2180" s="242"/>
      <c r="N2180" s="243"/>
      <c r="O2180" s="243"/>
      <c r="P2180" s="243"/>
      <c r="Q2180" s="243"/>
      <c r="R2180" s="243"/>
      <c r="S2180" s="243"/>
      <c r="T2180" s="244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45" t="s">
        <v>225</v>
      </c>
      <c r="AU2180" s="245" t="s">
        <v>93</v>
      </c>
      <c r="AV2180" s="13" t="s">
        <v>93</v>
      </c>
      <c r="AW2180" s="13" t="s">
        <v>38</v>
      </c>
      <c r="AX2180" s="13" t="s">
        <v>83</v>
      </c>
      <c r="AY2180" s="245" t="s">
        <v>216</v>
      </c>
    </row>
    <row r="2181" s="14" customFormat="1">
      <c r="A2181" s="14"/>
      <c r="B2181" s="246"/>
      <c r="C2181" s="247"/>
      <c r="D2181" s="236" t="s">
        <v>225</v>
      </c>
      <c r="E2181" s="248" t="s">
        <v>1</v>
      </c>
      <c r="F2181" s="249" t="s">
        <v>229</v>
      </c>
      <c r="G2181" s="247"/>
      <c r="H2181" s="250">
        <v>48.899999999999999</v>
      </c>
      <c r="I2181" s="251"/>
      <c r="J2181" s="247"/>
      <c r="K2181" s="247"/>
      <c r="L2181" s="252"/>
      <c r="M2181" s="253"/>
      <c r="N2181" s="254"/>
      <c r="O2181" s="254"/>
      <c r="P2181" s="254"/>
      <c r="Q2181" s="254"/>
      <c r="R2181" s="254"/>
      <c r="S2181" s="254"/>
      <c r="T2181" s="255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6" t="s">
        <v>225</v>
      </c>
      <c r="AU2181" s="256" t="s">
        <v>93</v>
      </c>
      <c r="AV2181" s="14" t="s">
        <v>223</v>
      </c>
      <c r="AW2181" s="14" t="s">
        <v>38</v>
      </c>
      <c r="AX2181" s="14" t="s">
        <v>91</v>
      </c>
      <c r="AY2181" s="256" t="s">
        <v>216</v>
      </c>
    </row>
    <row r="2182" s="2" customFormat="1" ht="24.15" customHeight="1">
      <c r="A2182" s="40"/>
      <c r="B2182" s="41"/>
      <c r="C2182" s="221" t="s">
        <v>2831</v>
      </c>
      <c r="D2182" s="221" t="s">
        <v>218</v>
      </c>
      <c r="E2182" s="222" t="s">
        <v>2832</v>
      </c>
      <c r="F2182" s="223" t="s">
        <v>2833</v>
      </c>
      <c r="G2182" s="224" t="s">
        <v>221</v>
      </c>
      <c r="H2182" s="225">
        <v>156.47999999999999</v>
      </c>
      <c r="I2182" s="226"/>
      <c r="J2182" s="227">
        <f>ROUND(I2182*H2182,2)</f>
        <v>0</v>
      </c>
      <c r="K2182" s="223" t="s">
        <v>222</v>
      </c>
      <c r="L2182" s="46"/>
      <c r="M2182" s="228" t="s">
        <v>1</v>
      </c>
      <c r="N2182" s="229" t="s">
        <v>48</v>
      </c>
      <c r="O2182" s="93"/>
      <c r="P2182" s="230">
        <f>O2182*H2182</f>
        <v>0</v>
      </c>
      <c r="Q2182" s="230">
        <v>0.00083328000000000004</v>
      </c>
      <c r="R2182" s="230">
        <f>Q2182*H2182</f>
        <v>0.1303916544</v>
      </c>
      <c r="S2182" s="230">
        <v>0</v>
      </c>
      <c r="T2182" s="231">
        <f>S2182*H2182</f>
        <v>0</v>
      </c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R2182" s="232" t="s">
        <v>312</v>
      </c>
      <c r="AT2182" s="232" t="s">
        <v>218</v>
      </c>
      <c r="AU2182" s="232" t="s">
        <v>93</v>
      </c>
      <c r="AY2182" s="18" t="s">
        <v>216</v>
      </c>
      <c r="BE2182" s="233">
        <f>IF(N2182="základní",J2182,0)</f>
        <v>0</v>
      </c>
      <c r="BF2182" s="233">
        <f>IF(N2182="snížená",J2182,0)</f>
        <v>0</v>
      </c>
      <c r="BG2182" s="233">
        <f>IF(N2182="zákl. přenesená",J2182,0)</f>
        <v>0</v>
      </c>
      <c r="BH2182" s="233">
        <f>IF(N2182="sníž. přenesená",J2182,0)</f>
        <v>0</v>
      </c>
      <c r="BI2182" s="233">
        <f>IF(N2182="nulová",J2182,0)</f>
        <v>0</v>
      </c>
      <c r="BJ2182" s="18" t="s">
        <v>91</v>
      </c>
      <c r="BK2182" s="233">
        <f>ROUND(I2182*H2182,2)</f>
        <v>0</v>
      </c>
      <c r="BL2182" s="18" t="s">
        <v>312</v>
      </c>
      <c r="BM2182" s="232" t="s">
        <v>2834</v>
      </c>
    </row>
    <row r="2183" s="13" customFormat="1">
      <c r="A2183" s="13"/>
      <c r="B2183" s="234"/>
      <c r="C2183" s="235"/>
      <c r="D2183" s="236" t="s">
        <v>225</v>
      </c>
      <c r="E2183" s="237" t="s">
        <v>1</v>
      </c>
      <c r="F2183" s="238" t="s">
        <v>2835</v>
      </c>
      <c r="G2183" s="235"/>
      <c r="H2183" s="239">
        <v>156.47999999999999</v>
      </c>
      <c r="I2183" s="240"/>
      <c r="J2183" s="235"/>
      <c r="K2183" s="235"/>
      <c r="L2183" s="241"/>
      <c r="M2183" s="242"/>
      <c r="N2183" s="243"/>
      <c r="O2183" s="243"/>
      <c r="P2183" s="243"/>
      <c r="Q2183" s="243"/>
      <c r="R2183" s="243"/>
      <c r="S2183" s="243"/>
      <c r="T2183" s="244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45" t="s">
        <v>225</v>
      </c>
      <c r="AU2183" s="245" t="s">
        <v>93</v>
      </c>
      <c r="AV2183" s="13" t="s">
        <v>93</v>
      </c>
      <c r="AW2183" s="13" t="s">
        <v>38</v>
      </c>
      <c r="AX2183" s="13" t="s">
        <v>91</v>
      </c>
      <c r="AY2183" s="245" t="s">
        <v>216</v>
      </c>
    </row>
    <row r="2184" s="12" customFormat="1" ht="22.8" customHeight="1">
      <c r="A2184" s="12"/>
      <c r="B2184" s="205"/>
      <c r="C2184" s="206"/>
      <c r="D2184" s="207" t="s">
        <v>82</v>
      </c>
      <c r="E2184" s="219" t="s">
        <v>2836</v>
      </c>
      <c r="F2184" s="219" t="s">
        <v>2837</v>
      </c>
      <c r="G2184" s="206"/>
      <c r="H2184" s="206"/>
      <c r="I2184" s="209"/>
      <c r="J2184" s="220">
        <f>BK2184</f>
        <v>0</v>
      </c>
      <c r="K2184" s="206"/>
      <c r="L2184" s="211"/>
      <c r="M2184" s="212"/>
      <c r="N2184" s="213"/>
      <c r="O2184" s="213"/>
      <c r="P2184" s="214">
        <f>SUM(P2185:P2226)</f>
        <v>0</v>
      </c>
      <c r="Q2184" s="213"/>
      <c r="R2184" s="214">
        <f>SUM(R2185:R2226)</f>
        <v>4.0763923464000005</v>
      </c>
      <c r="S2184" s="213"/>
      <c r="T2184" s="215">
        <f>SUM(T2185:T2226)</f>
        <v>0</v>
      </c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  <c r="AR2184" s="216" t="s">
        <v>93</v>
      </c>
      <c r="AT2184" s="217" t="s">
        <v>82</v>
      </c>
      <c r="AU2184" s="217" t="s">
        <v>91</v>
      </c>
      <c r="AY2184" s="216" t="s">
        <v>216</v>
      </c>
      <c r="BK2184" s="218">
        <f>SUM(BK2185:BK2226)</f>
        <v>0</v>
      </c>
    </row>
    <row r="2185" s="2" customFormat="1" ht="24.15" customHeight="1">
      <c r="A2185" s="40"/>
      <c r="B2185" s="41"/>
      <c r="C2185" s="221" t="s">
        <v>2838</v>
      </c>
      <c r="D2185" s="221" t="s">
        <v>218</v>
      </c>
      <c r="E2185" s="222" t="s">
        <v>2839</v>
      </c>
      <c r="F2185" s="223" t="s">
        <v>2840</v>
      </c>
      <c r="G2185" s="224" t="s">
        <v>221</v>
      </c>
      <c r="H2185" s="225">
        <v>3316.0349999999999</v>
      </c>
      <c r="I2185" s="226"/>
      <c r="J2185" s="227">
        <f>ROUND(I2185*H2185,2)</f>
        <v>0</v>
      </c>
      <c r="K2185" s="223" t="s">
        <v>222</v>
      </c>
      <c r="L2185" s="46"/>
      <c r="M2185" s="228" t="s">
        <v>1</v>
      </c>
      <c r="N2185" s="229" t="s">
        <v>48</v>
      </c>
      <c r="O2185" s="93"/>
      <c r="P2185" s="230">
        <f>O2185*H2185</f>
        <v>0</v>
      </c>
      <c r="Q2185" s="230">
        <v>0</v>
      </c>
      <c r="R2185" s="230">
        <f>Q2185*H2185</f>
        <v>0</v>
      </c>
      <c r="S2185" s="230">
        <v>0</v>
      </c>
      <c r="T2185" s="231">
        <f>S2185*H2185</f>
        <v>0</v>
      </c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R2185" s="232" t="s">
        <v>312</v>
      </c>
      <c r="AT2185" s="232" t="s">
        <v>218</v>
      </c>
      <c r="AU2185" s="232" t="s">
        <v>93</v>
      </c>
      <c r="AY2185" s="18" t="s">
        <v>216</v>
      </c>
      <c r="BE2185" s="233">
        <f>IF(N2185="základní",J2185,0)</f>
        <v>0</v>
      </c>
      <c r="BF2185" s="233">
        <f>IF(N2185="snížená",J2185,0)</f>
        <v>0</v>
      </c>
      <c r="BG2185" s="233">
        <f>IF(N2185="zákl. přenesená",J2185,0)</f>
        <v>0</v>
      </c>
      <c r="BH2185" s="233">
        <f>IF(N2185="sníž. přenesená",J2185,0)</f>
        <v>0</v>
      </c>
      <c r="BI2185" s="233">
        <f>IF(N2185="nulová",J2185,0)</f>
        <v>0</v>
      </c>
      <c r="BJ2185" s="18" t="s">
        <v>91</v>
      </c>
      <c r="BK2185" s="233">
        <f>ROUND(I2185*H2185,2)</f>
        <v>0</v>
      </c>
      <c r="BL2185" s="18" t="s">
        <v>312</v>
      </c>
      <c r="BM2185" s="232" t="s">
        <v>2841</v>
      </c>
    </row>
    <row r="2186" s="13" customFormat="1">
      <c r="A2186" s="13"/>
      <c r="B2186" s="234"/>
      <c r="C2186" s="235"/>
      <c r="D2186" s="236" t="s">
        <v>225</v>
      </c>
      <c r="E2186" s="237" t="s">
        <v>1</v>
      </c>
      <c r="F2186" s="238" t="s">
        <v>2842</v>
      </c>
      <c r="G2186" s="235"/>
      <c r="H2186" s="239">
        <v>2723.087</v>
      </c>
      <c r="I2186" s="240"/>
      <c r="J2186" s="235"/>
      <c r="K2186" s="235"/>
      <c r="L2186" s="241"/>
      <c r="M2186" s="242"/>
      <c r="N2186" s="243"/>
      <c r="O2186" s="243"/>
      <c r="P2186" s="243"/>
      <c r="Q2186" s="243"/>
      <c r="R2186" s="243"/>
      <c r="S2186" s="243"/>
      <c r="T2186" s="244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45" t="s">
        <v>225</v>
      </c>
      <c r="AU2186" s="245" t="s">
        <v>93</v>
      </c>
      <c r="AV2186" s="13" t="s">
        <v>93</v>
      </c>
      <c r="AW2186" s="13" t="s">
        <v>38</v>
      </c>
      <c r="AX2186" s="13" t="s">
        <v>83</v>
      </c>
      <c r="AY2186" s="245" t="s">
        <v>216</v>
      </c>
    </row>
    <row r="2187" s="13" customFormat="1">
      <c r="A2187" s="13"/>
      <c r="B2187" s="234"/>
      <c r="C2187" s="235"/>
      <c r="D2187" s="236" t="s">
        <v>225</v>
      </c>
      <c r="E2187" s="237" t="s">
        <v>1</v>
      </c>
      <c r="F2187" s="238" t="s">
        <v>2843</v>
      </c>
      <c r="G2187" s="235"/>
      <c r="H2187" s="239">
        <v>592.94799999999998</v>
      </c>
      <c r="I2187" s="240"/>
      <c r="J2187" s="235"/>
      <c r="K2187" s="235"/>
      <c r="L2187" s="241"/>
      <c r="M2187" s="242"/>
      <c r="N2187" s="243"/>
      <c r="O2187" s="243"/>
      <c r="P2187" s="243"/>
      <c r="Q2187" s="243"/>
      <c r="R2187" s="243"/>
      <c r="S2187" s="243"/>
      <c r="T2187" s="244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45" t="s">
        <v>225</v>
      </c>
      <c r="AU2187" s="245" t="s">
        <v>93</v>
      </c>
      <c r="AV2187" s="13" t="s">
        <v>93</v>
      </c>
      <c r="AW2187" s="13" t="s">
        <v>38</v>
      </c>
      <c r="AX2187" s="13" t="s">
        <v>83</v>
      </c>
      <c r="AY2187" s="245" t="s">
        <v>216</v>
      </c>
    </row>
    <row r="2188" s="14" customFormat="1">
      <c r="A2188" s="14"/>
      <c r="B2188" s="246"/>
      <c r="C2188" s="247"/>
      <c r="D2188" s="236" t="s">
        <v>225</v>
      </c>
      <c r="E2188" s="248" t="s">
        <v>2844</v>
      </c>
      <c r="F2188" s="249" t="s">
        <v>229</v>
      </c>
      <c r="G2188" s="247"/>
      <c r="H2188" s="250">
        <v>3316.0349999999999</v>
      </c>
      <c r="I2188" s="251"/>
      <c r="J2188" s="247"/>
      <c r="K2188" s="247"/>
      <c r="L2188" s="252"/>
      <c r="M2188" s="253"/>
      <c r="N2188" s="254"/>
      <c r="O2188" s="254"/>
      <c r="P2188" s="254"/>
      <c r="Q2188" s="254"/>
      <c r="R2188" s="254"/>
      <c r="S2188" s="254"/>
      <c r="T2188" s="255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6" t="s">
        <v>225</v>
      </c>
      <c r="AU2188" s="256" t="s">
        <v>93</v>
      </c>
      <c r="AV2188" s="14" t="s">
        <v>223</v>
      </c>
      <c r="AW2188" s="14" t="s">
        <v>38</v>
      </c>
      <c r="AX2188" s="14" t="s">
        <v>91</v>
      </c>
      <c r="AY2188" s="256" t="s">
        <v>216</v>
      </c>
    </row>
    <row r="2189" s="2" customFormat="1" ht="24.15" customHeight="1">
      <c r="A2189" s="40"/>
      <c r="B2189" s="41"/>
      <c r="C2189" s="221" t="s">
        <v>2845</v>
      </c>
      <c r="D2189" s="221" t="s">
        <v>218</v>
      </c>
      <c r="E2189" s="222" t="s">
        <v>2846</v>
      </c>
      <c r="F2189" s="223" t="s">
        <v>2847</v>
      </c>
      <c r="G2189" s="224" t="s">
        <v>221</v>
      </c>
      <c r="H2189" s="225">
        <v>315.75999999999999</v>
      </c>
      <c r="I2189" s="226"/>
      <c r="J2189" s="227">
        <f>ROUND(I2189*H2189,2)</f>
        <v>0</v>
      </c>
      <c r="K2189" s="223" t="s">
        <v>222</v>
      </c>
      <c r="L2189" s="46"/>
      <c r="M2189" s="228" t="s">
        <v>1</v>
      </c>
      <c r="N2189" s="229" t="s">
        <v>48</v>
      </c>
      <c r="O2189" s="93"/>
      <c r="P2189" s="230">
        <f>O2189*H2189</f>
        <v>0</v>
      </c>
      <c r="Q2189" s="230">
        <v>0</v>
      </c>
      <c r="R2189" s="230">
        <f>Q2189*H2189</f>
        <v>0</v>
      </c>
      <c r="S2189" s="230">
        <v>0</v>
      </c>
      <c r="T2189" s="231">
        <f>S2189*H2189</f>
        <v>0</v>
      </c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R2189" s="232" t="s">
        <v>312</v>
      </c>
      <c r="AT2189" s="232" t="s">
        <v>218</v>
      </c>
      <c r="AU2189" s="232" t="s">
        <v>93</v>
      </c>
      <c r="AY2189" s="18" t="s">
        <v>216</v>
      </c>
      <c r="BE2189" s="233">
        <f>IF(N2189="základní",J2189,0)</f>
        <v>0</v>
      </c>
      <c r="BF2189" s="233">
        <f>IF(N2189="snížená",J2189,0)</f>
        <v>0</v>
      </c>
      <c r="BG2189" s="233">
        <f>IF(N2189="zákl. přenesená",J2189,0)</f>
        <v>0</v>
      </c>
      <c r="BH2189" s="233">
        <f>IF(N2189="sníž. přenesená",J2189,0)</f>
        <v>0</v>
      </c>
      <c r="BI2189" s="233">
        <f>IF(N2189="nulová",J2189,0)</f>
        <v>0</v>
      </c>
      <c r="BJ2189" s="18" t="s">
        <v>91</v>
      </c>
      <c r="BK2189" s="233">
        <f>ROUND(I2189*H2189,2)</f>
        <v>0</v>
      </c>
      <c r="BL2189" s="18" t="s">
        <v>312</v>
      </c>
      <c r="BM2189" s="232" t="s">
        <v>2848</v>
      </c>
    </row>
    <row r="2190" s="15" customFormat="1">
      <c r="A2190" s="15"/>
      <c r="B2190" s="257"/>
      <c r="C2190" s="258"/>
      <c r="D2190" s="236" t="s">
        <v>225</v>
      </c>
      <c r="E2190" s="259" t="s">
        <v>1</v>
      </c>
      <c r="F2190" s="260" t="s">
        <v>2849</v>
      </c>
      <c r="G2190" s="258"/>
      <c r="H2190" s="259" t="s">
        <v>1</v>
      </c>
      <c r="I2190" s="261"/>
      <c r="J2190" s="258"/>
      <c r="K2190" s="258"/>
      <c r="L2190" s="262"/>
      <c r="M2190" s="263"/>
      <c r="N2190" s="264"/>
      <c r="O2190" s="264"/>
      <c r="P2190" s="264"/>
      <c r="Q2190" s="264"/>
      <c r="R2190" s="264"/>
      <c r="S2190" s="264"/>
      <c r="T2190" s="265"/>
      <c r="U2190" s="15"/>
      <c r="V2190" s="15"/>
      <c r="W2190" s="15"/>
      <c r="X2190" s="15"/>
      <c r="Y2190" s="15"/>
      <c r="Z2190" s="15"/>
      <c r="AA2190" s="15"/>
      <c r="AB2190" s="15"/>
      <c r="AC2190" s="15"/>
      <c r="AD2190" s="15"/>
      <c r="AE2190" s="15"/>
      <c r="AT2190" s="266" t="s">
        <v>225</v>
      </c>
      <c r="AU2190" s="266" t="s">
        <v>93</v>
      </c>
      <c r="AV2190" s="15" t="s">
        <v>91</v>
      </c>
      <c r="AW2190" s="15" t="s">
        <v>38</v>
      </c>
      <c r="AX2190" s="15" t="s">
        <v>83</v>
      </c>
      <c r="AY2190" s="266" t="s">
        <v>216</v>
      </c>
    </row>
    <row r="2191" s="13" customFormat="1">
      <c r="A2191" s="13"/>
      <c r="B2191" s="234"/>
      <c r="C2191" s="235"/>
      <c r="D2191" s="236" t="s">
        <v>225</v>
      </c>
      <c r="E2191" s="237" t="s">
        <v>1</v>
      </c>
      <c r="F2191" s="238" t="s">
        <v>2850</v>
      </c>
      <c r="G2191" s="235"/>
      <c r="H2191" s="239">
        <v>58.880000000000003</v>
      </c>
      <c r="I2191" s="240"/>
      <c r="J2191" s="235"/>
      <c r="K2191" s="235"/>
      <c r="L2191" s="241"/>
      <c r="M2191" s="242"/>
      <c r="N2191" s="243"/>
      <c r="O2191" s="243"/>
      <c r="P2191" s="243"/>
      <c r="Q2191" s="243"/>
      <c r="R2191" s="243"/>
      <c r="S2191" s="243"/>
      <c r="T2191" s="244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45" t="s">
        <v>225</v>
      </c>
      <c r="AU2191" s="245" t="s">
        <v>93</v>
      </c>
      <c r="AV2191" s="13" t="s">
        <v>93</v>
      </c>
      <c r="AW2191" s="13" t="s">
        <v>38</v>
      </c>
      <c r="AX2191" s="13" t="s">
        <v>83</v>
      </c>
      <c r="AY2191" s="245" t="s">
        <v>216</v>
      </c>
    </row>
    <row r="2192" s="13" customFormat="1">
      <c r="A2192" s="13"/>
      <c r="B2192" s="234"/>
      <c r="C2192" s="235"/>
      <c r="D2192" s="236" t="s">
        <v>225</v>
      </c>
      <c r="E2192" s="237" t="s">
        <v>1</v>
      </c>
      <c r="F2192" s="238" t="s">
        <v>2851</v>
      </c>
      <c r="G2192" s="235"/>
      <c r="H2192" s="239">
        <v>51.119999999999997</v>
      </c>
      <c r="I2192" s="240"/>
      <c r="J2192" s="235"/>
      <c r="K2192" s="235"/>
      <c r="L2192" s="241"/>
      <c r="M2192" s="242"/>
      <c r="N2192" s="243"/>
      <c r="O2192" s="243"/>
      <c r="P2192" s="243"/>
      <c r="Q2192" s="243"/>
      <c r="R2192" s="243"/>
      <c r="S2192" s="243"/>
      <c r="T2192" s="244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45" t="s">
        <v>225</v>
      </c>
      <c r="AU2192" s="245" t="s">
        <v>93</v>
      </c>
      <c r="AV2192" s="13" t="s">
        <v>93</v>
      </c>
      <c r="AW2192" s="13" t="s">
        <v>38</v>
      </c>
      <c r="AX2192" s="13" t="s">
        <v>83</v>
      </c>
      <c r="AY2192" s="245" t="s">
        <v>216</v>
      </c>
    </row>
    <row r="2193" s="15" customFormat="1">
      <c r="A2193" s="15"/>
      <c r="B2193" s="257"/>
      <c r="C2193" s="258"/>
      <c r="D2193" s="236" t="s">
        <v>225</v>
      </c>
      <c r="E2193" s="259" t="s">
        <v>1</v>
      </c>
      <c r="F2193" s="260" t="s">
        <v>2852</v>
      </c>
      <c r="G2193" s="258"/>
      <c r="H2193" s="259" t="s">
        <v>1</v>
      </c>
      <c r="I2193" s="261"/>
      <c r="J2193" s="258"/>
      <c r="K2193" s="258"/>
      <c r="L2193" s="262"/>
      <c r="M2193" s="263"/>
      <c r="N2193" s="264"/>
      <c r="O2193" s="264"/>
      <c r="P2193" s="264"/>
      <c r="Q2193" s="264"/>
      <c r="R2193" s="264"/>
      <c r="S2193" s="264"/>
      <c r="T2193" s="265"/>
      <c r="U2193" s="15"/>
      <c r="V2193" s="15"/>
      <c r="W2193" s="15"/>
      <c r="X2193" s="15"/>
      <c r="Y2193" s="15"/>
      <c r="Z2193" s="15"/>
      <c r="AA2193" s="15"/>
      <c r="AB2193" s="15"/>
      <c r="AC2193" s="15"/>
      <c r="AD2193" s="15"/>
      <c r="AE2193" s="15"/>
      <c r="AT2193" s="266" t="s">
        <v>225</v>
      </c>
      <c r="AU2193" s="266" t="s">
        <v>93</v>
      </c>
      <c r="AV2193" s="15" t="s">
        <v>91</v>
      </c>
      <c r="AW2193" s="15" t="s">
        <v>38</v>
      </c>
      <c r="AX2193" s="15" t="s">
        <v>83</v>
      </c>
      <c r="AY2193" s="266" t="s">
        <v>216</v>
      </c>
    </row>
    <row r="2194" s="13" customFormat="1">
      <c r="A2194" s="13"/>
      <c r="B2194" s="234"/>
      <c r="C2194" s="235"/>
      <c r="D2194" s="236" t="s">
        <v>225</v>
      </c>
      <c r="E2194" s="237" t="s">
        <v>1</v>
      </c>
      <c r="F2194" s="238" t="s">
        <v>2850</v>
      </c>
      <c r="G2194" s="235"/>
      <c r="H2194" s="239">
        <v>58.880000000000003</v>
      </c>
      <c r="I2194" s="240"/>
      <c r="J2194" s="235"/>
      <c r="K2194" s="235"/>
      <c r="L2194" s="241"/>
      <c r="M2194" s="242"/>
      <c r="N2194" s="243"/>
      <c r="O2194" s="243"/>
      <c r="P2194" s="243"/>
      <c r="Q2194" s="243"/>
      <c r="R2194" s="243"/>
      <c r="S2194" s="243"/>
      <c r="T2194" s="244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45" t="s">
        <v>225</v>
      </c>
      <c r="AU2194" s="245" t="s">
        <v>93</v>
      </c>
      <c r="AV2194" s="13" t="s">
        <v>93</v>
      </c>
      <c r="AW2194" s="13" t="s">
        <v>38</v>
      </c>
      <c r="AX2194" s="13" t="s">
        <v>83</v>
      </c>
      <c r="AY2194" s="245" t="s">
        <v>216</v>
      </c>
    </row>
    <row r="2195" s="13" customFormat="1">
      <c r="A2195" s="13"/>
      <c r="B2195" s="234"/>
      <c r="C2195" s="235"/>
      <c r="D2195" s="236" t="s">
        <v>225</v>
      </c>
      <c r="E2195" s="237" t="s">
        <v>1</v>
      </c>
      <c r="F2195" s="238" t="s">
        <v>2851</v>
      </c>
      <c r="G2195" s="235"/>
      <c r="H2195" s="239">
        <v>51.119999999999997</v>
      </c>
      <c r="I2195" s="240"/>
      <c r="J2195" s="235"/>
      <c r="K2195" s="235"/>
      <c r="L2195" s="241"/>
      <c r="M2195" s="242"/>
      <c r="N2195" s="243"/>
      <c r="O2195" s="243"/>
      <c r="P2195" s="243"/>
      <c r="Q2195" s="243"/>
      <c r="R2195" s="243"/>
      <c r="S2195" s="243"/>
      <c r="T2195" s="244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45" t="s">
        <v>225</v>
      </c>
      <c r="AU2195" s="245" t="s">
        <v>93</v>
      </c>
      <c r="AV2195" s="13" t="s">
        <v>93</v>
      </c>
      <c r="AW2195" s="13" t="s">
        <v>38</v>
      </c>
      <c r="AX2195" s="13" t="s">
        <v>83</v>
      </c>
      <c r="AY2195" s="245" t="s">
        <v>216</v>
      </c>
    </row>
    <row r="2196" s="15" customFormat="1">
      <c r="A2196" s="15"/>
      <c r="B2196" s="257"/>
      <c r="C2196" s="258"/>
      <c r="D2196" s="236" t="s">
        <v>225</v>
      </c>
      <c r="E2196" s="259" t="s">
        <v>1</v>
      </c>
      <c r="F2196" s="260" t="s">
        <v>2853</v>
      </c>
      <c r="G2196" s="258"/>
      <c r="H2196" s="259" t="s">
        <v>1</v>
      </c>
      <c r="I2196" s="261"/>
      <c r="J2196" s="258"/>
      <c r="K2196" s="258"/>
      <c r="L2196" s="262"/>
      <c r="M2196" s="263"/>
      <c r="N2196" s="264"/>
      <c r="O2196" s="264"/>
      <c r="P2196" s="264"/>
      <c r="Q2196" s="264"/>
      <c r="R2196" s="264"/>
      <c r="S2196" s="264"/>
      <c r="T2196" s="265"/>
      <c r="U2196" s="15"/>
      <c r="V2196" s="15"/>
      <c r="W2196" s="15"/>
      <c r="X2196" s="15"/>
      <c r="Y2196" s="15"/>
      <c r="Z2196" s="15"/>
      <c r="AA2196" s="15"/>
      <c r="AB2196" s="15"/>
      <c r="AC2196" s="15"/>
      <c r="AD2196" s="15"/>
      <c r="AE2196" s="15"/>
      <c r="AT2196" s="266" t="s">
        <v>225</v>
      </c>
      <c r="AU2196" s="266" t="s">
        <v>93</v>
      </c>
      <c r="AV2196" s="15" t="s">
        <v>91</v>
      </c>
      <c r="AW2196" s="15" t="s">
        <v>38</v>
      </c>
      <c r="AX2196" s="15" t="s">
        <v>83</v>
      </c>
      <c r="AY2196" s="266" t="s">
        <v>216</v>
      </c>
    </row>
    <row r="2197" s="13" customFormat="1">
      <c r="A2197" s="13"/>
      <c r="B2197" s="234"/>
      <c r="C2197" s="235"/>
      <c r="D2197" s="236" t="s">
        <v>225</v>
      </c>
      <c r="E2197" s="237" t="s">
        <v>1</v>
      </c>
      <c r="F2197" s="238" t="s">
        <v>2854</v>
      </c>
      <c r="G2197" s="235"/>
      <c r="H2197" s="239">
        <v>66.239999999999995</v>
      </c>
      <c r="I2197" s="240"/>
      <c r="J2197" s="235"/>
      <c r="K2197" s="235"/>
      <c r="L2197" s="241"/>
      <c r="M2197" s="242"/>
      <c r="N2197" s="243"/>
      <c r="O2197" s="243"/>
      <c r="P2197" s="243"/>
      <c r="Q2197" s="243"/>
      <c r="R2197" s="243"/>
      <c r="S2197" s="243"/>
      <c r="T2197" s="244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45" t="s">
        <v>225</v>
      </c>
      <c r="AU2197" s="245" t="s">
        <v>93</v>
      </c>
      <c r="AV2197" s="13" t="s">
        <v>93</v>
      </c>
      <c r="AW2197" s="13" t="s">
        <v>38</v>
      </c>
      <c r="AX2197" s="13" t="s">
        <v>83</v>
      </c>
      <c r="AY2197" s="245" t="s">
        <v>216</v>
      </c>
    </row>
    <row r="2198" s="13" customFormat="1">
      <c r="A2198" s="13"/>
      <c r="B2198" s="234"/>
      <c r="C2198" s="235"/>
      <c r="D2198" s="236" t="s">
        <v>225</v>
      </c>
      <c r="E2198" s="237" t="s">
        <v>1</v>
      </c>
      <c r="F2198" s="238" t="s">
        <v>2855</v>
      </c>
      <c r="G2198" s="235"/>
      <c r="H2198" s="239">
        <v>29.52</v>
      </c>
      <c r="I2198" s="240"/>
      <c r="J2198" s="235"/>
      <c r="K2198" s="235"/>
      <c r="L2198" s="241"/>
      <c r="M2198" s="242"/>
      <c r="N2198" s="243"/>
      <c r="O2198" s="243"/>
      <c r="P2198" s="243"/>
      <c r="Q2198" s="243"/>
      <c r="R2198" s="243"/>
      <c r="S2198" s="243"/>
      <c r="T2198" s="244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45" t="s">
        <v>225</v>
      </c>
      <c r="AU2198" s="245" t="s">
        <v>93</v>
      </c>
      <c r="AV2198" s="13" t="s">
        <v>93</v>
      </c>
      <c r="AW2198" s="13" t="s">
        <v>38</v>
      </c>
      <c r="AX2198" s="13" t="s">
        <v>83</v>
      </c>
      <c r="AY2198" s="245" t="s">
        <v>216</v>
      </c>
    </row>
    <row r="2199" s="14" customFormat="1">
      <c r="A2199" s="14"/>
      <c r="B2199" s="246"/>
      <c r="C2199" s="247"/>
      <c r="D2199" s="236" t="s">
        <v>225</v>
      </c>
      <c r="E2199" s="248" t="s">
        <v>1</v>
      </c>
      <c r="F2199" s="249" t="s">
        <v>229</v>
      </c>
      <c r="G2199" s="247"/>
      <c r="H2199" s="250">
        <v>315.75999999999999</v>
      </c>
      <c r="I2199" s="251"/>
      <c r="J2199" s="247"/>
      <c r="K2199" s="247"/>
      <c r="L2199" s="252"/>
      <c r="M2199" s="253"/>
      <c r="N2199" s="254"/>
      <c r="O2199" s="254"/>
      <c r="P2199" s="254"/>
      <c r="Q2199" s="254"/>
      <c r="R2199" s="254"/>
      <c r="S2199" s="254"/>
      <c r="T2199" s="255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T2199" s="256" t="s">
        <v>225</v>
      </c>
      <c r="AU2199" s="256" t="s">
        <v>93</v>
      </c>
      <c r="AV2199" s="14" t="s">
        <v>223</v>
      </c>
      <c r="AW2199" s="14" t="s">
        <v>38</v>
      </c>
      <c r="AX2199" s="14" t="s">
        <v>91</v>
      </c>
      <c r="AY2199" s="256" t="s">
        <v>216</v>
      </c>
    </row>
    <row r="2200" s="2" customFormat="1" ht="24.15" customHeight="1">
      <c r="A2200" s="40"/>
      <c r="B2200" s="41"/>
      <c r="C2200" s="221" t="s">
        <v>2856</v>
      </c>
      <c r="D2200" s="221" t="s">
        <v>218</v>
      </c>
      <c r="E2200" s="222" t="s">
        <v>2857</v>
      </c>
      <c r="F2200" s="223" t="s">
        <v>2858</v>
      </c>
      <c r="G2200" s="224" t="s">
        <v>221</v>
      </c>
      <c r="H2200" s="225">
        <v>2734.357</v>
      </c>
      <c r="I2200" s="226"/>
      <c r="J2200" s="227">
        <f>ROUND(I2200*H2200,2)</f>
        <v>0</v>
      </c>
      <c r="K2200" s="223" t="s">
        <v>222</v>
      </c>
      <c r="L2200" s="46"/>
      <c r="M2200" s="228" t="s">
        <v>1</v>
      </c>
      <c r="N2200" s="229" t="s">
        <v>48</v>
      </c>
      <c r="O2200" s="93"/>
      <c r="P2200" s="230">
        <f>O2200*H2200</f>
        <v>0</v>
      </c>
      <c r="Q2200" s="230">
        <v>0.00020000000000000001</v>
      </c>
      <c r="R2200" s="230">
        <f>Q2200*H2200</f>
        <v>0.54687140000000001</v>
      </c>
      <c r="S2200" s="230">
        <v>0</v>
      </c>
      <c r="T2200" s="231">
        <f>S2200*H2200</f>
        <v>0</v>
      </c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R2200" s="232" t="s">
        <v>312</v>
      </c>
      <c r="AT2200" s="232" t="s">
        <v>218</v>
      </c>
      <c r="AU2200" s="232" t="s">
        <v>93</v>
      </c>
      <c r="AY2200" s="18" t="s">
        <v>216</v>
      </c>
      <c r="BE2200" s="233">
        <f>IF(N2200="základní",J2200,0)</f>
        <v>0</v>
      </c>
      <c r="BF2200" s="233">
        <f>IF(N2200="snížená",J2200,0)</f>
        <v>0</v>
      </c>
      <c r="BG2200" s="233">
        <f>IF(N2200="zákl. přenesená",J2200,0)</f>
        <v>0</v>
      </c>
      <c r="BH2200" s="233">
        <f>IF(N2200="sníž. přenesená",J2200,0)</f>
        <v>0</v>
      </c>
      <c r="BI2200" s="233">
        <f>IF(N2200="nulová",J2200,0)</f>
        <v>0</v>
      </c>
      <c r="BJ2200" s="18" t="s">
        <v>91</v>
      </c>
      <c r="BK2200" s="233">
        <f>ROUND(I2200*H2200,2)</f>
        <v>0</v>
      </c>
      <c r="BL2200" s="18" t="s">
        <v>312</v>
      </c>
      <c r="BM2200" s="232" t="s">
        <v>2859</v>
      </c>
    </row>
    <row r="2201" s="13" customFormat="1">
      <c r="A2201" s="13"/>
      <c r="B2201" s="234"/>
      <c r="C2201" s="235"/>
      <c r="D2201" s="236" t="s">
        <v>225</v>
      </c>
      <c r="E2201" s="237" t="s">
        <v>1</v>
      </c>
      <c r="F2201" s="238" t="s">
        <v>571</v>
      </c>
      <c r="G2201" s="235"/>
      <c r="H2201" s="239">
        <v>2688.7069999999999</v>
      </c>
      <c r="I2201" s="240"/>
      <c r="J2201" s="235"/>
      <c r="K2201" s="235"/>
      <c r="L2201" s="241"/>
      <c r="M2201" s="242"/>
      <c r="N2201" s="243"/>
      <c r="O2201" s="243"/>
      <c r="P2201" s="243"/>
      <c r="Q2201" s="243"/>
      <c r="R2201" s="243"/>
      <c r="S2201" s="243"/>
      <c r="T2201" s="244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5" t="s">
        <v>225</v>
      </c>
      <c r="AU2201" s="245" t="s">
        <v>93</v>
      </c>
      <c r="AV2201" s="13" t="s">
        <v>93</v>
      </c>
      <c r="AW2201" s="13" t="s">
        <v>38</v>
      </c>
      <c r="AX2201" s="13" t="s">
        <v>83</v>
      </c>
      <c r="AY2201" s="245" t="s">
        <v>216</v>
      </c>
    </row>
    <row r="2202" s="13" customFormat="1">
      <c r="A2202" s="13"/>
      <c r="B2202" s="234"/>
      <c r="C2202" s="235"/>
      <c r="D2202" s="236" t="s">
        <v>225</v>
      </c>
      <c r="E2202" s="237" t="s">
        <v>1</v>
      </c>
      <c r="F2202" s="238" t="s">
        <v>2860</v>
      </c>
      <c r="G2202" s="235"/>
      <c r="H2202" s="239">
        <v>45.649999999999999</v>
      </c>
      <c r="I2202" s="240"/>
      <c r="J2202" s="235"/>
      <c r="K2202" s="235"/>
      <c r="L2202" s="241"/>
      <c r="M2202" s="242"/>
      <c r="N2202" s="243"/>
      <c r="O2202" s="243"/>
      <c r="P2202" s="243"/>
      <c r="Q2202" s="243"/>
      <c r="R2202" s="243"/>
      <c r="S2202" s="243"/>
      <c r="T2202" s="244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45" t="s">
        <v>225</v>
      </c>
      <c r="AU2202" s="245" t="s">
        <v>93</v>
      </c>
      <c r="AV2202" s="13" t="s">
        <v>93</v>
      </c>
      <c r="AW2202" s="13" t="s">
        <v>38</v>
      </c>
      <c r="AX2202" s="13" t="s">
        <v>83</v>
      </c>
      <c r="AY2202" s="245" t="s">
        <v>216</v>
      </c>
    </row>
    <row r="2203" s="14" customFormat="1">
      <c r="A2203" s="14"/>
      <c r="B2203" s="246"/>
      <c r="C2203" s="247"/>
      <c r="D2203" s="236" t="s">
        <v>225</v>
      </c>
      <c r="E2203" s="248" t="s">
        <v>1</v>
      </c>
      <c r="F2203" s="249" t="s">
        <v>229</v>
      </c>
      <c r="G2203" s="247"/>
      <c r="H2203" s="250">
        <v>2734.357</v>
      </c>
      <c r="I2203" s="251"/>
      <c r="J2203" s="247"/>
      <c r="K2203" s="247"/>
      <c r="L2203" s="252"/>
      <c r="M2203" s="253"/>
      <c r="N2203" s="254"/>
      <c r="O2203" s="254"/>
      <c r="P2203" s="254"/>
      <c r="Q2203" s="254"/>
      <c r="R2203" s="254"/>
      <c r="S2203" s="254"/>
      <c r="T2203" s="255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56" t="s">
        <v>225</v>
      </c>
      <c r="AU2203" s="256" t="s">
        <v>93</v>
      </c>
      <c r="AV2203" s="14" t="s">
        <v>223</v>
      </c>
      <c r="AW2203" s="14" t="s">
        <v>38</v>
      </c>
      <c r="AX2203" s="14" t="s">
        <v>91</v>
      </c>
      <c r="AY2203" s="256" t="s">
        <v>216</v>
      </c>
    </row>
    <row r="2204" s="2" customFormat="1" ht="33" customHeight="1">
      <c r="A2204" s="40"/>
      <c r="B2204" s="41"/>
      <c r="C2204" s="221" t="s">
        <v>2861</v>
      </c>
      <c r="D2204" s="221" t="s">
        <v>218</v>
      </c>
      <c r="E2204" s="222" t="s">
        <v>2862</v>
      </c>
      <c r="F2204" s="223" t="s">
        <v>2863</v>
      </c>
      <c r="G2204" s="224" t="s">
        <v>221</v>
      </c>
      <c r="H2204" s="225">
        <v>2734.357</v>
      </c>
      <c r="I2204" s="226"/>
      <c r="J2204" s="227">
        <f>ROUND(I2204*H2204,2)</f>
        <v>0</v>
      </c>
      <c r="K2204" s="223" t="s">
        <v>222</v>
      </c>
      <c r="L2204" s="46"/>
      <c r="M2204" s="228" t="s">
        <v>1</v>
      </c>
      <c r="N2204" s="229" t="s">
        <v>48</v>
      </c>
      <c r="O2204" s="93"/>
      <c r="P2204" s="230">
        <f>O2204*H2204</f>
        <v>0</v>
      </c>
      <c r="Q2204" s="230">
        <v>0.00025839999999999999</v>
      </c>
      <c r="R2204" s="230">
        <f>Q2204*H2204</f>
        <v>0.70655784879999994</v>
      </c>
      <c r="S2204" s="230">
        <v>0</v>
      </c>
      <c r="T2204" s="231">
        <f>S2204*H2204</f>
        <v>0</v>
      </c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R2204" s="232" t="s">
        <v>312</v>
      </c>
      <c r="AT2204" s="232" t="s">
        <v>218</v>
      </c>
      <c r="AU2204" s="232" t="s">
        <v>93</v>
      </c>
      <c r="AY2204" s="18" t="s">
        <v>216</v>
      </c>
      <c r="BE2204" s="233">
        <f>IF(N2204="základní",J2204,0)</f>
        <v>0</v>
      </c>
      <c r="BF2204" s="233">
        <f>IF(N2204="snížená",J2204,0)</f>
        <v>0</v>
      </c>
      <c r="BG2204" s="233">
        <f>IF(N2204="zákl. přenesená",J2204,0)</f>
        <v>0</v>
      </c>
      <c r="BH2204" s="233">
        <f>IF(N2204="sníž. přenesená",J2204,0)</f>
        <v>0</v>
      </c>
      <c r="BI2204" s="233">
        <f>IF(N2204="nulová",J2204,0)</f>
        <v>0</v>
      </c>
      <c r="BJ2204" s="18" t="s">
        <v>91</v>
      </c>
      <c r="BK2204" s="233">
        <f>ROUND(I2204*H2204,2)</f>
        <v>0</v>
      </c>
      <c r="BL2204" s="18" t="s">
        <v>312</v>
      </c>
      <c r="BM2204" s="232" t="s">
        <v>2864</v>
      </c>
    </row>
    <row r="2205" s="13" customFormat="1">
      <c r="A2205" s="13"/>
      <c r="B2205" s="234"/>
      <c r="C2205" s="235"/>
      <c r="D2205" s="236" t="s">
        <v>225</v>
      </c>
      <c r="E2205" s="237" t="s">
        <v>1</v>
      </c>
      <c r="F2205" s="238" t="s">
        <v>571</v>
      </c>
      <c r="G2205" s="235"/>
      <c r="H2205" s="239">
        <v>2688.7069999999999</v>
      </c>
      <c r="I2205" s="240"/>
      <c r="J2205" s="235"/>
      <c r="K2205" s="235"/>
      <c r="L2205" s="241"/>
      <c r="M2205" s="242"/>
      <c r="N2205" s="243"/>
      <c r="O2205" s="243"/>
      <c r="P2205" s="243"/>
      <c r="Q2205" s="243"/>
      <c r="R2205" s="243"/>
      <c r="S2205" s="243"/>
      <c r="T2205" s="244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45" t="s">
        <v>225</v>
      </c>
      <c r="AU2205" s="245" t="s">
        <v>93</v>
      </c>
      <c r="AV2205" s="13" t="s">
        <v>93</v>
      </c>
      <c r="AW2205" s="13" t="s">
        <v>38</v>
      </c>
      <c r="AX2205" s="13" t="s">
        <v>83</v>
      </c>
      <c r="AY2205" s="245" t="s">
        <v>216</v>
      </c>
    </row>
    <row r="2206" s="13" customFormat="1">
      <c r="A2206" s="13"/>
      <c r="B2206" s="234"/>
      <c r="C2206" s="235"/>
      <c r="D2206" s="236" t="s">
        <v>225</v>
      </c>
      <c r="E2206" s="237" t="s">
        <v>1</v>
      </c>
      <c r="F2206" s="238" t="s">
        <v>2860</v>
      </c>
      <c r="G2206" s="235"/>
      <c r="H2206" s="239">
        <v>45.649999999999999</v>
      </c>
      <c r="I2206" s="240"/>
      <c r="J2206" s="235"/>
      <c r="K2206" s="235"/>
      <c r="L2206" s="241"/>
      <c r="M2206" s="242"/>
      <c r="N2206" s="243"/>
      <c r="O2206" s="243"/>
      <c r="P2206" s="243"/>
      <c r="Q2206" s="243"/>
      <c r="R2206" s="243"/>
      <c r="S2206" s="243"/>
      <c r="T2206" s="244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45" t="s">
        <v>225</v>
      </c>
      <c r="AU2206" s="245" t="s">
        <v>93</v>
      </c>
      <c r="AV2206" s="13" t="s">
        <v>93</v>
      </c>
      <c r="AW2206" s="13" t="s">
        <v>38</v>
      </c>
      <c r="AX2206" s="13" t="s">
        <v>83</v>
      </c>
      <c r="AY2206" s="245" t="s">
        <v>216</v>
      </c>
    </row>
    <row r="2207" s="14" customFormat="1">
      <c r="A2207" s="14"/>
      <c r="B2207" s="246"/>
      <c r="C2207" s="247"/>
      <c r="D2207" s="236" t="s">
        <v>225</v>
      </c>
      <c r="E2207" s="248" t="s">
        <v>1</v>
      </c>
      <c r="F2207" s="249" t="s">
        <v>229</v>
      </c>
      <c r="G2207" s="247"/>
      <c r="H2207" s="250">
        <v>2734.357</v>
      </c>
      <c r="I2207" s="251"/>
      <c r="J2207" s="247"/>
      <c r="K2207" s="247"/>
      <c r="L2207" s="252"/>
      <c r="M2207" s="253"/>
      <c r="N2207" s="254"/>
      <c r="O2207" s="254"/>
      <c r="P2207" s="254"/>
      <c r="Q2207" s="254"/>
      <c r="R2207" s="254"/>
      <c r="S2207" s="254"/>
      <c r="T2207" s="255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6" t="s">
        <v>225</v>
      </c>
      <c r="AU2207" s="256" t="s">
        <v>93</v>
      </c>
      <c r="AV2207" s="14" t="s">
        <v>223</v>
      </c>
      <c r="AW2207" s="14" t="s">
        <v>38</v>
      </c>
      <c r="AX2207" s="14" t="s">
        <v>91</v>
      </c>
      <c r="AY2207" s="256" t="s">
        <v>216</v>
      </c>
    </row>
    <row r="2208" s="2" customFormat="1" ht="44.25" customHeight="1">
      <c r="A2208" s="40"/>
      <c r="B2208" s="41"/>
      <c r="C2208" s="221" t="s">
        <v>2865</v>
      </c>
      <c r="D2208" s="221" t="s">
        <v>218</v>
      </c>
      <c r="E2208" s="222" t="s">
        <v>2866</v>
      </c>
      <c r="F2208" s="223" t="s">
        <v>2867</v>
      </c>
      <c r="G2208" s="224" t="s">
        <v>221</v>
      </c>
      <c r="H2208" s="225">
        <v>185.58799999999999</v>
      </c>
      <c r="I2208" s="226"/>
      <c r="J2208" s="227">
        <f>ROUND(I2208*H2208,2)</f>
        <v>0</v>
      </c>
      <c r="K2208" s="223" t="s">
        <v>1</v>
      </c>
      <c r="L2208" s="46"/>
      <c r="M2208" s="228" t="s">
        <v>1</v>
      </c>
      <c r="N2208" s="229" t="s">
        <v>48</v>
      </c>
      <c r="O2208" s="93"/>
      <c r="P2208" s="230">
        <f>O2208*H2208</f>
        <v>0</v>
      </c>
      <c r="Q2208" s="230">
        <v>0.00033</v>
      </c>
      <c r="R2208" s="230">
        <f>Q2208*H2208</f>
        <v>0.06124404</v>
      </c>
      <c r="S2208" s="230">
        <v>0</v>
      </c>
      <c r="T2208" s="231">
        <f>S2208*H2208</f>
        <v>0</v>
      </c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R2208" s="232" t="s">
        <v>312</v>
      </c>
      <c r="AT2208" s="232" t="s">
        <v>218</v>
      </c>
      <c r="AU2208" s="232" t="s">
        <v>93</v>
      </c>
      <c r="AY2208" s="18" t="s">
        <v>216</v>
      </c>
      <c r="BE2208" s="233">
        <f>IF(N2208="základní",J2208,0)</f>
        <v>0</v>
      </c>
      <c r="BF2208" s="233">
        <f>IF(N2208="snížená",J2208,0)</f>
        <v>0</v>
      </c>
      <c r="BG2208" s="233">
        <f>IF(N2208="zákl. přenesená",J2208,0)</f>
        <v>0</v>
      </c>
      <c r="BH2208" s="233">
        <f>IF(N2208="sníž. přenesená",J2208,0)</f>
        <v>0</v>
      </c>
      <c r="BI2208" s="233">
        <f>IF(N2208="nulová",J2208,0)</f>
        <v>0</v>
      </c>
      <c r="BJ2208" s="18" t="s">
        <v>91</v>
      </c>
      <c r="BK2208" s="233">
        <f>ROUND(I2208*H2208,2)</f>
        <v>0</v>
      </c>
      <c r="BL2208" s="18" t="s">
        <v>312</v>
      </c>
      <c r="BM2208" s="232" t="s">
        <v>2868</v>
      </c>
    </row>
    <row r="2209" s="15" customFormat="1">
      <c r="A2209" s="15"/>
      <c r="B2209" s="257"/>
      <c r="C2209" s="258"/>
      <c r="D2209" s="236" t="s">
        <v>225</v>
      </c>
      <c r="E2209" s="259" t="s">
        <v>1</v>
      </c>
      <c r="F2209" s="260" t="s">
        <v>2869</v>
      </c>
      <c r="G2209" s="258"/>
      <c r="H2209" s="259" t="s">
        <v>1</v>
      </c>
      <c r="I2209" s="261"/>
      <c r="J2209" s="258"/>
      <c r="K2209" s="258"/>
      <c r="L2209" s="262"/>
      <c r="M2209" s="263"/>
      <c r="N2209" s="264"/>
      <c r="O2209" s="264"/>
      <c r="P2209" s="264"/>
      <c r="Q2209" s="264"/>
      <c r="R2209" s="264"/>
      <c r="S2209" s="264"/>
      <c r="T2209" s="265"/>
      <c r="U2209" s="15"/>
      <c r="V2209" s="15"/>
      <c r="W2209" s="15"/>
      <c r="X2209" s="15"/>
      <c r="Y2209" s="15"/>
      <c r="Z2209" s="15"/>
      <c r="AA2209" s="15"/>
      <c r="AB2209" s="15"/>
      <c r="AC2209" s="15"/>
      <c r="AD2209" s="15"/>
      <c r="AE2209" s="15"/>
      <c r="AT2209" s="266" t="s">
        <v>225</v>
      </c>
      <c r="AU2209" s="266" t="s">
        <v>93</v>
      </c>
      <c r="AV2209" s="15" t="s">
        <v>91</v>
      </c>
      <c r="AW2209" s="15" t="s">
        <v>38</v>
      </c>
      <c r="AX2209" s="15" t="s">
        <v>83</v>
      </c>
      <c r="AY2209" s="266" t="s">
        <v>216</v>
      </c>
    </row>
    <row r="2210" s="13" customFormat="1">
      <c r="A2210" s="13"/>
      <c r="B2210" s="234"/>
      <c r="C2210" s="235"/>
      <c r="D2210" s="236" t="s">
        <v>225</v>
      </c>
      <c r="E2210" s="237" t="s">
        <v>1</v>
      </c>
      <c r="F2210" s="238" t="s">
        <v>148</v>
      </c>
      <c r="G2210" s="235"/>
      <c r="H2210" s="239">
        <v>185.58799999999999</v>
      </c>
      <c r="I2210" s="240"/>
      <c r="J2210" s="235"/>
      <c r="K2210" s="235"/>
      <c r="L2210" s="241"/>
      <c r="M2210" s="242"/>
      <c r="N2210" s="243"/>
      <c r="O2210" s="243"/>
      <c r="P2210" s="243"/>
      <c r="Q2210" s="243"/>
      <c r="R2210" s="243"/>
      <c r="S2210" s="243"/>
      <c r="T2210" s="244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5" t="s">
        <v>225</v>
      </c>
      <c r="AU2210" s="245" t="s">
        <v>93</v>
      </c>
      <c r="AV2210" s="13" t="s">
        <v>93</v>
      </c>
      <c r="AW2210" s="13" t="s">
        <v>38</v>
      </c>
      <c r="AX2210" s="13" t="s">
        <v>91</v>
      </c>
      <c r="AY2210" s="245" t="s">
        <v>216</v>
      </c>
    </row>
    <row r="2211" s="2" customFormat="1" ht="24.15" customHeight="1">
      <c r="A2211" s="40"/>
      <c r="B2211" s="41"/>
      <c r="C2211" s="221" t="s">
        <v>2870</v>
      </c>
      <c r="D2211" s="221" t="s">
        <v>218</v>
      </c>
      <c r="E2211" s="222" t="s">
        <v>2871</v>
      </c>
      <c r="F2211" s="223" t="s">
        <v>2872</v>
      </c>
      <c r="G2211" s="224" t="s">
        <v>221</v>
      </c>
      <c r="H2211" s="225">
        <v>315.75999999999999</v>
      </c>
      <c r="I2211" s="226"/>
      <c r="J2211" s="227">
        <f>ROUND(I2211*H2211,2)</f>
        <v>0</v>
      </c>
      <c r="K2211" s="223" t="s">
        <v>222</v>
      </c>
      <c r="L2211" s="46"/>
      <c r="M2211" s="228" t="s">
        <v>1</v>
      </c>
      <c r="N2211" s="229" t="s">
        <v>48</v>
      </c>
      <c r="O2211" s="93"/>
      <c r="P2211" s="230">
        <f>O2211*H2211</f>
        <v>0</v>
      </c>
      <c r="Q2211" s="230">
        <v>0.0087462600000000005</v>
      </c>
      <c r="R2211" s="230">
        <f>Q2211*H2211</f>
        <v>2.7617190576000001</v>
      </c>
      <c r="S2211" s="230">
        <v>0</v>
      </c>
      <c r="T2211" s="231">
        <f>S2211*H2211</f>
        <v>0</v>
      </c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R2211" s="232" t="s">
        <v>312</v>
      </c>
      <c r="AT2211" s="232" t="s">
        <v>218</v>
      </c>
      <c r="AU2211" s="232" t="s">
        <v>93</v>
      </c>
      <c r="AY2211" s="18" t="s">
        <v>216</v>
      </c>
      <c r="BE2211" s="233">
        <f>IF(N2211="základní",J2211,0)</f>
        <v>0</v>
      </c>
      <c r="BF2211" s="233">
        <f>IF(N2211="snížená",J2211,0)</f>
        <v>0</v>
      </c>
      <c r="BG2211" s="233">
        <f>IF(N2211="zákl. přenesená",J2211,0)</f>
        <v>0</v>
      </c>
      <c r="BH2211" s="233">
        <f>IF(N2211="sníž. přenesená",J2211,0)</f>
        <v>0</v>
      </c>
      <c r="BI2211" s="233">
        <f>IF(N2211="nulová",J2211,0)</f>
        <v>0</v>
      </c>
      <c r="BJ2211" s="18" t="s">
        <v>91</v>
      </c>
      <c r="BK2211" s="233">
        <f>ROUND(I2211*H2211,2)</f>
        <v>0</v>
      </c>
      <c r="BL2211" s="18" t="s">
        <v>312</v>
      </c>
      <c r="BM2211" s="232" t="s">
        <v>2873</v>
      </c>
    </row>
    <row r="2212" s="15" customFormat="1">
      <c r="A2212" s="15"/>
      <c r="B2212" s="257"/>
      <c r="C2212" s="258"/>
      <c r="D2212" s="236" t="s">
        <v>225</v>
      </c>
      <c r="E2212" s="259" t="s">
        <v>1</v>
      </c>
      <c r="F2212" s="260" t="s">
        <v>2874</v>
      </c>
      <c r="G2212" s="258"/>
      <c r="H2212" s="259" t="s">
        <v>1</v>
      </c>
      <c r="I2212" s="261"/>
      <c r="J2212" s="258"/>
      <c r="K2212" s="258"/>
      <c r="L2212" s="262"/>
      <c r="M2212" s="263"/>
      <c r="N2212" s="264"/>
      <c r="O2212" s="264"/>
      <c r="P2212" s="264"/>
      <c r="Q2212" s="264"/>
      <c r="R2212" s="264"/>
      <c r="S2212" s="264"/>
      <c r="T2212" s="265"/>
      <c r="U2212" s="15"/>
      <c r="V2212" s="15"/>
      <c r="W2212" s="15"/>
      <c r="X2212" s="15"/>
      <c r="Y2212" s="15"/>
      <c r="Z2212" s="15"/>
      <c r="AA2212" s="15"/>
      <c r="AB2212" s="15"/>
      <c r="AC2212" s="15"/>
      <c r="AD2212" s="15"/>
      <c r="AE2212" s="15"/>
      <c r="AT2212" s="266" t="s">
        <v>225</v>
      </c>
      <c r="AU2212" s="266" t="s">
        <v>93</v>
      </c>
      <c r="AV2212" s="15" t="s">
        <v>91</v>
      </c>
      <c r="AW2212" s="15" t="s">
        <v>38</v>
      </c>
      <c r="AX2212" s="15" t="s">
        <v>83</v>
      </c>
      <c r="AY2212" s="266" t="s">
        <v>216</v>
      </c>
    </row>
    <row r="2213" s="13" customFormat="1">
      <c r="A2213" s="13"/>
      <c r="B2213" s="234"/>
      <c r="C2213" s="235"/>
      <c r="D2213" s="236" t="s">
        <v>225</v>
      </c>
      <c r="E2213" s="237" t="s">
        <v>1</v>
      </c>
      <c r="F2213" s="238" t="s">
        <v>2850</v>
      </c>
      <c r="G2213" s="235"/>
      <c r="H2213" s="239">
        <v>58.880000000000003</v>
      </c>
      <c r="I2213" s="240"/>
      <c r="J2213" s="235"/>
      <c r="K2213" s="235"/>
      <c r="L2213" s="241"/>
      <c r="M2213" s="242"/>
      <c r="N2213" s="243"/>
      <c r="O2213" s="243"/>
      <c r="P2213" s="243"/>
      <c r="Q2213" s="243"/>
      <c r="R2213" s="243"/>
      <c r="S2213" s="243"/>
      <c r="T2213" s="244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45" t="s">
        <v>225</v>
      </c>
      <c r="AU2213" s="245" t="s">
        <v>93</v>
      </c>
      <c r="AV2213" s="13" t="s">
        <v>93</v>
      </c>
      <c r="AW2213" s="13" t="s">
        <v>38</v>
      </c>
      <c r="AX2213" s="13" t="s">
        <v>83</v>
      </c>
      <c r="AY2213" s="245" t="s">
        <v>216</v>
      </c>
    </row>
    <row r="2214" s="13" customFormat="1">
      <c r="A2214" s="13"/>
      <c r="B2214" s="234"/>
      <c r="C2214" s="235"/>
      <c r="D2214" s="236" t="s">
        <v>225</v>
      </c>
      <c r="E2214" s="237" t="s">
        <v>1</v>
      </c>
      <c r="F2214" s="238" t="s">
        <v>2851</v>
      </c>
      <c r="G2214" s="235"/>
      <c r="H2214" s="239">
        <v>51.119999999999997</v>
      </c>
      <c r="I2214" s="240"/>
      <c r="J2214" s="235"/>
      <c r="K2214" s="235"/>
      <c r="L2214" s="241"/>
      <c r="M2214" s="242"/>
      <c r="N2214" s="243"/>
      <c r="O2214" s="243"/>
      <c r="P2214" s="243"/>
      <c r="Q2214" s="243"/>
      <c r="R2214" s="243"/>
      <c r="S2214" s="243"/>
      <c r="T2214" s="244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5" t="s">
        <v>225</v>
      </c>
      <c r="AU2214" s="245" t="s">
        <v>93</v>
      </c>
      <c r="AV2214" s="13" t="s">
        <v>93</v>
      </c>
      <c r="AW2214" s="13" t="s">
        <v>38</v>
      </c>
      <c r="AX2214" s="13" t="s">
        <v>83</v>
      </c>
      <c r="AY2214" s="245" t="s">
        <v>216</v>
      </c>
    </row>
    <row r="2215" s="15" customFormat="1">
      <c r="A2215" s="15"/>
      <c r="B2215" s="257"/>
      <c r="C2215" s="258"/>
      <c r="D2215" s="236" t="s">
        <v>225</v>
      </c>
      <c r="E2215" s="259" t="s">
        <v>1</v>
      </c>
      <c r="F2215" s="260" t="s">
        <v>2875</v>
      </c>
      <c r="G2215" s="258"/>
      <c r="H2215" s="259" t="s">
        <v>1</v>
      </c>
      <c r="I2215" s="261"/>
      <c r="J2215" s="258"/>
      <c r="K2215" s="258"/>
      <c r="L2215" s="262"/>
      <c r="M2215" s="263"/>
      <c r="N2215" s="264"/>
      <c r="O2215" s="264"/>
      <c r="P2215" s="264"/>
      <c r="Q2215" s="264"/>
      <c r="R2215" s="264"/>
      <c r="S2215" s="264"/>
      <c r="T2215" s="265"/>
      <c r="U2215" s="15"/>
      <c r="V2215" s="15"/>
      <c r="W2215" s="15"/>
      <c r="X2215" s="15"/>
      <c r="Y2215" s="15"/>
      <c r="Z2215" s="15"/>
      <c r="AA2215" s="15"/>
      <c r="AB2215" s="15"/>
      <c r="AC2215" s="15"/>
      <c r="AD2215" s="15"/>
      <c r="AE2215" s="15"/>
      <c r="AT2215" s="266" t="s">
        <v>225</v>
      </c>
      <c r="AU2215" s="266" t="s">
        <v>93</v>
      </c>
      <c r="AV2215" s="15" t="s">
        <v>91</v>
      </c>
      <c r="AW2215" s="15" t="s">
        <v>38</v>
      </c>
      <c r="AX2215" s="15" t="s">
        <v>83</v>
      </c>
      <c r="AY2215" s="266" t="s">
        <v>216</v>
      </c>
    </row>
    <row r="2216" s="13" customFormat="1">
      <c r="A2216" s="13"/>
      <c r="B2216" s="234"/>
      <c r="C2216" s="235"/>
      <c r="D2216" s="236" t="s">
        <v>225</v>
      </c>
      <c r="E2216" s="237" t="s">
        <v>1</v>
      </c>
      <c r="F2216" s="238" t="s">
        <v>2850</v>
      </c>
      <c r="G2216" s="235"/>
      <c r="H2216" s="239">
        <v>58.880000000000003</v>
      </c>
      <c r="I2216" s="240"/>
      <c r="J2216" s="235"/>
      <c r="K2216" s="235"/>
      <c r="L2216" s="241"/>
      <c r="M2216" s="242"/>
      <c r="N2216" s="243"/>
      <c r="O2216" s="243"/>
      <c r="P2216" s="243"/>
      <c r="Q2216" s="243"/>
      <c r="R2216" s="243"/>
      <c r="S2216" s="243"/>
      <c r="T2216" s="244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5" t="s">
        <v>225</v>
      </c>
      <c r="AU2216" s="245" t="s">
        <v>93</v>
      </c>
      <c r="AV2216" s="13" t="s">
        <v>93</v>
      </c>
      <c r="AW2216" s="13" t="s">
        <v>38</v>
      </c>
      <c r="AX2216" s="13" t="s">
        <v>83</v>
      </c>
      <c r="AY2216" s="245" t="s">
        <v>216</v>
      </c>
    </row>
    <row r="2217" s="13" customFormat="1">
      <c r="A2217" s="13"/>
      <c r="B2217" s="234"/>
      <c r="C2217" s="235"/>
      <c r="D2217" s="236" t="s">
        <v>225</v>
      </c>
      <c r="E2217" s="237" t="s">
        <v>1</v>
      </c>
      <c r="F2217" s="238" t="s">
        <v>2851</v>
      </c>
      <c r="G2217" s="235"/>
      <c r="H2217" s="239">
        <v>51.119999999999997</v>
      </c>
      <c r="I2217" s="240"/>
      <c r="J2217" s="235"/>
      <c r="K2217" s="235"/>
      <c r="L2217" s="241"/>
      <c r="M2217" s="242"/>
      <c r="N2217" s="243"/>
      <c r="O2217" s="243"/>
      <c r="P2217" s="243"/>
      <c r="Q2217" s="243"/>
      <c r="R2217" s="243"/>
      <c r="S2217" s="243"/>
      <c r="T2217" s="244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45" t="s">
        <v>225</v>
      </c>
      <c r="AU2217" s="245" t="s">
        <v>93</v>
      </c>
      <c r="AV2217" s="13" t="s">
        <v>93</v>
      </c>
      <c r="AW2217" s="13" t="s">
        <v>38</v>
      </c>
      <c r="AX2217" s="13" t="s">
        <v>83</v>
      </c>
      <c r="AY2217" s="245" t="s">
        <v>216</v>
      </c>
    </row>
    <row r="2218" s="15" customFormat="1">
      <c r="A2218" s="15"/>
      <c r="B2218" s="257"/>
      <c r="C2218" s="258"/>
      <c r="D2218" s="236" t="s">
        <v>225</v>
      </c>
      <c r="E2218" s="259" t="s">
        <v>1</v>
      </c>
      <c r="F2218" s="260" t="s">
        <v>2876</v>
      </c>
      <c r="G2218" s="258"/>
      <c r="H2218" s="259" t="s">
        <v>1</v>
      </c>
      <c r="I2218" s="261"/>
      <c r="J2218" s="258"/>
      <c r="K2218" s="258"/>
      <c r="L2218" s="262"/>
      <c r="M2218" s="263"/>
      <c r="N2218" s="264"/>
      <c r="O2218" s="264"/>
      <c r="P2218" s="264"/>
      <c r="Q2218" s="264"/>
      <c r="R2218" s="264"/>
      <c r="S2218" s="264"/>
      <c r="T2218" s="265"/>
      <c r="U2218" s="15"/>
      <c r="V2218" s="15"/>
      <c r="W2218" s="15"/>
      <c r="X2218" s="15"/>
      <c r="Y2218" s="15"/>
      <c r="Z2218" s="15"/>
      <c r="AA2218" s="15"/>
      <c r="AB2218" s="15"/>
      <c r="AC2218" s="15"/>
      <c r="AD2218" s="15"/>
      <c r="AE2218" s="15"/>
      <c r="AT2218" s="266" t="s">
        <v>225</v>
      </c>
      <c r="AU2218" s="266" t="s">
        <v>93</v>
      </c>
      <c r="AV2218" s="15" t="s">
        <v>91</v>
      </c>
      <c r="AW2218" s="15" t="s">
        <v>38</v>
      </c>
      <c r="AX2218" s="15" t="s">
        <v>83</v>
      </c>
      <c r="AY2218" s="266" t="s">
        <v>216</v>
      </c>
    </row>
    <row r="2219" s="13" customFormat="1">
      <c r="A2219" s="13"/>
      <c r="B2219" s="234"/>
      <c r="C2219" s="235"/>
      <c r="D2219" s="236" t="s">
        <v>225</v>
      </c>
      <c r="E2219" s="237" t="s">
        <v>1</v>
      </c>
      <c r="F2219" s="238" t="s">
        <v>2854</v>
      </c>
      <c r="G2219" s="235"/>
      <c r="H2219" s="239">
        <v>66.239999999999995</v>
      </c>
      <c r="I2219" s="240"/>
      <c r="J2219" s="235"/>
      <c r="K2219" s="235"/>
      <c r="L2219" s="241"/>
      <c r="M2219" s="242"/>
      <c r="N2219" s="243"/>
      <c r="O2219" s="243"/>
      <c r="P2219" s="243"/>
      <c r="Q2219" s="243"/>
      <c r="R2219" s="243"/>
      <c r="S2219" s="243"/>
      <c r="T2219" s="244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5" t="s">
        <v>225</v>
      </c>
      <c r="AU2219" s="245" t="s">
        <v>93</v>
      </c>
      <c r="AV2219" s="13" t="s">
        <v>93</v>
      </c>
      <c r="AW2219" s="13" t="s">
        <v>38</v>
      </c>
      <c r="AX2219" s="13" t="s">
        <v>83</v>
      </c>
      <c r="AY2219" s="245" t="s">
        <v>216</v>
      </c>
    </row>
    <row r="2220" s="13" customFormat="1">
      <c r="A2220" s="13"/>
      <c r="B2220" s="234"/>
      <c r="C2220" s="235"/>
      <c r="D2220" s="236" t="s">
        <v>225</v>
      </c>
      <c r="E2220" s="237" t="s">
        <v>1</v>
      </c>
      <c r="F2220" s="238" t="s">
        <v>2855</v>
      </c>
      <c r="G2220" s="235"/>
      <c r="H2220" s="239">
        <v>29.52</v>
      </c>
      <c r="I2220" s="240"/>
      <c r="J2220" s="235"/>
      <c r="K2220" s="235"/>
      <c r="L2220" s="241"/>
      <c r="M2220" s="242"/>
      <c r="N2220" s="243"/>
      <c r="O2220" s="243"/>
      <c r="P2220" s="243"/>
      <c r="Q2220" s="243"/>
      <c r="R2220" s="243"/>
      <c r="S2220" s="243"/>
      <c r="T2220" s="244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45" t="s">
        <v>225</v>
      </c>
      <c r="AU2220" s="245" t="s">
        <v>93</v>
      </c>
      <c r="AV2220" s="13" t="s">
        <v>93</v>
      </c>
      <c r="AW2220" s="13" t="s">
        <v>38</v>
      </c>
      <c r="AX2220" s="13" t="s">
        <v>83</v>
      </c>
      <c r="AY2220" s="245" t="s">
        <v>216</v>
      </c>
    </row>
    <row r="2221" s="14" customFormat="1">
      <c r="A2221" s="14"/>
      <c r="B2221" s="246"/>
      <c r="C2221" s="247"/>
      <c r="D2221" s="236" t="s">
        <v>225</v>
      </c>
      <c r="E2221" s="248" t="s">
        <v>1</v>
      </c>
      <c r="F2221" s="249" t="s">
        <v>229</v>
      </c>
      <c r="G2221" s="247"/>
      <c r="H2221" s="250">
        <v>315.75999999999999</v>
      </c>
      <c r="I2221" s="251"/>
      <c r="J2221" s="247"/>
      <c r="K2221" s="247"/>
      <c r="L2221" s="252"/>
      <c r="M2221" s="253"/>
      <c r="N2221" s="254"/>
      <c r="O2221" s="254"/>
      <c r="P2221" s="254"/>
      <c r="Q2221" s="254"/>
      <c r="R2221" s="254"/>
      <c r="S2221" s="254"/>
      <c r="T2221" s="255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56" t="s">
        <v>225</v>
      </c>
      <c r="AU2221" s="256" t="s">
        <v>93</v>
      </c>
      <c r="AV2221" s="14" t="s">
        <v>223</v>
      </c>
      <c r="AW2221" s="14" t="s">
        <v>38</v>
      </c>
      <c r="AX2221" s="14" t="s">
        <v>91</v>
      </c>
      <c r="AY2221" s="256" t="s">
        <v>216</v>
      </c>
    </row>
    <row r="2222" s="2" customFormat="1" ht="24.15" customHeight="1">
      <c r="A2222" s="40"/>
      <c r="B2222" s="41"/>
      <c r="C2222" s="221" t="s">
        <v>2877</v>
      </c>
      <c r="D2222" s="221" t="s">
        <v>218</v>
      </c>
      <c r="E2222" s="222" t="s">
        <v>2878</v>
      </c>
      <c r="F2222" s="223" t="s">
        <v>2879</v>
      </c>
      <c r="G2222" s="224" t="s">
        <v>323</v>
      </c>
      <c r="H2222" s="225">
        <v>18</v>
      </c>
      <c r="I2222" s="226"/>
      <c r="J2222" s="227">
        <f>ROUND(I2222*H2222,2)</f>
        <v>0</v>
      </c>
      <c r="K2222" s="223" t="s">
        <v>222</v>
      </c>
      <c r="L2222" s="46"/>
      <c r="M2222" s="228" t="s">
        <v>1</v>
      </c>
      <c r="N2222" s="229" t="s">
        <v>48</v>
      </c>
      <c r="O2222" s="93"/>
      <c r="P2222" s="230">
        <f>O2222*H2222</f>
        <v>0</v>
      </c>
      <c r="Q2222" s="230">
        <v>0</v>
      </c>
      <c r="R2222" s="230">
        <f>Q2222*H2222</f>
        <v>0</v>
      </c>
      <c r="S2222" s="230">
        <v>0</v>
      </c>
      <c r="T2222" s="231">
        <f>S2222*H2222</f>
        <v>0</v>
      </c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R2222" s="232" t="s">
        <v>312</v>
      </c>
      <c r="AT2222" s="232" t="s">
        <v>218</v>
      </c>
      <c r="AU2222" s="232" t="s">
        <v>93</v>
      </c>
      <c r="AY2222" s="18" t="s">
        <v>216</v>
      </c>
      <c r="BE2222" s="233">
        <f>IF(N2222="základní",J2222,0)</f>
        <v>0</v>
      </c>
      <c r="BF2222" s="233">
        <f>IF(N2222="snížená",J2222,0)</f>
        <v>0</v>
      </c>
      <c r="BG2222" s="233">
        <f>IF(N2222="zákl. přenesená",J2222,0)</f>
        <v>0</v>
      </c>
      <c r="BH2222" s="233">
        <f>IF(N2222="sníž. přenesená",J2222,0)</f>
        <v>0</v>
      </c>
      <c r="BI2222" s="233">
        <f>IF(N2222="nulová",J2222,0)</f>
        <v>0</v>
      </c>
      <c r="BJ2222" s="18" t="s">
        <v>91</v>
      </c>
      <c r="BK2222" s="233">
        <f>ROUND(I2222*H2222,2)</f>
        <v>0</v>
      </c>
      <c r="BL2222" s="18" t="s">
        <v>312</v>
      </c>
      <c r="BM2222" s="232" t="s">
        <v>2880</v>
      </c>
    </row>
    <row r="2223" s="13" customFormat="1">
      <c r="A2223" s="13"/>
      <c r="B2223" s="234"/>
      <c r="C2223" s="235"/>
      <c r="D2223" s="236" t="s">
        <v>225</v>
      </c>
      <c r="E2223" s="237" t="s">
        <v>1</v>
      </c>
      <c r="F2223" s="238" t="s">
        <v>2881</v>
      </c>
      <c r="G2223" s="235"/>
      <c r="H2223" s="239">
        <v>6</v>
      </c>
      <c r="I2223" s="240"/>
      <c r="J2223" s="235"/>
      <c r="K2223" s="235"/>
      <c r="L2223" s="241"/>
      <c r="M2223" s="242"/>
      <c r="N2223" s="243"/>
      <c r="O2223" s="243"/>
      <c r="P2223" s="243"/>
      <c r="Q2223" s="243"/>
      <c r="R2223" s="243"/>
      <c r="S2223" s="243"/>
      <c r="T2223" s="244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45" t="s">
        <v>225</v>
      </c>
      <c r="AU2223" s="245" t="s">
        <v>93</v>
      </c>
      <c r="AV2223" s="13" t="s">
        <v>93</v>
      </c>
      <c r="AW2223" s="13" t="s">
        <v>38</v>
      </c>
      <c r="AX2223" s="13" t="s">
        <v>83</v>
      </c>
      <c r="AY2223" s="245" t="s">
        <v>216</v>
      </c>
    </row>
    <row r="2224" s="13" customFormat="1">
      <c r="A2224" s="13"/>
      <c r="B2224" s="234"/>
      <c r="C2224" s="235"/>
      <c r="D2224" s="236" t="s">
        <v>225</v>
      </c>
      <c r="E2224" s="237" t="s">
        <v>1</v>
      </c>
      <c r="F2224" s="238" t="s">
        <v>2882</v>
      </c>
      <c r="G2224" s="235"/>
      <c r="H2224" s="239">
        <v>6</v>
      </c>
      <c r="I2224" s="240"/>
      <c r="J2224" s="235"/>
      <c r="K2224" s="235"/>
      <c r="L2224" s="241"/>
      <c r="M2224" s="242"/>
      <c r="N2224" s="243"/>
      <c r="O2224" s="243"/>
      <c r="P2224" s="243"/>
      <c r="Q2224" s="243"/>
      <c r="R2224" s="243"/>
      <c r="S2224" s="243"/>
      <c r="T2224" s="244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45" t="s">
        <v>225</v>
      </c>
      <c r="AU2224" s="245" t="s">
        <v>93</v>
      </c>
      <c r="AV2224" s="13" t="s">
        <v>93</v>
      </c>
      <c r="AW2224" s="13" t="s">
        <v>38</v>
      </c>
      <c r="AX2224" s="13" t="s">
        <v>83</v>
      </c>
      <c r="AY2224" s="245" t="s">
        <v>216</v>
      </c>
    </row>
    <row r="2225" s="13" customFormat="1">
      <c r="A2225" s="13"/>
      <c r="B2225" s="234"/>
      <c r="C2225" s="235"/>
      <c r="D2225" s="236" t="s">
        <v>225</v>
      </c>
      <c r="E2225" s="237" t="s">
        <v>1</v>
      </c>
      <c r="F2225" s="238" t="s">
        <v>2881</v>
      </c>
      <c r="G2225" s="235"/>
      <c r="H2225" s="239">
        <v>6</v>
      </c>
      <c r="I2225" s="240"/>
      <c r="J2225" s="235"/>
      <c r="K2225" s="235"/>
      <c r="L2225" s="241"/>
      <c r="M2225" s="242"/>
      <c r="N2225" s="243"/>
      <c r="O2225" s="243"/>
      <c r="P2225" s="243"/>
      <c r="Q2225" s="243"/>
      <c r="R2225" s="243"/>
      <c r="S2225" s="243"/>
      <c r="T2225" s="244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45" t="s">
        <v>225</v>
      </c>
      <c r="AU2225" s="245" t="s">
        <v>93</v>
      </c>
      <c r="AV2225" s="13" t="s">
        <v>93</v>
      </c>
      <c r="AW2225" s="13" t="s">
        <v>38</v>
      </c>
      <c r="AX2225" s="13" t="s">
        <v>83</v>
      </c>
      <c r="AY2225" s="245" t="s">
        <v>216</v>
      </c>
    </row>
    <row r="2226" s="14" customFormat="1">
      <c r="A2226" s="14"/>
      <c r="B2226" s="246"/>
      <c r="C2226" s="247"/>
      <c r="D2226" s="236" t="s">
        <v>225</v>
      </c>
      <c r="E2226" s="248" t="s">
        <v>1</v>
      </c>
      <c r="F2226" s="249" t="s">
        <v>229</v>
      </c>
      <c r="G2226" s="247"/>
      <c r="H2226" s="250">
        <v>18</v>
      </c>
      <c r="I2226" s="251"/>
      <c r="J2226" s="247"/>
      <c r="K2226" s="247"/>
      <c r="L2226" s="252"/>
      <c r="M2226" s="281"/>
      <c r="N2226" s="282"/>
      <c r="O2226" s="282"/>
      <c r="P2226" s="282"/>
      <c r="Q2226" s="282"/>
      <c r="R2226" s="282"/>
      <c r="S2226" s="282"/>
      <c r="T2226" s="283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6" t="s">
        <v>225</v>
      </c>
      <c r="AU2226" s="256" t="s">
        <v>93</v>
      </c>
      <c r="AV2226" s="14" t="s">
        <v>223</v>
      </c>
      <c r="AW2226" s="14" t="s">
        <v>38</v>
      </c>
      <c r="AX2226" s="14" t="s">
        <v>91</v>
      </c>
      <c r="AY2226" s="256" t="s">
        <v>216</v>
      </c>
    </row>
    <row r="2227" s="2" customFormat="1" ht="6.96" customHeight="1">
      <c r="A2227" s="40"/>
      <c r="B2227" s="68"/>
      <c r="C2227" s="69"/>
      <c r="D2227" s="69"/>
      <c r="E2227" s="69"/>
      <c r="F2227" s="69"/>
      <c r="G2227" s="69"/>
      <c r="H2227" s="69"/>
      <c r="I2227" s="69"/>
      <c r="J2227" s="69"/>
      <c r="K2227" s="69"/>
      <c r="L2227" s="46"/>
      <c r="M2227" s="40"/>
      <c r="O2227" s="40"/>
      <c r="P2227" s="40"/>
      <c r="Q2227" s="40"/>
      <c r="R2227" s="40"/>
      <c r="S2227" s="40"/>
      <c r="T2227" s="40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</row>
  </sheetData>
  <sheetProtection sheet="1" autoFilter="0" formatColumns="0" formatRows="0" objects="1" scenarios="1" spinCount="100000" saltValue="5Hic8QHS+aYyTb+QI6+IbWF6gotU1aSAJF8nGeEVfoW8ZxiVQNQvw1LgIZdOKekGsLtEwmvPiTjYw+l1O9L3Ng==" hashValue="r65n2jdKU51g3QTnjCpKlALanwHxg3QBgnrcVNTDTi5TD0op08gddWevzIu+bl94v8p1CuTUP6nQNdIRBTMM8A==" algorithmName="SHA-512" password="CC35"/>
  <autoFilter ref="C136:K2226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93</v>
      </c>
    </row>
    <row r="4" s="1" customFormat="1" ht="24.96" customHeight="1">
      <c r="B4" s="21"/>
      <c r="D4" s="141" t="s">
        <v>118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I.ETAPA - Stavební úpravy vnitřních prostor objektu B Mendelovy univerzity, p.č. 2/1</v>
      </c>
      <c r="F7" s="143"/>
      <c r="G7" s="143"/>
      <c r="H7" s="143"/>
      <c r="L7" s="21"/>
    </row>
    <row r="8" s="2" customFormat="1" ht="12" customHeight="1">
      <c r="A8" s="40"/>
      <c r="B8" s="46"/>
      <c r="C8" s="40"/>
      <c r="D8" s="143" t="s">
        <v>131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5" t="s">
        <v>2883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3" t="s">
        <v>18</v>
      </c>
      <c r="E11" s="40"/>
      <c r="F11" s="146" t="s">
        <v>1</v>
      </c>
      <c r="G11" s="40"/>
      <c r="H11" s="40"/>
      <c r="I11" s="143" t="s">
        <v>20</v>
      </c>
      <c r="J11" s="146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3" t="s">
        <v>22</v>
      </c>
      <c r="E12" s="40"/>
      <c r="F12" s="146" t="s">
        <v>23</v>
      </c>
      <c r="G12" s="40"/>
      <c r="H12" s="40"/>
      <c r="I12" s="143" t="s">
        <v>24</v>
      </c>
      <c r="J12" s="147" t="str">
        <f>'Rekapitulace stavby'!AN8</f>
        <v>25. 7. 2023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3" t="s">
        <v>30</v>
      </c>
      <c r="E14" s="40"/>
      <c r="F14" s="40"/>
      <c r="G14" s="40"/>
      <c r="H14" s="40"/>
      <c r="I14" s="143" t="s">
        <v>31</v>
      </c>
      <c r="J14" s="146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6" t="s">
        <v>32</v>
      </c>
      <c r="F15" s="40"/>
      <c r="G15" s="40"/>
      <c r="H15" s="40"/>
      <c r="I15" s="143" t="s">
        <v>33</v>
      </c>
      <c r="J15" s="146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3" t="s">
        <v>34</v>
      </c>
      <c r="E17" s="40"/>
      <c r="F17" s="40"/>
      <c r="G17" s="40"/>
      <c r="H17" s="40"/>
      <c r="I17" s="143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6"/>
      <c r="G18" s="146"/>
      <c r="H18" s="146"/>
      <c r="I18" s="143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3" t="s">
        <v>36</v>
      </c>
      <c r="E20" s="40"/>
      <c r="F20" s="40"/>
      <c r="G20" s="40"/>
      <c r="H20" s="40"/>
      <c r="I20" s="143" t="s">
        <v>31</v>
      </c>
      <c r="J20" s="146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6" t="s">
        <v>37</v>
      </c>
      <c r="F21" s="40"/>
      <c r="G21" s="40"/>
      <c r="H21" s="40"/>
      <c r="I21" s="143" t="s">
        <v>33</v>
      </c>
      <c r="J21" s="146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3" t="s">
        <v>39</v>
      </c>
      <c r="E23" s="40"/>
      <c r="F23" s="40"/>
      <c r="G23" s="40"/>
      <c r="H23" s="40"/>
      <c r="I23" s="143" t="s">
        <v>31</v>
      </c>
      <c r="J23" s="146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6" t="str">
        <f>IF('Rekapitulace stavby'!E20="","",'Rekapitulace stavby'!E20)</f>
        <v xml:space="preserve"> </v>
      </c>
      <c r="F24" s="40"/>
      <c r="G24" s="40"/>
      <c r="H24" s="40"/>
      <c r="I24" s="143" t="s">
        <v>33</v>
      </c>
      <c r="J24" s="146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3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8"/>
      <c r="B27" s="149"/>
      <c r="C27" s="148"/>
      <c r="D27" s="148"/>
      <c r="E27" s="150" t="s">
        <v>42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2"/>
      <c r="E29" s="152"/>
      <c r="F29" s="152"/>
      <c r="G29" s="152"/>
      <c r="H29" s="152"/>
      <c r="I29" s="152"/>
      <c r="J29" s="152"/>
      <c r="K29" s="152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3" t="s">
        <v>43</v>
      </c>
      <c r="E30" s="40"/>
      <c r="F30" s="40"/>
      <c r="G30" s="40"/>
      <c r="H30" s="40"/>
      <c r="I30" s="40"/>
      <c r="J30" s="154">
        <f>ROUND(J120,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2"/>
      <c r="E31" s="152"/>
      <c r="F31" s="152"/>
      <c r="G31" s="152"/>
      <c r="H31" s="152"/>
      <c r="I31" s="152"/>
      <c r="J31" s="152"/>
      <c r="K31" s="152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5" t="s">
        <v>45</v>
      </c>
      <c r="G32" s="40"/>
      <c r="H32" s="40"/>
      <c r="I32" s="155" t="s">
        <v>44</v>
      </c>
      <c r="J32" s="155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47</v>
      </c>
      <c r="E33" s="143" t="s">
        <v>48</v>
      </c>
      <c r="F33" s="157">
        <f>ROUND((SUM(BE120:BE1017)),  2)</f>
        <v>0</v>
      </c>
      <c r="G33" s="40"/>
      <c r="H33" s="40"/>
      <c r="I33" s="158">
        <v>0.20999999999999999</v>
      </c>
      <c r="J33" s="157">
        <f>ROUND(((SUM(BE120:BE1017))*I33),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3" t="s">
        <v>49</v>
      </c>
      <c r="F34" s="157">
        <f>ROUND((SUM(BF120:BF1017)),  2)</f>
        <v>0</v>
      </c>
      <c r="G34" s="40"/>
      <c r="H34" s="40"/>
      <c r="I34" s="158">
        <v>0.14999999999999999</v>
      </c>
      <c r="J34" s="157">
        <f>ROUND(((SUM(BF120:BF1017))*I34),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3" t="s">
        <v>50</v>
      </c>
      <c r="F35" s="157">
        <f>ROUND((SUM(BG120:BG1017)),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3" t="s">
        <v>51</v>
      </c>
      <c r="F36" s="157">
        <f>ROUND((SUM(BH120:BH1017)),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3" t="s">
        <v>52</v>
      </c>
      <c r="F37" s="157">
        <f>ROUND((SUM(BI120:BI1017)),  2)</f>
        <v>0</v>
      </c>
      <c r="G37" s="40"/>
      <c r="H37" s="40"/>
      <c r="I37" s="158">
        <v>0</v>
      </c>
      <c r="J37" s="157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53</v>
      </c>
      <c r="E39" s="161"/>
      <c r="F39" s="161"/>
      <c r="G39" s="162" t="s">
        <v>54</v>
      </c>
      <c r="H39" s="163" t="s">
        <v>55</v>
      </c>
      <c r="I39" s="161"/>
      <c r="J39" s="164">
        <f>SUM(J30:J37)</f>
        <v>0</v>
      </c>
      <c r="K39" s="165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6" t="s">
        <v>56</v>
      </c>
      <c r="E50" s="167"/>
      <c r="F50" s="167"/>
      <c r="G50" s="166" t="s">
        <v>57</v>
      </c>
      <c r="H50" s="167"/>
      <c r="I50" s="167"/>
      <c r="J50" s="167"/>
      <c r="K50" s="167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8" t="s">
        <v>58</v>
      </c>
      <c r="E61" s="169"/>
      <c r="F61" s="170" t="s">
        <v>59</v>
      </c>
      <c r="G61" s="168" t="s">
        <v>58</v>
      </c>
      <c r="H61" s="169"/>
      <c r="I61" s="169"/>
      <c r="J61" s="171" t="s">
        <v>59</v>
      </c>
      <c r="K61" s="169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6" t="s">
        <v>60</v>
      </c>
      <c r="E65" s="172"/>
      <c r="F65" s="172"/>
      <c r="G65" s="166" t="s">
        <v>61</v>
      </c>
      <c r="H65" s="172"/>
      <c r="I65" s="172"/>
      <c r="J65" s="172"/>
      <c r="K65" s="172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8" t="s">
        <v>58</v>
      </c>
      <c r="E76" s="169"/>
      <c r="F76" s="170" t="s">
        <v>59</v>
      </c>
      <c r="G76" s="168" t="s">
        <v>58</v>
      </c>
      <c r="H76" s="169"/>
      <c r="I76" s="169"/>
      <c r="J76" s="171" t="s">
        <v>59</v>
      </c>
      <c r="K76" s="169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hidden="1" s="2" customFormat="1" ht="6.96" customHeight="1">
      <c r="A81" s="40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hidden="1" s="2" customFormat="1" ht="24.96" customHeight="1">
      <c r="A82" s="40"/>
      <c r="B82" s="41"/>
      <c r="C82" s="24" t="s">
        <v>175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hidden="1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hidden="1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hidden="1" s="2" customFormat="1" ht="26.25" customHeight="1">
      <c r="A85" s="40"/>
      <c r="B85" s="41"/>
      <c r="C85" s="42"/>
      <c r="D85" s="42"/>
      <c r="E85" s="177" t="str">
        <f>E7</f>
        <v>I.ETAPA - Stavební úpravy vnitřních prostor objektu B Mendelovy univerzity, p.č. 2/1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hidden="1" s="2" customFormat="1" ht="12" customHeight="1">
      <c r="A86" s="40"/>
      <c r="B86" s="41"/>
      <c r="C86" s="33" t="s">
        <v>131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hidden="1" s="2" customFormat="1" ht="16.5" customHeight="1">
      <c r="A87" s="40"/>
      <c r="B87" s="41"/>
      <c r="C87" s="42"/>
      <c r="D87" s="42"/>
      <c r="E87" s="78" t="str">
        <f>E9</f>
        <v>SO.02 - Zdravotechnika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hidden="1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hidden="1" s="2" customFormat="1" ht="12" customHeight="1">
      <c r="A89" s="40"/>
      <c r="B89" s="41"/>
      <c r="C89" s="33" t="s">
        <v>22</v>
      </c>
      <c r="D89" s="42"/>
      <c r="E89" s="42"/>
      <c r="F89" s="28" t="str">
        <f>F12</f>
        <v>Brno - Černá Pole (6100771)</v>
      </c>
      <c r="G89" s="42"/>
      <c r="H89" s="42"/>
      <c r="I89" s="33" t="s">
        <v>24</v>
      </c>
      <c r="J89" s="81" t="str">
        <f>IF(J12="","",J12)</f>
        <v>25. 7. 2023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hidden="1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hidden="1" s="2" customFormat="1" ht="40.05" customHeight="1">
      <c r="A91" s="40"/>
      <c r="B91" s="41"/>
      <c r="C91" s="33" t="s">
        <v>30</v>
      </c>
      <c r="D91" s="42"/>
      <c r="E91" s="42"/>
      <c r="F91" s="28" t="str">
        <f>E15</f>
        <v>Mendelova univerzita v Brně, Zemědělská 810, Brno</v>
      </c>
      <c r="G91" s="42"/>
      <c r="H91" s="42"/>
      <c r="I91" s="33" t="s">
        <v>36</v>
      </c>
      <c r="J91" s="38" t="str">
        <f>E21</f>
        <v>Projecticon s.r.o., A. Kopeckého 151, Nový Hrádek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hidden="1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hidden="1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hidden="1" s="2" customFormat="1" ht="29.28" customHeight="1">
      <c r="A94" s="40"/>
      <c r="B94" s="41"/>
      <c r="C94" s="178" t="s">
        <v>176</v>
      </c>
      <c r="D94" s="179"/>
      <c r="E94" s="179"/>
      <c r="F94" s="179"/>
      <c r="G94" s="179"/>
      <c r="H94" s="179"/>
      <c r="I94" s="179"/>
      <c r="J94" s="180" t="s">
        <v>177</v>
      </c>
      <c r="K94" s="179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hidden="1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hidden="1" s="2" customFormat="1" ht="22.8" customHeight="1">
      <c r="A96" s="40"/>
      <c r="B96" s="41"/>
      <c r="C96" s="181" t="s">
        <v>178</v>
      </c>
      <c r="D96" s="42"/>
      <c r="E96" s="42"/>
      <c r="F96" s="42"/>
      <c r="G96" s="42"/>
      <c r="H96" s="42"/>
      <c r="I96" s="42"/>
      <c r="J96" s="112">
        <f>J120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179</v>
      </c>
    </row>
    <row r="97" hidden="1" s="9" customFormat="1" ht="24.96" customHeight="1">
      <c r="A97" s="9"/>
      <c r="B97" s="182"/>
      <c r="C97" s="183"/>
      <c r="D97" s="184" t="s">
        <v>190</v>
      </c>
      <c r="E97" s="185"/>
      <c r="F97" s="185"/>
      <c r="G97" s="185"/>
      <c r="H97" s="185"/>
      <c r="I97" s="185"/>
      <c r="J97" s="186">
        <f>J121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2884</v>
      </c>
      <c r="E98" s="191"/>
      <c r="F98" s="191"/>
      <c r="G98" s="191"/>
      <c r="H98" s="191"/>
      <c r="I98" s="191"/>
      <c r="J98" s="192">
        <f>J122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2885</v>
      </c>
      <c r="E99" s="191"/>
      <c r="F99" s="191"/>
      <c r="G99" s="191"/>
      <c r="H99" s="191"/>
      <c r="I99" s="191"/>
      <c r="J99" s="192">
        <f>J295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8"/>
      <c r="C100" s="189"/>
      <c r="D100" s="190" t="s">
        <v>2886</v>
      </c>
      <c r="E100" s="191"/>
      <c r="F100" s="191"/>
      <c r="G100" s="191"/>
      <c r="H100" s="191"/>
      <c r="I100" s="191"/>
      <c r="J100" s="192">
        <f>J569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2" customFormat="1" ht="21.84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65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hidden="1" s="2" customFormat="1" ht="6.96" customHeight="1">
      <c r="A102" s="40"/>
      <c r="B102" s="68"/>
      <c r="C102" s="69"/>
      <c r="D102" s="69"/>
      <c r="E102" s="69"/>
      <c r="F102" s="69"/>
      <c r="G102" s="69"/>
      <c r="H102" s="69"/>
      <c r="I102" s="69"/>
      <c r="J102" s="69"/>
      <c r="K102" s="69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hidden="1"/>
    <row r="104" hidden="1"/>
    <row r="105" hidden="1"/>
    <row r="106" s="2" customFormat="1" ht="6.96" customHeight="1">
      <c r="A106" s="40"/>
      <c r="B106" s="70"/>
      <c r="C106" s="71"/>
      <c r="D106" s="71"/>
      <c r="E106" s="71"/>
      <c r="F106" s="71"/>
      <c r="G106" s="71"/>
      <c r="H106" s="71"/>
      <c r="I106" s="71"/>
      <c r="J106" s="71"/>
      <c r="K106" s="71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24.96" customHeight="1">
      <c r="A107" s="40"/>
      <c r="B107" s="41"/>
      <c r="C107" s="24" t="s">
        <v>201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16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6.25" customHeight="1">
      <c r="A110" s="40"/>
      <c r="B110" s="41"/>
      <c r="C110" s="42"/>
      <c r="D110" s="42"/>
      <c r="E110" s="177" t="str">
        <f>E7</f>
        <v>I.ETAPA - Stavební úpravy vnitřních prostor objektu B Mendelovy univerzity, p.č. 2/1</v>
      </c>
      <c r="F110" s="33"/>
      <c r="G110" s="33"/>
      <c r="H110" s="33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2" customHeight="1">
      <c r="A111" s="40"/>
      <c r="B111" s="41"/>
      <c r="C111" s="33" t="s">
        <v>131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6.5" customHeight="1">
      <c r="A112" s="40"/>
      <c r="B112" s="41"/>
      <c r="C112" s="42"/>
      <c r="D112" s="42"/>
      <c r="E112" s="78" t="str">
        <f>E9</f>
        <v>SO.02 - Zdravotechnika</v>
      </c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22</v>
      </c>
      <c r="D114" s="42"/>
      <c r="E114" s="42"/>
      <c r="F114" s="28" t="str">
        <f>F12</f>
        <v>Brno - Černá Pole (6100771)</v>
      </c>
      <c r="G114" s="42"/>
      <c r="H114" s="42"/>
      <c r="I114" s="33" t="s">
        <v>24</v>
      </c>
      <c r="J114" s="81" t="str">
        <f>IF(J12="","",J12)</f>
        <v>25. 7. 2023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6.96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40.05" customHeight="1">
      <c r="A116" s="40"/>
      <c r="B116" s="41"/>
      <c r="C116" s="33" t="s">
        <v>30</v>
      </c>
      <c r="D116" s="42"/>
      <c r="E116" s="42"/>
      <c r="F116" s="28" t="str">
        <f>E15</f>
        <v>Mendelova univerzita v Brně, Zemědělská 810, Brno</v>
      </c>
      <c r="G116" s="42"/>
      <c r="H116" s="42"/>
      <c r="I116" s="33" t="s">
        <v>36</v>
      </c>
      <c r="J116" s="38" t="str">
        <f>E21</f>
        <v>Projecticon s.r.o., A. Kopeckého 151, Nový Hrádek</v>
      </c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5.15" customHeight="1">
      <c r="A117" s="40"/>
      <c r="B117" s="41"/>
      <c r="C117" s="33" t="s">
        <v>34</v>
      </c>
      <c r="D117" s="42"/>
      <c r="E117" s="42"/>
      <c r="F117" s="28" t="str">
        <f>IF(E18="","",E18)</f>
        <v>Vyplň údaj</v>
      </c>
      <c r="G117" s="42"/>
      <c r="H117" s="42"/>
      <c r="I117" s="33" t="s">
        <v>39</v>
      </c>
      <c r="J117" s="38" t="str">
        <f>E24</f>
        <v xml:space="preserve"> 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0.32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11" customFormat="1" ht="29.28" customHeight="1">
      <c r="A119" s="194"/>
      <c r="B119" s="195"/>
      <c r="C119" s="196" t="s">
        <v>202</v>
      </c>
      <c r="D119" s="197" t="s">
        <v>68</v>
      </c>
      <c r="E119" s="197" t="s">
        <v>64</v>
      </c>
      <c r="F119" s="197" t="s">
        <v>65</v>
      </c>
      <c r="G119" s="197" t="s">
        <v>203</v>
      </c>
      <c r="H119" s="197" t="s">
        <v>204</v>
      </c>
      <c r="I119" s="197" t="s">
        <v>205</v>
      </c>
      <c r="J119" s="197" t="s">
        <v>177</v>
      </c>
      <c r="K119" s="198" t="s">
        <v>206</v>
      </c>
      <c r="L119" s="199"/>
      <c r="M119" s="102" t="s">
        <v>1</v>
      </c>
      <c r="N119" s="103" t="s">
        <v>47</v>
      </c>
      <c r="O119" s="103" t="s">
        <v>207</v>
      </c>
      <c r="P119" s="103" t="s">
        <v>208</v>
      </c>
      <c r="Q119" s="103" t="s">
        <v>209</v>
      </c>
      <c r="R119" s="103" t="s">
        <v>210</v>
      </c>
      <c r="S119" s="103" t="s">
        <v>211</v>
      </c>
      <c r="T119" s="104" t="s">
        <v>212</v>
      </c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</row>
    <row r="120" s="2" customFormat="1" ht="22.8" customHeight="1">
      <c r="A120" s="40"/>
      <c r="B120" s="41"/>
      <c r="C120" s="109" t="s">
        <v>213</v>
      </c>
      <c r="D120" s="42"/>
      <c r="E120" s="42"/>
      <c r="F120" s="42"/>
      <c r="G120" s="42"/>
      <c r="H120" s="42"/>
      <c r="I120" s="42"/>
      <c r="J120" s="200">
        <f>BK120</f>
        <v>0</v>
      </c>
      <c r="K120" s="42"/>
      <c r="L120" s="46"/>
      <c r="M120" s="105"/>
      <c r="N120" s="201"/>
      <c r="O120" s="106"/>
      <c r="P120" s="202">
        <f>P121</f>
        <v>0</v>
      </c>
      <c r="Q120" s="106"/>
      <c r="R120" s="202">
        <f>R121</f>
        <v>7.1408515981336</v>
      </c>
      <c r="S120" s="106"/>
      <c r="T120" s="203">
        <f>T121</f>
        <v>2.1324300000000003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8" t="s">
        <v>82</v>
      </c>
      <c r="AU120" s="18" t="s">
        <v>179</v>
      </c>
      <c r="BK120" s="204">
        <f>BK121</f>
        <v>0</v>
      </c>
    </row>
    <row r="121" s="12" customFormat="1" ht="25.92" customHeight="1">
      <c r="A121" s="12"/>
      <c r="B121" s="205"/>
      <c r="C121" s="206"/>
      <c r="D121" s="207" t="s">
        <v>82</v>
      </c>
      <c r="E121" s="208" t="s">
        <v>1483</v>
      </c>
      <c r="F121" s="208" t="s">
        <v>1484</v>
      </c>
      <c r="G121" s="206"/>
      <c r="H121" s="206"/>
      <c r="I121" s="209"/>
      <c r="J121" s="210">
        <f>BK121</f>
        <v>0</v>
      </c>
      <c r="K121" s="206"/>
      <c r="L121" s="211"/>
      <c r="M121" s="212"/>
      <c r="N121" s="213"/>
      <c r="O121" s="213"/>
      <c r="P121" s="214">
        <f>P122+P295+P569</f>
        <v>0</v>
      </c>
      <c r="Q121" s="213"/>
      <c r="R121" s="214">
        <f>R122+R295+R569</f>
        <v>7.1408515981336</v>
      </c>
      <c r="S121" s="213"/>
      <c r="T121" s="215">
        <f>T122+T295+T569</f>
        <v>2.1324300000000003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6" t="s">
        <v>93</v>
      </c>
      <c r="AT121" s="217" t="s">
        <v>82</v>
      </c>
      <c r="AU121" s="217" t="s">
        <v>83</v>
      </c>
      <c r="AY121" s="216" t="s">
        <v>216</v>
      </c>
      <c r="BK121" s="218">
        <f>BK122+BK295+BK569</f>
        <v>0</v>
      </c>
    </row>
    <row r="122" s="12" customFormat="1" ht="22.8" customHeight="1">
      <c r="A122" s="12"/>
      <c r="B122" s="205"/>
      <c r="C122" s="206"/>
      <c r="D122" s="207" t="s">
        <v>82</v>
      </c>
      <c r="E122" s="219" t="s">
        <v>2887</v>
      </c>
      <c r="F122" s="219" t="s">
        <v>2888</v>
      </c>
      <c r="G122" s="206"/>
      <c r="H122" s="206"/>
      <c r="I122" s="209"/>
      <c r="J122" s="220">
        <f>BK122</f>
        <v>0</v>
      </c>
      <c r="K122" s="206"/>
      <c r="L122" s="211"/>
      <c r="M122" s="212"/>
      <c r="N122" s="213"/>
      <c r="O122" s="213"/>
      <c r="P122" s="214">
        <f>SUM(P123:P294)</f>
        <v>0</v>
      </c>
      <c r="Q122" s="213"/>
      <c r="R122" s="214">
        <f>SUM(R123:R294)</f>
        <v>2.5385648999999999</v>
      </c>
      <c r="S122" s="213"/>
      <c r="T122" s="215">
        <f>SUM(T123:T294)</f>
        <v>0.10128000000000001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6" t="s">
        <v>93</v>
      </c>
      <c r="AT122" s="217" t="s">
        <v>82</v>
      </c>
      <c r="AU122" s="217" t="s">
        <v>91</v>
      </c>
      <c r="AY122" s="216" t="s">
        <v>216</v>
      </c>
      <c r="BK122" s="218">
        <f>SUM(BK123:BK294)</f>
        <v>0</v>
      </c>
    </row>
    <row r="123" s="2" customFormat="1" ht="16.5" customHeight="1">
      <c r="A123" s="40"/>
      <c r="B123" s="41"/>
      <c r="C123" s="221" t="s">
        <v>91</v>
      </c>
      <c r="D123" s="221" t="s">
        <v>218</v>
      </c>
      <c r="E123" s="222" t="s">
        <v>2889</v>
      </c>
      <c r="F123" s="223" t="s">
        <v>2890</v>
      </c>
      <c r="G123" s="224" t="s">
        <v>237</v>
      </c>
      <c r="H123" s="225">
        <v>91.5</v>
      </c>
      <c r="I123" s="226"/>
      <c r="J123" s="227">
        <f>ROUND(I123*H123,2)</f>
        <v>0</v>
      </c>
      <c r="K123" s="223" t="s">
        <v>222</v>
      </c>
      <c r="L123" s="46"/>
      <c r="M123" s="228" t="s">
        <v>1</v>
      </c>
      <c r="N123" s="229" t="s">
        <v>48</v>
      </c>
      <c r="O123" s="93"/>
      <c r="P123" s="230">
        <f>O123*H123</f>
        <v>0</v>
      </c>
      <c r="Q123" s="230">
        <v>0.0068700000000000002</v>
      </c>
      <c r="R123" s="230">
        <f>Q123*H123</f>
        <v>0.62860499999999997</v>
      </c>
      <c r="S123" s="230">
        <v>0</v>
      </c>
      <c r="T123" s="231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2" t="s">
        <v>312</v>
      </c>
      <c r="AT123" s="232" t="s">
        <v>218</v>
      </c>
      <c r="AU123" s="232" t="s">
        <v>93</v>
      </c>
      <c r="AY123" s="18" t="s">
        <v>216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91</v>
      </c>
      <c r="BK123" s="233">
        <f>ROUND(I123*H123,2)</f>
        <v>0</v>
      </c>
      <c r="BL123" s="18" t="s">
        <v>312</v>
      </c>
      <c r="BM123" s="232" t="s">
        <v>2891</v>
      </c>
    </row>
    <row r="124" s="13" customFormat="1">
      <c r="A124" s="13"/>
      <c r="B124" s="234"/>
      <c r="C124" s="235"/>
      <c r="D124" s="236" t="s">
        <v>225</v>
      </c>
      <c r="E124" s="237" t="s">
        <v>1</v>
      </c>
      <c r="F124" s="238" t="s">
        <v>2892</v>
      </c>
      <c r="G124" s="235"/>
      <c r="H124" s="239">
        <v>4.5</v>
      </c>
      <c r="I124" s="240"/>
      <c r="J124" s="235"/>
      <c r="K124" s="235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225</v>
      </c>
      <c r="AU124" s="245" t="s">
        <v>93</v>
      </c>
      <c r="AV124" s="13" t="s">
        <v>93</v>
      </c>
      <c r="AW124" s="13" t="s">
        <v>38</v>
      </c>
      <c r="AX124" s="13" t="s">
        <v>83</v>
      </c>
      <c r="AY124" s="245" t="s">
        <v>216</v>
      </c>
    </row>
    <row r="125" s="13" customFormat="1">
      <c r="A125" s="13"/>
      <c r="B125" s="234"/>
      <c r="C125" s="235"/>
      <c r="D125" s="236" t="s">
        <v>225</v>
      </c>
      <c r="E125" s="237" t="s">
        <v>1</v>
      </c>
      <c r="F125" s="238" t="s">
        <v>2893</v>
      </c>
      <c r="G125" s="235"/>
      <c r="H125" s="239">
        <v>6</v>
      </c>
      <c r="I125" s="240"/>
      <c r="J125" s="235"/>
      <c r="K125" s="235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225</v>
      </c>
      <c r="AU125" s="245" t="s">
        <v>93</v>
      </c>
      <c r="AV125" s="13" t="s">
        <v>93</v>
      </c>
      <c r="AW125" s="13" t="s">
        <v>38</v>
      </c>
      <c r="AX125" s="13" t="s">
        <v>83</v>
      </c>
      <c r="AY125" s="245" t="s">
        <v>216</v>
      </c>
    </row>
    <row r="126" s="13" customFormat="1">
      <c r="A126" s="13"/>
      <c r="B126" s="234"/>
      <c r="C126" s="235"/>
      <c r="D126" s="236" t="s">
        <v>225</v>
      </c>
      <c r="E126" s="237" t="s">
        <v>1</v>
      </c>
      <c r="F126" s="238" t="s">
        <v>2894</v>
      </c>
      <c r="G126" s="235"/>
      <c r="H126" s="239">
        <v>4.5</v>
      </c>
      <c r="I126" s="240"/>
      <c r="J126" s="235"/>
      <c r="K126" s="235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225</v>
      </c>
      <c r="AU126" s="245" t="s">
        <v>93</v>
      </c>
      <c r="AV126" s="13" t="s">
        <v>93</v>
      </c>
      <c r="AW126" s="13" t="s">
        <v>38</v>
      </c>
      <c r="AX126" s="13" t="s">
        <v>83</v>
      </c>
      <c r="AY126" s="245" t="s">
        <v>216</v>
      </c>
    </row>
    <row r="127" s="13" customFormat="1">
      <c r="A127" s="13"/>
      <c r="B127" s="234"/>
      <c r="C127" s="235"/>
      <c r="D127" s="236" t="s">
        <v>225</v>
      </c>
      <c r="E127" s="237" t="s">
        <v>1</v>
      </c>
      <c r="F127" s="238" t="s">
        <v>2895</v>
      </c>
      <c r="G127" s="235"/>
      <c r="H127" s="239">
        <v>4.5</v>
      </c>
      <c r="I127" s="240"/>
      <c r="J127" s="235"/>
      <c r="K127" s="235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225</v>
      </c>
      <c r="AU127" s="245" t="s">
        <v>93</v>
      </c>
      <c r="AV127" s="13" t="s">
        <v>93</v>
      </c>
      <c r="AW127" s="13" t="s">
        <v>38</v>
      </c>
      <c r="AX127" s="13" t="s">
        <v>83</v>
      </c>
      <c r="AY127" s="245" t="s">
        <v>216</v>
      </c>
    </row>
    <row r="128" s="13" customFormat="1">
      <c r="A128" s="13"/>
      <c r="B128" s="234"/>
      <c r="C128" s="235"/>
      <c r="D128" s="236" t="s">
        <v>225</v>
      </c>
      <c r="E128" s="237" t="s">
        <v>1</v>
      </c>
      <c r="F128" s="238" t="s">
        <v>2896</v>
      </c>
      <c r="G128" s="235"/>
      <c r="H128" s="239">
        <v>4.5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225</v>
      </c>
      <c r="AU128" s="245" t="s">
        <v>93</v>
      </c>
      <c r="AV128" s="13" t="s">
        <v>93</v>
      </c>
      <c r="AW128" s="13" t="s">
        <v>38</v>
      </c>
      <c r="AX128" s="13" t="s">
        <v>83</v>
      </c>
      <c r="AY128" s="245" t="s">
        <v>216</v>
      </c>
    </row>
    <row r="129" s="13" customFormat="1">
      <c r="A129" s="13"/>
      <c r="B129" s="234"/>
      <c r="C129" s="235"/>
      <c r="D129" s="236" t="s">
        <v>225</v>
      </c>
      <c r="E129" s="237" t="s">
        <v>1</v>
      </c>
      <c r="F129" s="238" t="s">
        <v>2897</v>
      </c>
      <c r="G129" s="235"/>
      <c r="H129" s="239">
        <v>4.5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225</v>
      </c>
      <c r="AU129" s="245" t="s">
        <v>93</v>
      </c>
      <c r="AV129" s="13" t="s">
        <v>93</v>
      </c>
      <c r="AW129" s="13" t="s">
        <v>38</v>
      </c>
      <c r="AX129" s="13" t="s">
        <v>83</v>
      </c>
      <c r="AY129" s="245" t="s">
        <v>216</v>
      </c>
    </row>
    <row r="130" s="13" customFormat="1">
      <c r="A130" s="13"/>
      <c r="B130" s="234"/>
      <c r="C130" s="235"/>
      <c r="D130" s="236" t="s">
        <v>225</v>
      </c>
      <c r="E130" s="237" t="s">
        <v>1</v>
      </c>
      <c r="F130" s="238" t="s">
        <v>2898</v>
      </c>
      <c r="G130" s="235"/>
      <c r="H130" s="239">
        <v>4.5</v>
      </c>
      <c r="I130" s="240"/>
      <c r="J130" s="235"/>
      <c r="K130" s="235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225</v>
      </c>
      <c r="AU130" s="245" t="s">
        <v>93</v>
      </c>
      <c r="AV130" s="13" t="s">
        <v>93</v>
      </c>
      <c r="AW130" s="13" t="s">
        <v>38</v>
      </c>
      <c r="AX130" s="13" t="s">
        <v>83</v>
      </c>
      <c r="AY130" s="245" t="s">
        <v>216</v>
      </c>
    </row>
    <row r="131" s="13" customFormat="1">
      <c r="A131" s="13"/>
      <c r="B131" s="234"/>
      <c r="C131" s="235"/>
      <c r="D131" s="236" t="s">
        <v>225</v>
      </c>
      <c r="E131" s="237" t="s">
        <v>1</v>
      </c>
      <c r="F131" s="238" t="s">
        <v>2899</v>
      </c>
      <c r="G131" s="235"/>
      <c r="H131" s="239">
        <v>4.5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225</v>
      </c>
      <c r="AU131" s="245" t="s">
        <v>93</v>
      </c>
      <c r="AV131" s="13" t="s">
        <v>93</v>
      </c>
      <c r="AW131" s="13" t="s">
        <v>38</v>
      </c>
      <c r="AX131" s="13" t="s">
        <v>83</v>
      </c>
      <c r="AY131" s="245" t="s">
        <v>216</v>
      </c>
    </row>
    <row r="132" s="13" customFormat="1">
      <c r="A132" s="13"/>
      <c r="B132" s="234"/>
      <c r="C132" s="235"/>
      <c r="D132" s="236" t="s">
        <v>225</v>
      </c>
      <c r="E132" s="237" t="s">
        <v>1</v>
      </c>
      <c r="F132" s="238" t="s">
        <v>2900</v>
      </c>
      <c r="G132" s="235"/>
      <c r="H132" s="239">
        <v>4.5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225</v>
      </c>
      <c r="AU132" s="245" t="s">
        <v>93</v>
      </c>
      <c r="AV132" s="13" t="s">
        <v>93</v>
      </c>
      <c r="AW132" s="13" t="s">
        <v>38</v>
      </c>
      <c r="AX132" s="13" t="s">
        <v>83</v>
      </c>
      <c r="AY132" s="245" t="s">
        <v>216</v>
      </c>
    </row>
    <row r="133" s="13" customFormat="1">
      <c r="A133" s="13"/>
      <c r="B133" s="234"/>
      <c r="C133" s="235"/>
      <c r="D133" s="236" t="s">
        <v>225</v>
      </c>
      <c r="E133" s="237" t="s">
        <v>1</v>
      </c>
      <c r="F133" s="238" t="s">
        <v>2901</v>
      </c>
      <c r="G133" s="235"/>
      <c r="H133" s="239">
        <v>4.5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225</v>
      </c>
      <c r="AU133" s="245" t="s">
        <v>93</v>
      </c>
      <c r="AV133" s="13" t="s">
        <v>93</v>
      </c>
      <c r="AW133" s="13" t="s">
        <v>38</v>
      </c>
      <c r="AX133" s="13" t="s">
        <v>83</v>
      </c>
      <c r="AY133" s="245" t="s">
        <v>216</v>
      </c>
    </row>
    <row r="134" s="13" customFormat="1">
      <c r="A134" s="13"/>
      <c r="B134" s="234"/>
      <c r="C134" s="235"/>
      <c r="D134" s="236" t="s">
        <v>225</v>
      </c>
      <c r="E134" s="237" t="s">
        <v>1</v>
      </c>
      <c r="F134" s="238" t="s">
        <v>2902</v>
      </c>
      <c r="G134" s="235"/>
      <c r="H134" s="239">
        <v>4.5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225</v>
      </c>
      <c r="AU134" s="245" t="s">
        <v>93</v>
      </c>
      <c r="AV134" s="13" t="s">
        <v>93</v>
      </c>
      <c r="AW134" s="13" t="s">
        <v>38</v>
      </c>
      <c r="AX134" s="13" t="s">
        <v>83</v>
      </c>
      <c r="AY134" s="245" t="s">
        <v>216</v>
      </c>
    </row>
    <row r="135" s="13" customFormat="1">
      <c r="A135" s="13"/>
      <c r="B135" s="234"/>
      <c r="C135" s="235"/>
      <c r="D135" s="236" t="s">
        <v>225</v>
      </c>
      <c r="E135" s="237" t="s">
        <v>1</v>
      </c>
      <c r="F135" s="238" t="s">
        <v>2903</v>
      </c>
      <c r="G135" s="235"/>
      <c r="H135" s="239">
        <v>4.5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225</v>
      </c>
      <c r="AU135" s="245" t="s">
        <v>93</v>
      </c>
      <c r="AV135" s="13" t="s">
        <v>93</v>
      </c>
      <c r="AW135" s="13" t="s">
        <v>38</v>
      </c>
      <c r="AX135" s="13" t="s">
        <v>83</v>
      </c>
      <c r="AY135" s="245" t="s">
        <v>216</v>
      </c>
    </row>
    <row r="136" s="13" customFormat="1">
      <c r="A136" s="13"/>
      <c r="B136" s="234"/>
      <c r="C136" s="235"/>
      <c r="D136" s="236" t="s">
        <v>225</v>
      </c>
      <c r="E136" s="237" t="s">
        <v>1</v>
      </c>
      <c r="F136" s="238" t="s">
        <v>2904</v>
      </c>
      <c r="G136" s="235"/>
      <c r="H136" s="239">
        <v>4.5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225</v>
      </c>
      <c r="AU136" s="245" t="s">
        <v>93</v>
      </c>
      <c r="AV136" s="13" t="s">
        <v>93</v>
      </c>
      <c r="AW136" s="13" t="s">
        <v>38</v>
      </c>
      <c r="AX136" s="13" t="s">
        <v>83</v>
      </c>
      <c r="AY136" s="245" t="s">
        <v>216</v>
      </c>
    </row>
    <row r="137" s="13" customFormat="1">
      <c r="A137" s="13"/>
      <c r="B137" s="234"/>
      <c r="C137" s="235"/>
      <c r="D137" s="236" t="s">
        <v>225</v>
      </c>
      <c r="E137" s="237" t="s">
        <v>1</v>
      </c>
      <c r="F137" s="238" t="s">
        <v>2905</v>
      </c>
      <c r="G137" s="235"/>
      <c r="H137" s="239">
        <v>4.5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225</v>
      </c>
      <c r="AU137" s="245" t="s">
        <v>93</v>
      </c>
      <c r="AV137" s="13" t="s">
        <v>93</v>
      </c>
      <c r="AW137" s="13" t="s">
        <v>38</v>
      </c>
      <c r="AX137" s="13" t="s">
        <v>83</v>
      </c>
      <c r="AY137" s="245" t="s">
        <v>216</v>
      </c>
    </row>
    <row r="138" s="13" customFormat="1">
      <c r="A138" s="13"/>
      <c r="B138" s="234"/>
      <c r="C138" s="235"/>
      <c r="D138" s="236" t="s">
        <v>225</v>
      </c>
      <c r="E138" s="237" t="s">
        <v>1</v>
      </c>
      <c r="F138" s="238" t="s">
        <v>2906</v>
      </c>
      <c r="G138" s="235"/>
      <c r="H138" s="239">
        <v>4.5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225</v>
      </c>
      <c r="AU138" s="245" t="s">
        <v>93</v>
      </c>
      <c r="AV138" s="13" t="s">
        <v>93</v>
      </c>
      <c r="AW138" s="13" t="s">
        <v>38</v>
      </c>
      <c r="AX138" s="13" t="s">
        <v>83</v>
      </c>
      <c r="AY138" s="245" t="s">
        <v>216</v>
      </c>
    </row>
    <row r="139" s="13" customFormat="1">
      <c r="A139" s="13"/>
      <c r="B139" s="234"/>
      <c r="C139" s="235"/>
      <c r="D139" s="236" t="s">
        <v>225</v>
      </c>
      <c r="E139" s="237" t="s">
        <v>1</v>
      </c>
      <c r="F139" s="238" t="s">
        <v>2907</v>
      </c>
      <c r="G139" s="235"/>
      <c r="H139" s="239">
        <v>4.5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225</v>
      </c>
      <c r="AU139" s="245" t="s">
        <v>93</v>
      </c>
      <c r="AV139" s="13" t="s">
        <v>93</v>
      </c>
      <c r="AW139" s="13" t="s">
        <v>38</v>
      </c>
      <c r="AX139" s="13" t="s">
        <v>83</v>
      </c>
      <c r="AY139" s="245" t="s">
        <v>216</v>
      </c>
    </row>
    <row r="140" s="13" customFormat="1">
      <c r="A140" s="13"/>
      <c r="B140" s="234"/>
      <c r="C140" s="235"/>
      <c r="D140" s="236" t="s">
        <v>225</v>
      </c>
      <c r="E140" s="237" t="s">
        <v>1</v>
      </c>
      <c r="F140" s="238" t="s">
        <v>2908</v>
      </c>
      <c r="G140" s="235"/>
      <c r="H140" s="239">
        <v>4.5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225</v>
      </c>
      <c r="AU140" s="245" t="s">
        <v>93</v>
      </c>
      <c r="AV140" s="13" t="s">
        <v>93</v>
      </c>
      <c r="AW140" s="13" t="s">
        <v>38</v>
      </c>
      <c r="AX140" s="13" t="s">
        <v>83</v>
      </c>
      <c r="AY140" s="245" t="s">
        <v>216</v>
      </c>
    </row>
    <row r="141" s="13" customFormat="1">
      <c r="A141" s="13"/>
      <c r="B141" s="234"/>
      <c r="C141" s="235"/>
      <c r="D141" s="236" t="s">
        <v>225</v>
      </c>
      <c r="E141" s="237" t="s">
        <v>1</v>
      </c>
      <c r="F141" s="238" t="s">
        <v>2909</v>
      </c>
      <c r="G141" s="235"/>
      <c r="H141" s="239">
        <v>9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225</v>
      </c>
      <c r="AU141" s="245" t="s">
        <v>93</v>
      </c>
      <c r="AV141" s="13" t="s">
        <v>93</v>
      </c>
      <c r="AW141" s="13" t="s">
        <v>38</v>
      </c>
      <c r="AX141" s="13" t="s">
        <v>83</v>
      </c>
      <c r="AY141" s="245" t="s">
        <v>216</v>
      </c>
    </row>
    <row r="142" s="13" customFormat="1">
      <c r="A142" s="13"/>
      <c r="B142" s="234"/>
      <c r="C142" s="235"/>
      <c r="D142" s="236" t="s">
        <v>225</v>
      </c>
      <c r="E142" s="237" t="s">
        <v>1</v>
      </c>
      <c r="F142" s="238" t="s">
        <v>2910</v>
      </c>
      <c r="G142" s="235"/>
      <c r="H142" s="239">
        <v>4.5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225</v>
      </c>
      <c r="AU142" s="245" t="s">
        <v>93</v>
      </c>
      <c r="AV142" s="13" t="s">
        <v>93</v>
      </c>
      <c r="AW142" s="13" t="s">
        <v>38</v>
      </c>
      <c r="AX142" s="13" t="s">
        <v>83</v>
      </c>
      <c r="AY142" s="245" t="s">
        <v>216</v>
      </c>
    </row>
    <row r="143" s="14" customFormat="1">
      <c r="A143" s="14"/>
      <c r="B143" s="246"/>
      <c r="C143" s="247"/>
      <c r="D143" s="236" t="s">
        <v>225</v>
      </c>
      <c r="E143" s="248" t="s">
        <v>1</v>
      </c>
      <c r="F143" s="249" t="s">
        <v>229</v>
      </c>
      <c r="G143" s="247"/>
      <c r="H143" s="250">
        <v>91.5</v>
      </c>
      <c r="I143" s="251"/>
      <c r="J143" s="247"/>
      <c r="K143" s="247"/>
      <c r="L143" s="252"/>
      <c r="M143" s="253"/>
      <c r="N143" s="254"/>
      <c r="O143" s="254"/>
      <c r="P143" s="254"/>
      <c r="Q143" s="254"/>
      <c r="R143" s="254"/>
      <c r="S143" s="254"/>
      <c r="T143" s="25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6" t="s">
        <v>225</v>
      </c>
      <c r="AU143" s="256" t="s">
        <v>93</v>
      </c>
      <c r="AV143" s="14" t="s">
        <v>223</v>
      </c>
      <c r="AW143" s="14" t="s">
        <v>38</v>
      </c>
      <c r="AX143" s="14" t="s">
        <v>91</v>
      </c>
      <c r="AY143" s="256" t="s">
        <v>216</v>
      </c>
    </row>
    <row r="144" s="2" customFormat="1" ht="16.5" customHeight="1">
      <c r="A144" s="40"/>
      <c r="B144" s="41"/>
      <c r="C144" s="221" t="s">
        <v>93</v>
      </c>
      <c r="D144" s="221" t="s">
        <v>218</v>
      </c>
      <c r="E144" s="222" t="s">
        <v>2911</v>
      </c>
      <c r="F144" s="223" t="s">
        <v>2912</v>
      </c>
      <c r="G144" s="224" t="s">
        <v>237</v>
      </c>
      <c r="H144" s="225">
        <v>203.69999999999999</v>
      </c>
      <c r="I144" s="226"/>
      <c r="J144" s="227">
        <f>ROUND(I144*H144,2)</f>
        <v>0</v>
      </c>
      <c r="K144" s="223" t="s">
        <v>222</v>
      </c>
      <c r="L144" s="46"/>
      <c r="M144" s="228" t="s">
        <v>1</v>
      </c>
      <c r="N144" s="229" t="s">
        <v>48</v>
      </c>
      <c r="O144" s="93"/>
      <c r="P144" s="230">
        <f>O144*H144</f>
        <v>0</v>
      </c>
      <c r="Q144" s="230">
        <v>0.00046900000000000002</v>
      </c>
      <c r="R144" s="230">
        <f>Q144*H144</f>
        <v>0.095535300000000004</v>
      </c>
      <c r="S144" s="230">
        <v>0</v>
      </c>
      <c r="T144" s="231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2" t="s">
        <v>312</v>
      </c>
      <c r="AT144" s="232" t="s">
        <v>218</v>
      </c>
      <c r="AU144" s="232" t="s">
        <v>93</v>
      </c>
      <c r="AY144" s="18" t="s">
        <v>216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91</v>
      </c>
      <c r="BK144" s="233">
        <f>ROUND(I144*H144,2)</f>
        <v>0</v>
      </c>
      <c r="BL144" s="18" t="s">
        <v>312</v>
      </c>
      <c r="BM144" s="232" t="s">
        <v>2913</v>
      </c>
    </row>
    <row r="145" s="13" customFormat="1">
      <c r="A145" s="13"/>
      <c r="B145" s="234"/>
      <c r="C145" s="235"/>
      <c r="D145" s="236" t="s">
        <v>225</v>
      </c>
      <c r="E145" s="237" t="s">
        <v>1</v>
      </c>
      <c r="F145" s="238" t="s">
        <v>2914</v>
      </c>
      <c r="G145" s="235"/>
      <c r="H145" s="239">
        <v>18.300000000000001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225</v>
      </c>
      <c r="AU145" s="245" t="s">
        <v>93</v>
      </c>
      <c r="AV145" s="13" t="s">
        <v>93</v>
      </c>
      <c r="AW145" s="13" t="s">
        <v>38</v>
      </c>
      <c r="AX145" s="13" t="s">
        <v>83</v>
      </c>
      <c r="AY145" s="245" t="s">
        <v>216</v>
      </c>
    </row>
    <row r="146" s="13" customFormat="1">
      <c r="A146" s="13"/>
      <c r="B146" s="234"/>
      <c r="C146" s="235"/>
      <c r="D146" s="236" t="s">
        <v>225</v>
      </c>
      <c r="E146" s="237" t="s">
        <v>1</v>
      </c>
      <c r="F146" s="238" t="s">
        <v>2915</v>
      </c>
      <c r="G146" s="235"/>
      <c r="H146" s="239">
        <v>38.600000000000001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225</v>
      </c>
      <c r="AU146" s="245" t="s">
        <v>93</v>
      </c>
      <c r="AV146" s="13" t="s">
        <v>93</v>
      </c>
      <c r="AW146" s="13" t="s">
        <v>38</v>
      </c>
      <c r="AX146" s="13" t="s">
        <v>83</v>
      </c>
      <c r="AY146" s="245" t="s">
        <v>216</v>
      </c>
    </row>
    <row r="147" s="13" customFormat="1">
      <c r="A147" s="13"/>
      <c r="B147" s="234"/>
      <c r="C147" s="235"/>
      <c r="D147" s="236" t="s">
        <v>225</v>
      </c>
      <c r="E147" s="237" t="s">
        <v>1</v>
      </c>
      <c r="F147" s="238" t="s">
        <v>2916</v>
      </c>
      <c r="G147" s="235"/>
      <c r="H147" s="239">
        <v>19.399999999999999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225</v>
      </c>
      <c r="AU147" s="245" t="s">
        <v>93</v>
      </c>
      <c r="AV147" s="13" t="s">
        <v>93</v>
      </c>
      <c r="AW147" s="13" t="s">
        <v>38</v>
      </c>
      <c r="AX147" s="13" t="s">
        <v>83</v>
      </c>
      <c r="AY147" s="245" t="s">
        <v>216</v>
      </c>
    </row>
    <row r="148" s="13" customFormat="1">
      <c r="A148" s="13"/>
      <c r="B148" s="234"/>
      <c r="C148" s="235"/>
      <c r="D148" s="236" t="s">
        <v>225</v>
      </c>
      <c r="E148" s="237" t="s">
        <v>1</v>
      </c>
      <c r="F148" s="238" t="s">
        <v>2917</v>
      </c>
      <c r="G148" s="235"/>
      <c r="H148" s="239">
        <v>4.2000000000000002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225</v>
      </c>
      <c r="AU148" s="245" t="s">
        <v>93</v>
      </c>
      <c r="AV148" s="13" t="s">
        <v>93</v>
      </c>
      <c r="AW148" s="13" t="s">
        <v>38</v>
      </c>
      <c r="AX148" s="13" t="s">
        <v>83</v>
      </c>
      <c r="AY148" s="245" t="s">
        <v>216</v>
      </c>
    </row>
    <row r="149" s="13" customFormat="1">
      <c r="A149" s="13"/>
      <c r="B149" s="234"/>
      <c r="C149" s="235"/>
      <c r="D149" s="236" t="s">
        <v>225</v>
      </c>
      <c r="E149" s="237" t="s">
        <v>1</v>
      </c>
      <c r="F149" s="238" t="s">
        <v>2918</v>
      </c>
      <c r="G149" s="235"/>
      <c r="H149" s="239">
        <v>8.3000000000000007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225</v>
      </c>
      <c r="AU149" s="245" t="s">
        <v>93</v>
      </c>
      <c r="AV149" s="13" t="s">
        <v>93</v>
      </c>
      <c r="AW149" s="13" t="s">
        <v>38</v>
      </c>
      <c r="AX149" s="13" t="s">
        <v>83</v>
      </c>
      <c r="AY149" s="245" t="s">
        <v>216</v>
      </c>
    </row>
    <row r="150" s="13" customFormat="1">
      <c r="A150" s="13"/>
      <c r="B150" s="234"/>
      <c r="C150" s="235"/>
      <c r="D150" s="236" t="s">
        <v>225</v>
      </c>
      <c r="E150" s="237" t="s">
        <v>1</v>
      </c>
      <c r="F150" s="238" t="s">
        <v>2919</v>
      </c>
      <c r="G150" s="235"/>
      <c r="H150" s="239">
        <v>8.5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225</v>
      </c>
      <c r="AU150" s="245" t="s">
        <v>93</v>
      </c>
      <c r="AV150" s="13" t="s">
        <v>93</v>
      </c>
      <c r="AW150" s="13" t="s">
        <v>38</v>
      </c>
      <c r="AX150" s="13" t="s">
        <v>83</v>
      </c>
      <c r="AY150" s="245" t="s">
        <v>216</v>
      </c>
    </row>
    <row r="151" s="13" customFormat="1">
      <c r="A151" s="13"/>
      <c r="B151" s="234"/>
      <c r="C151" s="235"/>
      <c r="D151" s="236" t="s">
        <v>225</v>
      </c>
      <c r="E151" s="237" t="s">
        <v>1</v>
      </c>
      <c r="F151" s="238" t="s">
        <v>2920</v>
      </c>
      <c r="G151" s="235"/>
      <c r="H151" s="239">
        <v>4.2999999999999998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225</v>
      </c>
      <c r="AU151" s="245" t="s">
        <v>93</v>
      </c>
      <c r="AV151" s="13" t="s">
        <v>93</v>
      </c>
      <c r="AW151" s="13" t="s">
        <v>38</v>
      </c>
      <c r="AX151" s="13" t="s">
        <v>83</v>
      </c>
      <c r="AY151" s="245" t="s">
        <v>216</v>
      </c>
    </row>
    <row r="152" s="13" customFormat="1">
      <c r="A152" s="13"/>
      <c r="B152" s="234"/>
      <c r="C152" s="235"/>
      <c r="D152" s="236" t="s">
        <v>225</v>
      </c>
      <c r="E152" s="237" t="s">
        <v>1</v>
      </c>
      <c r="F152" s="238" t="s">
        <v>2921</v>
      </c>
      <c r="G152" s="235"/>
      <c r="H152" s="239">
        <v>7.5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225</v>
      </c>
      <c r="AU152" s="245" t="s">
        <v>93</v>
      </c>
      <c r="AV152" s="13" t="s">
        <v>93</v>
      </c>
      <c r="AW152" s="13" t="s">
        <v>38</v>
      </c>
      <c r="AX152" s="13" t="s">
        <v>83</v>
      </c>
      <c r="AY152" s="245" t="s">
        <v>216</v>
      </c>
    </row>
    <row r="153" s="13" customFormat="1">
      <c r="A153" s="13"/>
      <c r="B153" s="234"/>
      <c r="C153" s="235"/>
      <c r="D153" s="236" t="s">
        <v>225</v>
      </c>
      <c r="E153" s="237" t="s">
        <v>1</v>
      </c>
      <c r="F153" s="238" t="s">
        <v>2922</v>
      </c>
      <c r="G153" s="235"/>
      <c r="H153" s="239">
        <v>12.800000000000001</v>
      </c>
      <c r="I153" s="240"/>
      <c r="J153" s="235"/>
      <c r="K153" s="235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225</v>
      </c>
      <c r="AU153" s="245" t="s">
        <v>93</v>
      </c>
      <c r="AV153" s="13" t="s">
        <v>93</v>
      </c>
      <c r="AW153" s="13" t="s">
        <v>38</v>
      </c>
      <c r="AX153" s="13" t="s">
        <v>83</v>
      </c>
      <c r="AY153" s="245" t="s">
        <v>216</v>
      </c>
    </row>
    <row r="154" s="13" customFormat="1">
      <c r="A154" s="13"/>
      <c r="B154" s="234"/>
      <c r="C154" s="235"/>
      <c r="D154" s="236" t="s">
        <v>225</v>
      </c>
      <c r="E154" s="237" t="s">
        <v>1</v>
      </c>
      <c r="F154" s="238" t="s">
        <v>2923</v>
      </c>
      <c r="G154" s="235"/>
      <c r="H154" s="239">
        <v>12.5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225</v>
      </c>
      <c r="AU154" s="245" t="s">
        <v>93</v>
      </c>
      <c r="AV154" s="13" t="s">
        <v>93</v>
      </c>
      <c r="AW154" s="13" t="s">
        <v>38</v>
      </c>
      <c r="AX154" s="13" t="s">
        <v>83</v>
      </c>
      <c r="AY154" s="245" t="s">
        <v>216</v>
      </c>
    </row>
    <row r="155" s="13" customFormat="1">
      <c r="A155" s="13"/>
      <c r="B155" s="234"/>
      <c r="C155" s="235"/>
      <c r="D155" s="236" t="s">
        <v>225</v>
      </c>
      <c r="E155" s="237" t="s">
        <v>1</v>
      </c>
      <c r="F155" s="238" t="s">
        <v>2924</v>
      </c>
      <c r="G155" s="235"/>
      <c r="H155" s="239">
        <v>6.2000000000000002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225</v>
      </c>
      <c r="AU155" s="245" t="s">
        <v>93</v>
      </c>
      <c r="AV155" s="13" t="s">
        <v>93</v>
      </c>
      <c r="AW155" s="13" t="s">
        <v>38</v>
      </c>
      <c r="AX155" s="13" t="s">
        <v>83</v>
      </c>
      <c r="AY155" s="245" t="s">
        <v>216</v>
      </c>
    </row>
    <row r="156" s="13" customFormat="1">
      <c r="A156" s="13"/>
      <c r="B156" s="234"/>
      <c r="C156" s="235"/>
      <c r="D156" s="236" t="s">
        <v>225</v>
      </c>
      <c r="E156" s="237" t="s">
        <v>1</v>
      </c>
      <c r="F156" s="238" t="s">
        <v>2925</v>
      </c>
      <c r="G156" s="235"/>
      <c r="H156" s="239">
        <v>6.5</v>
      </c>
      <c r="I156" s="240"/>
      <c r="J156" s="235"/>
      <c r="K156" s="235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225</v>
      </c>
      <c r="AU156" s="245" t="s">
        <v>93</v>
      </c>
      <c r="AV156" s="13" t="s">
        <v>93</v>
      </c>
      <c r="AW156" s="13" t="s">
        <v>38</v>
      </c>
      <c r="AX156" s="13" t="s">
        <v>83</v>
      </c>
      <c r="AY156" s="245" t="s">
        <v>216</v>
      </c>
    </row>
    <row r="157" s="13" customFormat="1">
      <c r="A157" s="13"/>
      <c r="B157" s="234"/>
      <c r="C157" s="235"/>
      <c r="D157" s="236" t="s">
        <v>225</v>
      </c>
      <c r="E157" s="237" t="s">
        <v>1</v>
      </c>
      <c r="F157" s="238" t="s">
        <v>2926</v>
      </c>
      <c r="G157" s="235"/>
      <c r="H157" s="239">
        <v>4.2000000000000002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225</v>
      </c>
      <c r="AU157" s="245" t="s">
        <v>93</v>
      </c>
      <c r="AV157" s="13" t="s">
        <v>93</v>
      </c>
      <c r="AW157" s="13" t="s">
        <v>38</v>
      </c>
      <c r="AX157" s="13" t="s">
        <v>83</v>
      </c>
      <c r="AY157" s="245" t="s">
        <v>216</v>
      </c>
    </row>
    <row r="158" s="13" customFormat="1">
      <c r="A158" s="13"/>
      <c r="B158" s="234"/>
      <c r="C158" s="235"/>
      <c r="D158" s="236" t="s">
        <v>225</v>
      </c>
      <c r="E158" s="237" t="s">
        <v>1</v>
      </c>
      <c r="F158" s="238" t="s">
        <v>2927</v>
      </c>
      <c r="G158" s="235"/>
      <c r="H158" s="239">
        <v>5.2000000000000002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225</v>
      </c>
      <c r="AU158" s="245" t="s">
        <v>93</v>
      </c>
      <c r="AV158" s="13" t="s">
        <v>93</v>
      </c>
      <c r="AW158" s="13" t="s">
        <v>38</v>
      </c>
      <c r="AX158" s="13" t="s">
        <v>83</v>
      </c>
      <c r="AY158" s="245" t="s">
        <v>216</v>
      </c>
    </row>
    <row r="159" s="13" customFormat="1">
      <c r="A159" s="13"/>
      <c r="B159" s="234"/>
      <c r="C159" s="235"/>
      <c r="D159" s="236" t="s">
        <v>225</v>
      </c>
      <c r="E159" s="237" t="s">
        <v>1</v>
      </c>
      <c r="F159" s="238" t="s">
        <v>2928</v>
      </c>
      <c r="G159" s="235"/>
      <c r="H159" s="239">
        <v>12.800000000000001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225</v>
      </c>
      <c r="AU159" s="245" t="s">
        <v>93</v>
      </c>
      <c r="AV159" s="13" t="s">
        <v>93</v>
      </c>
      <c r="AW159" s="13" t="s">
        <v>38</v>
      </c>
      <c r="AX159" s="13" t="s">
        <v>83</v>
      </c>
      <c r="AY159" s="245" t="s">
        <v>216</v>
      </c>
    </row>
    <row r="160" s="13" customFormat="1">
      <c r="A160" s="13"/>
      <c r="B160" s="234"/>
      <c r="C160" s="235"/>
      <c r="D160" s="236" t="s">
        <v>225</v>
      </c>
      <c r="E160" s="237" t="s">
        <v>1</v>
      </c>
      <c r="F160" s="238" t="s">
        <v>2929</v>
      </c>
      <c r="G160" s="235"/>
      <c r="H160" s="239">
        <v>3.5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225</v>
      </c>
      <c r="AU160" s="245" t="s">
        <v>93</v>
      </c>
      <c r="AV160" s="13" t="s">
        <v>93</v>
      </c>
      <c r="AW160" s="13" t="s">
        <v>38</v>
      </c>
      <c r="AX160" s="13" t="s">
        <v>83</v>
      </c>
      <c r="AY160" s="245" t="s">
        <v>216</v>
      </c>
    </row>
    <row r="161" s="13" customFormat="1">
      <c r="A161" s="13"/>
      <c r="B161" s="234"/>
      <c r="C161" s="235"/>
      <c r="D161" s="236" t="s">
        <v>225</v>
      </c>
      <c r="E161" s="237" t="s">
        <v>1</v>
      </c>
      <c r="F161" s="238" t="s">
        <v>2930</v>
      </c>
      <c r="G161" s="235"/>
      <c r="H161" s="239">
        <v>4.2000000000000002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225</v>
      </c>
      <c r="AU161" s="245" t="s">
        <v>93</v>
      </c>
      <c r="AV161" s="13" t="s">
        <v>93</v>
      </c>
      <c r="AW161" s="13" t="s">
        <v>38</v>
      </c>
      <c r="AX161" s="13" t="s">
        <v>83</v>
      </c>
      <c r="AY161" s="245" t="s">
        <v>216</v>
      </c>
    </row>
    <row r="162" s="13" customFormat="1">
      <c r="A162" s="13"/>
      <c r="B162" s="234"/>
      <c r="C162" s="235"/>
      <c r="D162" s="236" t="s">
        <v>225</v>
      </c>
      <c r="E162" s="237" t="s">
        <v>1</v>
      </c>
      <c r="F162" s="238" t="s">
        <v>2931</v>
      </c>
      <c r="G162" s="235"/>
      <c r="H162" s="239">
        <v>22.5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225</v>
      </c>
      <c r="AU162" s="245" t="s">
        <v>93</v>
      </c>
      <c r="AV162" s="13" t="s">
        <v>93</v>
      </c>
      <c r="AW162" s="13" t="s">
        <v>38</v>
      </c>
      <c r="AX162" s="13" t="s">
        <v>83</v>
      </c>
      <c r="AY162" s="245" t="s">
        <v>216</v>
      </c>
    </row>
    <row r="163" s="13" customFormat="1">
      <c r="A163" s="13"/>
      <c r="B163" s="234"/>
      <c r="C163" s="235"/>
      <c r="D163" s="236" t="s">
        <v>225</v>
      </c>
      <c r="E163" s="237" t="s">
        <v>1</v>
      </c>
      <c r="F163" s="238" t="s">
        <v>2932</v>
      </c>
      <c r="G163" s="235"/>
      <c r="H163" s="239">
        <v>4.2000000000000002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225</v>
      </c>
      <c r="AU163" s="245" t="s">
        <v>93</v>
      </c>
      <c r="AV163" s="13" t="s">
        <v>93</v>
      </c>
      <c r="AW163" s="13" t="s">
        <v>38</v>
      </c>
      <c r="AX163" s="13" t="s">
        <v>83</v>
      </c>
      <c r="AY163" s="245" t="s">
        <v>216</v>
      </c>
    </row>
    <row r="164" s="14" customFormat="1">
      <c r="A164" s="14"/>
      <c r="B164" s="246"/>
      <c r="C164" s="247"/>
      <c r="D164" s="236" t="s">
        <v>225</v>
      </c>
      <c r="E164" s="248" t="s">
        <v>1</v>
      </c>
      <c r="F164" s="249" t="s">
        <v>229</v>
      </c>
      <c r="G164" s="247"/>
      <c r="H164" s="250">
        <v>203.69999999999999</v>
      </c>
      <c r="I164" s="251"/>
      <c r="J164" s="247"/>
      <c r="K164" s="247"/>
      <c r="L164" s="252"/>
      <c r="M164" s="253"/>
      <c r="N164" s="254"/>
      <c r="O164" s="254"/>
      <c r="P164" s="254"/>
      <c r="Q164" s="254"/>
      <c r="R164" s="254"/>
      <c r="S164" s="254"/>
      <c r="T164" s="25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6" t="s">
        <v>225</v>
      </c>
      <c r="AU164" s="256" t="s">
        <v>93</v>
      </c>
      <c r="AV164" s="14" t="s">
        <v>223</v>
      </c>
      <c r="AW164" s="14" t="s">
        <v>38</v>
      </c>
      <c r="AX164" s="14" t="s">
        <v>91</v>
      </c>
      <c r="AY164" s="256" t="s">
        <v>216</v>
      </c>
    </row>
    <row r="165" s="2" customFormat="1" ht="16.5" customHeight="1">
      <c r="A165" s="40"/>
      <c r="B165" s="41"/>
      <c r="C165" s="221" t="s">
        <v>234</v>
      </c>
      <c r="D165" s="221" t="s">
        <v>218</v>
      </c>
      <c r="E165" s="222" t="s">
        <v>2933</v>
      </c>
      <c r="F165" s="223" t="s">
        <v>2934</v>
      </c>
      <c r="G165" s="224" t="s">
        <v>237</v>
      </c>
      <c r="H165" s="225">
        <v>98.099999999999994</v>
      </c>
      <c r="I165" s="226"/>
      <c r="J165" s="227">
        <f>ROUND(I165*H165,2)</f>
        <v>0</v>
      </c>
      <c r="K165" s="223" t="s">
        <v>222</v>
      </c>
      <c r="L165" s="46"/>
      <c r="M165" s="228" t="s">
        <v>1</v>
      </c>
      <c r="N165" s="229" t="s">
        <v>48</v>
      </c>
      <c r="O165" s="93"/>
      <c r="P165" s="230">
        <f>O165*H165</f>
        <v>0</v>
      </c>
      <c r="Q165" s="230">
        <v>0.0015659999999999999</v>
      </c>
      <c r="R165" s="230">
        <f>Q165*H165</f>
        <v>0.15362459999999997</v>
      </c>
      <c r="S165" s="230">
        <v>0</v>
      </c>
      <c r="T165" s="231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2" t="s">
        <v>312</v>
      </c>
      <c r="AT165" s="232" t="s">
        <v>218</v>
      </c>
      <c r="AU165" s="232" t="s">
        <v>93</v>
      </c>
      <c r="AY165" s="18" t="s">
        <v>216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91</v>
      </c>
      <c r="BK165" s="233">
        <f>ROUND(I165*H165,2)</f>
        <v>0</v>
      </c>
      <c r="BL165" s="18" t="s">
        <v>312</v>
      </c>
      <c r="BM165" s="232" t="s">
        <v>2935</v>
      </c>
    </row>
    <row r="166" s="13" customFormat="1">
      <c r="A166" s="13"/>
      <c r="B166" s="234"/>
      <c r="C166" s="235"/>
      <c r="D166" s="236" t="s">
        <v>225</v>
      </c>
      <c r="E166" s="237" t="s">
        <v>1</v>
      </c>
      <c r="F166" s="238" t="s">
        <v>2936</v>
      </c>
      <c r="G166" s="235"/>
      <c r="H166" s="239">
        <v>4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225</v>
      </c>
      <c r="AU166" s="245" t="s">
        <v>93</v>
      </c>
      <c r="AV166" s="13" t="s">
        <v>93</v>
      </c>
      <c r="AW166" s="13" t="s">
        <v>38</v>
      </c>
      <c r="AX166" s="13" t="s">
        <v>83</v>
      </c>
      <c r="AY166" s="245" t="s">
        <v>216</v>
      </c>
    </row>
    <row r="167" s="13" customFormat="1">
      <c r="A167" s="13"/>
      <c r="B167" s="234"/>
      <c r="C167" s="235"/>
      <c r="D167" s="236" t="s">
        <v>225</v>
      </c>
      <c r="E167" s="237" t="s">
        <v>1</v>
      </c>
      <c r="F167" s="238" t="s">
        <v>2937</v>
      </c>
      <c r="G167" s="235"/>
      <c r="H167" s="239">
        <v>6.5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225</v>
      </c>
      <c r="AU167" s="245" t="s">
        <v>93</v>
      </c>
      <c r="AV167" s="13" t="s">
        <v>93</v>
      </c>
      <c r="AW167" s="13" t="s">
        <v>38</v>
      </c>
      <c r="AX167" s="13" t="s">
        <v>83</v>
      </c>
      <c r="AY167" s="245" t="s">
        <v>216</v>
      </c>
    </row>
    <row r="168" s="13" customFormat="1">
      <c r="A168" s="13"/>
      <c r="B168" s="234"/>
      <c r="C168" s="235"/>
      <c r="D168" s="236" t="s">
        <v>225</v>
      </c>
      <c r="E168" s="237" t="s">
        <v>1</v>
      </c>
      <c r="F168" s="238" t="s">
        <v>2938</v>
      </c>
      <c r="G168" s="235"/>
      <c r="H168" s="239">
        <v>7.5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225</v>
      </c>
      <c r="AU168" s="245" t="s">
        <v>93</v>
      </c>
      <c r="AV168" s="13" t="s">
        <v>93</v>
      </c>
      <c r="AW168" s="13" t="s">
        <v>38</v>
      </c>
      <c r="AX168" s="13" t="s">
        <v>83</v>
      </c>
      <c r="AY168" s="245" t="s">
        <v>216</v>
      </c>
    </row>
    <row r="169" s="13" customFormat="1">
      <c r="A169" s="13"/>
      <c r="B169" s="234"/>
      <c r="C169" s="235"/>
      <c r="D169" s="236" t="s">
        <v>225</v>
      </c>
      <c r="E169" s="237" t="s">
        <v>1</v>
      </c>
      <c r="F169" s="238" t="s">
        <v>2939</v>
      </c>
      <c r="G169" s="235"/>
      <c r="H169" s="239">
        <v>3.8999999999999999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225</v>
      </c>
      <c r="AU169" s="245" t="s">
        <v>93</v>
      </c>
      <c r="AV169" s="13" t="s">
        <v>93</v>
      </c>
      <c r="AW169" s="13" t="s">
        <v>38</v>
      </c>
      <c r="AX169" s="13" t="s">
        <v>83</v>
      </c>
      <c r="AY169" s="245" t="s">
        <v>216</v>
      </c>
    </row>
    <row r="170" s="13" customFormat="1">
      <c r="A170" s="13"/>
      <c r="B170" s="234"/>
      <c r="C170" s="235"/>
      <c r="D170" s="236" t="s">
        <v>225</v>
      </c>
      <c r="E170" s="237" t="s">
        <v>1</v>
      </c>
      <c r="F170" s="238" t="s">
        <v>2940</v>
      </c>
      <c r="G170" s="235"/>
      <c r="H170" s="239">
        <v>4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225</v>
      </c>
      <c r="AU170" s="245" t="s">
        <v>93</v>
      </c>
      <c r="AV170" s="13" t="s">
        <v>93</v>
      </c>
      <c r="AW170" s="13" t="s">
        <v>38</v>
      </c>
      <c r="AX170" s="13" t="s">
        <v>83</v>
      </c>
      <c r="AY170" s="245" t="s">
        <v>216</v>
      </c>
    </row>
    <row r="171" s="13" customFormat="1">
      <c r="A171" s="13"/>
      <c r="B171" s="234"/>
      <c r="C171" s="235"/>
      <c r="D171" s="236" t="s">
        <v>225</v>
      </c>
      <c r="E171" s="237" t="s">
        <v>1</v>
      </c>
      <c r="F171" s="238" t="s">
        <v>2941</v>
      </c>
      <c r="G171" s="235"/>
      <c r="H171" s="239">
        <v>3.5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225</v>
      </c>
      <c r="AU171" s="245" t="s">
        <v>93</v>
      </c>
      <c r="AV171" s="13" t="s">
        <v>93</v>
      </c>
      <c r="AW171" s="13" t="s">
        <v>38</v>
      </c>
      <c r="AX171" s="13" t="s">
        <v>83</v>
      </c>
      <c r="AY171" s="245" t="s">
        <v>216</v>
      </c>
    </row>
    <row r="172" s="13" customFormat="1">
      <c r="A172" s="13"/>
      <c r="B172" s="234"/>
      <c r="C172" s="235"/>
      <c r="D172" s="236" t="s">
        <v>225</v>
      </c>
      <c r="E172" s="237" t="s">
        <v>1</v>
      </c>
      <c r="F172" s="238" t="s">
        <v>2942</v>
      </c>
      <c r="G172" s="235"/>
      <c r="H172" s="239">
        <v>3.2000000000000002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225</v>
      </c>
      <c r="AU172" s="245" t="s">
        <v>93</v>
      </c>
      <c r="AV172" s="13" t="s">
        <v>93</v>
      </c>
      <c r="AW172" s="13" t="s">
        <v>38</v>
      </c>
      <c r="AX172" s="13" t="s">
        <v>83</v>
      </c>
      <c r="AY172" s="245" t="s">
        <v>216</v>
      </c>
    </row>
    <row r="173" s="13" customFormat="1">
      <c r="A173" s="13"/>
      <c r="B173" s="234"/>
      <c r="C173" s="235"/>
      <c r="D173" s="236" t="s">
        <v>225</v>
      </c>
      <c r="E173" s="237" t="s">
        <v>1</v>
      </c>
      <c r="F173" s="238" t="s">
        <v>2943</v>
      </c>
      <c r="G173" s="235"/>
      <c r="H173" s="239">
        <v>3.8999999999999999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225</v>
      </c>
      <c r="AU173" s="245" t="s">
        <v>93</v>
      </c>
      <c r="AV173" s="13" t="s">
        <v>93</v>
      </c>
      <c r="AW173" s="13" t="s">
        <v>38</v>
      </c>
      <c r="AX173" s="13" t="s">
        <v>83</v>
      </c>
      <c r="AY173" s="245" t="s">
        <v>216</v>
      </c>
    </row>
    <row r="174" s="13" customFormat="1">
      <c r="A174" s="13"/>
      <c r="B174" s="234"/>
      <c r="C174" s="235"/>
      <c r="D174" s="236" t="s">
        <v>225</v>
      </c>
      <c r="E174" s="237" t="s">
        <v>1</v>
      </c>
      <c r="F174" s="238" t="s">
        <v>2944</v>
      </c>
      <c r="G174" s="235"/>
      <c r="H174" s="239">
        <v>4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225</v>
      </c>
      <c r="AU174" s="245" t="s">
        <v>93</v>
      </c>
      <c r="AV174" s="13" t="s">
        <v>93</v>
      </c>
      <c r="AW174" s="13" t="s">
        <v>38</v>
      </c>
      <c r="AX174" s="13" t="s">
        <v>83</v>
      </c>
      <c r="AY174" s="245" t="s">
        <v>216</v>
      </c>
    </row>
    <row r="175" s="13" customFormat="1">
      <c r="A175" s="13"/>
      <c r="B175" s="234"/>
      <c r="C175" s="235"/>
      <c r="D175" s="236" t="s">
        <v>225</v>
      </c>
      <c r="E175" s="237" t="s">
        <v>1</v>
      </c>
      <c r="F175" s="238" t="s">
        <v>2945</v>
      </c>
      <c r="G175" s="235"/>
      <c r="H175" s="239">
        <v>3.5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225</v>
      </c>
      <c r="AU175" s="245" t="s">
        <v>93</v>
      </c>
      <c r="AV175" s="13" t="s">
        <v>93</v>
      </c>
      <c r="AW175" s="13" t="s">
        <v>38</v>
      </c>
      <c r="AX175" s="13" t="s">
        <v>83</v>
      </c>
      <c r="AY175" s="245" t="s">
        <v>216</v>
      </c>
    </row>
    <row r="176" s="13" customFormat="1">
      <c r="A176" s="13"/>
      <c r="B176" s="234"/>
      <c r="C176" s="235"/>
      <c r="D176" s="236" t="s">
        <v>225</v>
      </c>
      <c r="E176" s="237" t="s">
        <v>1</v>
      </c>
      <c r="F176" s="238" t="s">
        <v>2946</v>
      </c>
      <c r="G176" s="235"/>
      <c r="H176" s="239">
        <v>3.8999999999999999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225</v>
      </c>
      <c r="AU176" s="245" t="s">
        <v>93</v>
      </c>
      <c r="AV176" s="13" t="s">
        <v>93</v>
      </c>
      <c r="AW176" s="13" t="s">
        <v>38</v>
      </c>
      <c r="AX176" s="13" t="s">
        <v>83</v>
      </c>
      <c r="AY176" s="245" t="s">
        <v>216</v>
      </c>
    </row>
    <row r="177" s="13" customFormat="1">
      <c r="A177" s="13"/>
      <c r="B177" s="234"/>
      <c r="C177" s="235"/>
      <c r="D177" s="236" t="s">
        <v>225</v>
      </c>
      <c r="E177" s="237" t="s">
        <v>1</v>
      </c>
      <c r="F177" s="238" t="s">
        <v>2947</v>
      </c>
      <c r="G177" s="235"/>
      <c r="H177" s="239">
        <v>3.5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225</v>
      </c>
      <c r="AU177" s="245" t="s">
        <v>93</v>
      </c>
      <c r="AV177" s="13" t="s">
        <v>93</v>
      </c>
      <c r="AW177" s="13" t="s">
        <v>38</v>
      </c>
      <c r="AX177" s="13" t="s">
        <v>83</v>
      </c>
      <c r="AY177" s="245" t="s">
        <v>216</v>
      </c>
    </row>
    <row r="178" s="13" customFormat="1">
      <c r="A178" s="13"/>
      <c r="B178" s="234"/>
      <c r="C178" s="235"/>
      <c r="D178" s="236" t="s">
        <v>225</v>
      </c>
      <c r="E178" s="237" t="s">
        <v>1</v>
      </c>
      <c r="F178" s="238" t="s">
        <v>2948</v>
      </c>
      <c r="G178" s="235"/>
      <c r="H178" s="239">
        <v>3.8999999999999999</v>
      </c>
      <c r="I178" s="240"/>
      <c r="J178" s="235"/>
      <c r="K178" s="235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225</v>
      </c>
      <c r="AU178" s="245" t="s">
        <v>93</v>
      </c>
      <c r="AV178" s="13" t="s">
        <v>93</v>
      </c>
      <c r="AW178" s="13" t="s">
        <v>38</v>
      </c>
      <c r="AX178" s="13" t="s">
        <v>83</v>
      </c>
      <c r="AY178" s="245" t="s">
        <v>216</v>
      </c>
    </row>
    <row r="179" s="13" customFormat="1">
      <c r="A179" s="13"/>
      <c r="B179" s="234"/>
      <c r="C179" s="235"/>
      <c r="D179" s="236" t="s">
        <v>225</v>
      </c>
      <c r="E179" s="237" t="s">
        <v>1</v>
      </c>
      <c r="F179" s="238" t="s">
        <v>2949</v>
      </c>
      <c r="G179" s="235"/>
      <c r="H179" s="239">
        <v>3.5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225</v>
      </c>
      <c r="AU179" s="245" t="s">
        <v>93</v>
      </c>
      <c r="AV179" s="13" t="s">
        <v>93</v>
      </c>
      <c r="AW179" s="13" t="s">
        <v>38</v>
      </c>
      <c r="AX179" s="13" t="s">
        <v>83</v>
      </c>
      <c r="AY179" s="245" t="s">
        <v>216</v>
      </c>
    </row>
    <row r="180" s="13" customFormat="1">
      <c r="A180" s="13"/>
      <c r="B180" s="234"/>
      <c r="C180" s="235"/>
      <c r="D180" s="236" t="s">
        <v>225</v>
      </c>
      <c r="E180" s="237" t="s">
        <v>1</v>
      </c>
      <c r="F180" s="238" t="s">
        <v>2950</v>
      </c>
      <c r="G180" s="235"/>
      <c r="H180" s="239">
        <v>4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225</v>
      </c>
      <c r="AU180" s="245" t="s">
        <v>93</v>
      </c>
      <c r="AV180" s="13" t="s">
        <v>93</v>
      </c>
      <c r="AW180" s="13" t="s">
        <v>38</v>
      </c>
      <c r="AX180" s="13" t="s">
        <v>83</v>
      </c>
      <c r="AY180" s="245" t="s">
        <v>216</v>
      </c>
    </row>
    <row r="181" s="13" customFormat="1">
      <c r="A181" s="13"/>
      <c r="B181" s="234"/>
      <c r="C181" s="235"/>
      <c r="D181" s="236" t="s">
        <v>225</v>
      </c>
      <c r="E181" s="237" t="s">
        <v>1</v>
      </c>
      <c r="F181" s="238" t="s">
        <v>2951</v>
      </c>
      <c r="G181" s="235"/>
      <c r="H181" s="239">
        <v>1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225</v>
      </c>
      <c r="AU181" s="245" t="s">
        <v>93</v>
      </c>
      <c r="AV181" s="13" t="s">
        <v>93</v>
      </c>
      <c r="AW181" s="13" t="s">
        <v>38</v>
      </c>
      <c r="AX181" s="13" t="s">
        <v>83</v>
      </c>
      <c r="AY181" s="245" t="s">
        <v>216</v>
      </c>
    </row>
    <row r="182" s="13" customFormat="1">
      <c r="A182" s="13"/>
      <c r="B182" s="234"/>
      <c r="C182" s="235"/>
      <c r="D182" s="236" t="s">
        <v>225</v>
      </c>
      <c r="E182" s="237" t="s">
        <v>1</v>
      </c>
      <c r="F182" s="238" t="s">
        <v>2952</v>
      </c>
      <c r="G182" s="235"/>
      <c r="H182" s="239">
        <v>3.8999999999999999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225</v>
      </c>
      <c r="AU182" s="245" t="s">
        <v>93</v>
      </c>
      <c r="AV182" s="13" t="s">
        <v>93</v>
      </c>
      <c r="AW182" s="13" t="s">
        <v>38</v>
      </c>
      <c r="AX182" s="13" t="s">
        <v>83</v>
      </c>
      <c r="AY182" s="245" t="s">
        <v>216</v>
      </c>
    </row>
    <row r="183" s="13" customFormat="1">
      <c r="A183" s="13"/>
      <c r="B183" s="234"/>
      <c r="C183" s="235"/>
      <c r="D183" s="236" t="s">
        <v>225</v>
      </c>
      <c r="E183" s="237" t="s">
        <v>1</v>
      </c>
      <c r="F183" s="238" t="s">
        <v>2953</v>
      </c>
      <c r="G183" s="235"/>
      <c r="H183" s="239">
        <v>26.5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225</v>
      </c>
      <c r="AU183" s="245" t="s">
        <v>93</v>
      </c>
      <c r="AV183" s="13" t="s">
        <v>93</v>
      </c>
      <c r="AW183" s="13" t="s">
        <v>38</v>
      </c>
      <c r="AX183" s="13" t="s">
        <v>83</v>
      </c>
      <c r="AY183" s="245" t="s">
        <v>216</v>
      </c>
    </row>
    <row r="184" s="13" customFormat="1">
      <c r="A184" s="13"/>
      <c r="B184" s="234"/>
      <c r="C184" s="235"/>
      <c r="D184" s="236" t="s">
        <v>225</v>
      </c>
      <c r="E184" s="237" t="s">
        <v>1</v>
      </c>
      <c r="F184" s="238" t="s">
        <v>2954</v>
      </c>
      <c r="G184" s="235"/>
      <c r="H184" s="239">
        <v>3.8999999999999999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225</v>
      </c>
      <c r="AU184" s="245" t="s">
        <v>93</v>
      </c>
      <c r="AV184" s="13" t="s">
        <v>93</v>
      </c>
      <c r="AW184" s="13" t="s">
        <v>38</v>
      </c>
      <c r="AX184" s="13" t="s">
        <v>83</v>
      </c>
      <c r="AY184" s="245" t="s">
        <v>216</v>
      </c>
    </row>
    <row r="185" s="14" customFormat="1">
      <c r="A185" s="14"/>
      <c r="B185" s="246"/>
      <c r="C185" s="247"/>
      <c r="D185" s="236" t="s">
        <v>225</v>
      </c>
      <c r="E185" s="248" t="s">
        <v>1</v>
      </c>
      <c r="F185" s="249" t="s">
        <v>229</v>
      </c>
      <c r="G185" s="247"/>
      <c r="H185" s="250">
        <v>98.099999999999994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225</v>
      </c>
      <c r="AU185" s="256" t="s">
        <v>93</v>
      </c>
      <c r="AV185" s="14" t="s">
        <v>223</v>
      </c>
      <c r="AW185" s="14" t="s">
        <v>38</v>
      </c>
      <c r="AX185" s="14" t="s">
        <v>91</v>
      </c>
      <c r="AY185" s="256" t="s">
        <v>216</v>
      </c>
    </row>
    <row r="186" s="2" customFormat="1" ht="16.5" customHeight="1">
      <c r="A186" s="40"/>
      <c r="B186" s="41"/>
      <c r="C186" s="221" t="s">
        <v>223</v>
      </c>
      <c r="D186" s="221" t="s">
        <v>218</v>
      </c>
      <c r="E186" s="222" t="s">
        <v>2955</v>
      </c>
      <c r="F186" s="223" t="s">
        <v>2956</v>
      </c>
      <c r="G186" s="224" t="s">
        <v>323</v>
      </c>
      <c r="H186" s="225">
        <v>23</v>
      </c>
      <c r="I186" s="226"/>
      <c r="J186" s="227">
        <f>ROUND(I186*H186,2)</f>
        <v>0</v>
      </c>
      <c r="K186" s="223" t="s">
        <v>222</v>
      </c>
      <c r="L186" s="46"/>
      <c r="M186" s="228" t="s">
        <v>1</v>
      </c>
      <c r="N186" s="229" t="s">
        <v>48</v>
      </c>
      <c r="O186" s="93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2" t="s">
        <v>312</v>
      </c>
      <c r="AT186" s="232" t="s">
        <v>218</v>
      </c>
      <c r="AU186" s="232" t="s">
        <v>93</v>
      </c>
      <c r="AY186" s="18" t="s">
        <v>216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91</v>
      </c>
      <c r="BK186" s="233">
        <f>ROUND(I186*H186,2)</f>
        <v>0</v>
      </c>
      <c r="BL186" s="18" t="s">
        <v>312</v>
      </c>
      <c r="BM186" s="232" t="s">
        <v>2957</v>
      </c>
    </row>
    <row r="187" s="13" customFormat="1">
      <c r="A187" s="13"/>
      <c r="B187" s="234"/>
      <c r="C187" s="235"/>
      <c r="D187" s="236" t="s">
        <v>225</v>
      </c>
      <c r="E187" s="237" t="s">
        <v>1</v>
      </c>
      <c r="F187" s="238" t="s">
        <v>2958</v>
      </c>
      <c r="G187" s="235"/>
      <c r="H187" s="239">
        <v>1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225</v>
      </c>
      <c r="AU187" s="245" t="s">
        <v>93</v>
      </c>
      <c r="AV187" s="13" t="s">
        <v>93</v>
      </c>
      <c r="AW187" s="13" t="s">
        <v>38</v>
      </c>
      <c r="AX187" s="13" t="s">
        <v>83</v>
      </c>
      <c r="AY187" s="245" t="s">
        <v>216</v>
      </c>
    </row>
    <row r="188" s="13" customFormat="1">
      <c r="A188" s="13"/>
      <c r="B188" s="234"/>
      <c r="C188" s="235"/>
      <c r="D188" s="236" t="s">
        <v>225</v>
      </c>
      <c r="E188" s="237" t="s">
        <v>1</v>
      </c>
      <c r="F188" s="238" t="s">
        <v>2959</v>
      </c>
      <c r="G188" s="235"/>
      <c r="H188" s="239">
        <v>4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225</v>
      </c>
      <c r="AU188" s="245" t="s">
        <v>93</v>
      </c>
      <c r="AV188" s="13" t="s">
        <v>93</v>
      </c>
      <c r="AW188" s="13" t="s">
        <v>38</v>
      </c>
      <c r="AX188" s="13" t="s">
        <v>83</v>
      </c>
      <c r="AY188" s="245" t="s">
        <v>216</v>
      </c>
    </row>
    <row r="189" s="13" customFormat="1">
      <c r="A189" s="13"/>
      <c r="B189" s="234"/>
      <c r="C189" s="235"/>
      <c r="D189" s="236" t="s">
        <v>225</v>
      </c>
      <c r="E189" s="237" t="s">
        <v>1</v>
      </c>
      <c r="F189" s="238" t="s">
        <v>2960</v>
      </c>
      <c r="G189" s="235"/>
      <c r="H189" s="239">
        <v>1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225</v>
      </c>
      <c r="AU189" s="245" t="s">
        <v>93</v>
      </c>
      <c r="AV189" s="13" t="s">
        <v>93</v>
      </c>
      <c r="AW189" s="13" t="s">
        <v>38</v>
      </c>
      <c r="AX189" s="13" t="s">
        <v>83</v>
      </c>
      <c r="AY189" s="245" t="s">
        <v>216</v>
      </c>
    </row>
    <row r="190" s="13" customFormat="1">
      <c r="A190" s="13"/>
      <c r="B190" s="234"/>
      <c r="C190" s="235"/>
      <c r="D190" s="236" t="s">
        <v>225</v>
      </c>
      <c r="E190" s="237" t="s">
        <v>1</v>
      </c>
      <c r="F190" s="238" t="s">
        <v>2961</v>
      </c>
      <c r="G190" s="235"/>
      <c r="H190" s="239">
        <v>1</v>
      </c>
      <c r="I190" s="240"/>
      <c r="J190" s="235"/>
      <c r="K190" s="235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225</v>
      </c>
      <c r="AU190" s="245" t="s">
        <v>93</v>
      </c>
      <c r="AV190" s="13" t="s">
        <v>93</v>
      </c>
      <c r="AW190" s="13" t="s">
        <v>38</v>
      </c>
      <c r="AX190" s="13" t="s">
        <v>83</v>
      </c>
      <c r="AY190" s="245" t="s">
        <v>216</v>
      </c>
    </row>
    <row r="191" s="13" customFormat="1">
      <c r="A191" s="13"/>
      <c r="B191" s="234"/>
      <c r="C191" s="235"/>
      <c r="D191" s="236" t="s">
        <v>225</v>
      </c>
      <c r="E191" s="237" t="s">
        <v>1</v>
      </c>
      <c r="F191" s="238" t="s">
        <v>2962</v>
      </c>
      <c r="G191" s="235"/>
      <c r="H191" s="239">
        <v>1</v>
      </c>
      <c r="I191" s="240"/>
      <c r="J191" s="235"/>
      <c r="K191" s="235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225</v>
      </c>
      <c r="AU191" s="245" t="s">
        <v>93</v>
      </c>
      <c r="AV191" s="13" t="s">
        <v>93</v>
      </c>
      <c r="AW191" s="13" t="s">
        <v>38</v>
      </c>
      <c r="AX191" s="13" t="s">
        <v>83</v>
      </c>
      <c r="AY191" s="245" t="s">
        <v>216</v>
      </c>
    </row>
    <row r="192" s="13" customFormat="1">
      <c r="A192" s="13"/>
      <c r="B192" s="234"/>
      <c r="C192" s="235"/>
      <c r="D192" s="236" t="s">
        <v>225</v>
      </c>
      <c r="E192" s="237" t="s">
        <v>1</v>
      </c>
      <c r="F192" s="238" t="s">
        <v>2963</v>
      </c>
      <c r="G192" s="235"/>
      <c r="H192" s="239">
        <v>1</v>
      </c>
      <c r="I192" s="240"/>
      <c r="J192" s="235"/>
      <c r="K192" s="235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225</v>
      </c>
      <c r="AU192" s="245" t="s">
        <v>93</v>
      </c>
      <c r="AV192" s="13" t="s">
        <v>93</v>
      </c>
      <c r="AW192" s="13" t="s">
        <v>38</v>
      </c>
      <c r="AX192" s="13" t="s">
        <v>83</v>
      </c>
      <c r="AY192" s="245" t="s">
        <v>216</v>
      </c>
    </row>
    <row r="193" s="13" customFormat="1">
      <c r="A193" s="13"/>
      <c r="B193" s="234"/>
      <c r="C193" s="235"/>
      <c r="D193" s="236" t="s">
        <v>225</v>
      </c>
      <c r="E193" s="237" t="s">
        <v>1</v>
      </c>
      <c r="F193" s="238" t="s">
        <v>2964</v>
      </c>
      <c r="G193" s="235"/>
      <c r="H193" s="239">
        <v>1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225</v>
      </c>
      <c r="AU193" s="245" t="s">
        <v>93</v>
      </c>
      <c r="AV193" s="13" t="s">
        <v>93</v>
      </c>
      <c r="AW193" s="13" t="s">
        <v>38</v>
      </c>
      <c r="AX193" s="13" t="s">
        <v>83</v>
      </c>
      <c r="AY193" s="245" t="s">
        <v>216</v>
      </c>
    </row>
    <row r="194" s="13" customFormat="1">
      <c r="A194" s="13"/>
      <c r="B194" s="234"/>
      <c r="C194" s="235"/>
      <c r="D194" s="236" t="s">
        <v>225</v>
      </c>
      <c r="E194" s="237" t="s">
        <v>1</v>
      </c>
      <c r="F194" s="238" t="s">
        <v>2965</v>
      </c>
      <c r="G194" s="235"/>
      <c r="H194" s="239">
        <v>1</v>
      </c>
      <c r="I194" s="240"/>
      <c r="J194" s="235"/>
      <c r="K194" s="235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225</v>
      </c>
      <c r="AU194" s="245" t="s">
        <v>93</v>
      </c>
      <c r="AV194" s="13" t="s">
        <v>93</v>
      </c>
      <c r="AW194" s="13" t="s">
        <v>38</v>
      </c>
      <c r="AX194" s="13" t="s">
        <v>83</v>
      </c>
      <c r="AY194" s="245" t="s">
        <v>216</v>
      </c>
    </row>
    <row r="195" s="13" customFormat="1">
      <c r="A195" s="13"/>
      <c r="B195" s="234"/>
      <c r="C195" s="235"/>
      <c r="D195" s="236" t="s">
        <v>225</v>
      </c>
      <c r="E195" s="237" t="s">
        <v>1</v>
      </c>
      <c r="F195" s="238" t="s">
        <v>2966</v>
      </c>
      <c r="G195" s="235"/>
      <c r="H195" s="239">
        <v>1</v>
      </c>
      <c r="I195" s="240"/>
      <c r="J195" s="235"/>
      <c r="K195" s="235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225</v>
      </c>
      <c r="AU195" s="245" t="s">
        <v>93</v>
      </c>
      <c r="AV195" s="13" t="s">
        <v>93</v>
      </c>
      <c r="AW195" s="13" t="s">
        <v>38</v>
      </c>
      <c r="AX195" s="13" t="s">
        <v>83</v>
      </c>
      <c r="AY195" s="245" t="s">
        <v>216</v>
      </c>
    </row>
    <row r="196" s="13" customFormat="1">
      <c r="A196" s="13"/>
      <c r="B196" s="234"/>
      <c r="C196" s="235"/>
      <c r="D196" s="236" t="s">
        <v>225</v>
      </c>
      <c r="E196" s="237" t="s">
        <v>1</v>
      </c>
      <c r="F196" s="238" t="s">
        <v>2967</v>
      </c>
      <c r="G196" s="235"/>
      <c r="H196" s="239">
        <v>1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225</v>
      </c>
      <c r="AU196" s="245" t="s">
        <v>93</v>
      </c>
      <c r="AV196" s="13" t="s">
        <v>93</v>
      </c>
      <c r="AW196" s="13" t="s">
        <v>38</v>
      </c>
      <c r="AX196" s="13" t="s">
        <v>83</v>
      </c>
      <c r="AY196" s="245" t="s">
        <v>216</v>
      </c>
    </row>
    <row r="197" s="13" customFormat="1">
      <c r="A197" s="13"/>
      <c r="B197" s="234"/>
      <c r="C197" s="235"/>
      <c r="D197" s="236" t="s">
        <v>225</v>
      </c>
      <c r="E197" s="237" t="s">
        <v>1</v>
      </c>
      <c r="F197" s="238" t="s">
        <v>2968</v>
      </c>
      <c r="G197" s="235"/>
      <c r="H197" s="239">
        <v>1</v>
      </c>
      <c r="I197" s="240"/>
      <c r="J197" s="235"/>
      <c r="K197" s="235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225</v>
      </c>
      <c r="AU197" s="245" t="s">
        <v>93</v>
      </c>
      <c r="AV197" s="13" t="s">
        <v>93</v>
      </c>
      <c r="AW197" s="13" t="s">
        <v>38</v>
      </c>
      <c r="AX197" s="13" t="s">
        <v>83</v>
      </c>
      <c r="AY197" s="245" t="s">
        <v>216</v>
      </c>
    </row>
    <row r="198" s="13" customFormat="1">
      <c r="A198" s="13"/>
      <c r="B198" s="234"/>
      <c r="C198" s="235"/>
      <c r="D198" s="236" t="s">
        <v>225</v>
      </c>
      <c r="E198" s="237" t="s">
        <v>1</v>
      </c>
      <c r="F198" s="238" t="s">
        <v>2969</v>
      </c>
      <c r="G198" s="235"/>
      <c r="H198" s="239">
        <v>1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225</v>
      </c>
      <c r="AU198" s="245" t="s">
        <v>93</v>
      </c>
      <c r="AV198" s="13" t="s">
        <v>93</v>
      </c>
      <c r="AW198" s="13" t="s">
        <v>38</v>
      </c>
      <c r="AX198" s="13" t="s">
        <v>83</v>
      </c>
      <c r="AY198" s="245" t="s">
        <v>216</v>
      </c>
    </row>
    <row r="199" s="13" customFormat="1">
      <c r="A199" s="13"/>
      <c r="B199" s="234"/>
      <c r="C199" s="235"/>
      <c r="D199" s="236" t="s">
        <v>225</v>
      </c>
      <c r="E199" s="237" t="s">
        <v>1</v>
      </c>
      <c r="F199" s="238" t="s">
        <v>2970</v>
      </c>
      <c r="G199" s="235"/>
      <c r="H199" s="239">
        <v>1</v>
      </c>
      <c r="I199" s="240"/>
      <c r="J199" s="235"/>
      <c r="K199" s="235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225</v>
      </c>
      <c r="AU199" s="245" t="s">
        <v>93</v>
      </c>
      <c r="AV199" s="13" t="s">
        <v>93</v>
      </c>
      <c r="AW199" s="13" t="s">
        <v>38</v>
      </c>
      <c r="AX199" s="13" t="s">
        <v>83</v>
      </c>
      <c r="AY199" s="245" t="s">
        <v>216</v>
      </c>
    </row>
    <row r="200" s="13" customFormat="1">
      <c r="A200" s="13"/>
      <c r="B200" s="234"/>
      <c r="C200" s="235"/>
      <c r="D200" s="236" t="s">
        <v>225</v>
      </c>
      <c r="E200" s="237" t="s">
        <v>1</v>
      </c>
      <c r="F200" s="238" t="s">
        <v>2971</v>
      </c>
      <c r="G200" s="235"/>
      <c r="H200" s="239">
        <v>1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225</v>
      </c>
      <c r="AU200" s="245" t="s">
        <v>93</v>
      </c>
      <c r="AV200" s="13" t="s">
        <v>93</v>
      </c>
      <c r="AW200" s="13" t="s">
        <v>38</v>
      </c>
      <c r="AX200" s="13" t="s">
        <v>83</v>
      </c>
      <c r="AY200" s="245" t="s">
        <v>216</v>
      </c>
    </row>
    <row r="201" s="13" customFormat="1">
      <c r="A201" s="13"/>
      <c r="B201" s="234"/>
      <c r="C201" s="235"/>
      <c r="D201" s="236" t="s">
        <v>225</v>
      </c>
      <c r="E201" s="237" t="s">
        <v>1</v>
      </c>
      <c r="F201" s="238" t="s">
        <v>2972</v>
      </c>
      <c r="G201" s="235"/>
      <c r="H201" s="239">
        <v>1</v>
      </c>
      <c r="I201" s="240"/>
      <c r="J201" s="235"/>
      <c r="K201" s="235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225</v>
      </c>
      <c r="AU201" s="245" t="s">
        <v>93</v>
      </c>
      <c r="AV201" s="13" t="s">
        <v>93</v>
      </c>
      <c r="AW201" s="13" t="s">
        <v>38</v>
      </c>
      <c r="AX201" s="13" t="s">
        <v>83</v>
      </c>
      <c r="AY201" s="245" t="s">
        <v>216</v>
      </c>
    </row>
    <row r="202" s="13" customFormat="1">
      <c r="A202" s="13"/>
      <c r="B202" s="234"/>
      <c r="C202" s="235"/>
      <c r="D202" s="236" t="s">
        <v>225</v>
      </c>
      <c r="E202" s="237" t="s">
        <v>1</v>
      </c>
      <c r="F202" s="238" t="s">
        <v>2951</v>
      </c>
      <c r="G202" s="235"/>
      <c r="H202" s="239">
        <v>1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225</v>
      </c>
      <c r="AU202" s="245" t="s">
        <v>93</v>
      </c>
      <c r="AV202" s="13" t="s">
        <v>93</v>
      </c>
      <c r="AW202" s="13" t="s">
        <v>38</v>
      </c>
      <c r="AX202" s="13" t="s">
        <v>83</v>
      </c>
      <c r="AY202" s="245" t="s">
        <v>216</v>
      </c>
    </row>
    <row r="203" s="13" customFormat="1">
      <c r="A203" s="13"/>
      <c r="B203" s="234"/>
      <c r="C203" s="235"/>
      <c r="D203" s="236" t="s">
        <v>225</v>
      </c>
      <c r="E203" s="237" t="s">
        <v>1</v>
      </c>
      <c r="F203" s="238" t="s">
        <v>2973</v>
      </c>
      <c r="G203" s="235"/>
      <c r="H203" s="239">
        <v>1</v>
      </c>
      <c r="I203" s="240"/>
      <c r="J203" s="235"/>
      <c r="K203" s="235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225</v>
      </c>
      <c r="AU203" s="245" t="s">
        <v>93</v>
      </c>
      <c r="AV203" s="13" t="s">
        <v>93</v>
      </c>
      <c r="AW203" s="13" t="s">
        <v>38</v>
      </c>
      <c r="AX203" s="13" t="s">
        <v>83</v>
      </c>
      <c r="AY203" s="245" t="s">
        <v>216</v>
      </c>
    </row>
    <row r="204" s="13" customFormat="1">
      <c r="A204" s="13"/>
      <c r="B204" s="234"/>
      <c r="C204" s="235"/>
      <c r="D204" s="236" t="s">
        <v>225</v>
      </c>
      <c r="E204" s="237" t="s">
        <v>1</v>
      </c>
      <c r="F204" s="238" t="s">
        <v>2974</v>
      </c>
      <c r="G204" s="235"/>
      <c r="H204" s="239">
        <v>2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225</v>
      </c>
      <c r="AU204" s="245" t="s">
        <v>93</v>
      </c>
      <c r="AV204" s="13" t="s">
        <v>93</v>
      </c>
      <c r="AW204" s="13" t="s">
        <v>38</v>
      </c>
      <c r="AX204" s="13" t="s">
        <v>83</v>
      </c>
      <c r="AY204" s="245" t="s">
        <v>216</v>
      </c>
    </row>
    <row r="205" s="13" customFormat="1">
      <c r="A205" s="13"/>
      <c r="B205" s="234"/>
      <c r="C205" s="235"/>
      <c r="D205" s="236" t="s">
        <v>225</v>
      </c>
      <c r="E205" s="237" t="s">
        <v>1</v>
      </c>
      <c r="F205" s="238" t="s">
        <v>2975</v>
      </c>
      <c r="G205" s="235"/>
      <c r="H205" s="239">
        <v>1</v>
      </c>
      <c r="I205" s="240"/>
      <c r="J205" s="235"/>
      <c r="K205" s="235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225</v>
      </c>
      <c r="AU205" s="245" t="s">
        <v>93</v>
      </c>
      <c r="AV205" s="13" t="s">
        <v>93</v>
      </c>
      <c r="AW205" s="13" t="s">
        <v>38</v>
      </c>
      <c r="AX205" s="13" t="s">
        <v>83</v>
      </c>
      <c r="AY205" s="245" t="s">
        <v>216</v>
      </c>
    </row>
    <row r="206" s="14" customFormat="1">
      <c r="A206" s="14"/>
      <c r="B206" s="246"/>
      <c r="C206" s="247"/>
      <c r="D206" s="236" t="s">
        <v>225</v>
      </c>
      <c r="E206" s="248" t="s">
        <v>1</v>
      </c>
      <c r="F206" s="249" t="s">
        <v>229</v>
      </c>
      <c r="G206" s="247"/>
      <c r="H206" s="250">
        <v>23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6" t="s">
        <v>225</v>
      </c>
      <c r="AU206" s="256" t="s">
        <v>93</v>
      </c>
      <c r="AV206" s="14" t="s">
        <v>223</v>
      </c>
      <c r="AW206" s="14" t="s">
        <v>38</v>
      </c>
      <c r="AX206" s="14" t="s">
        <v>91</v>
      </c>
      <c r="AY206" s="256" t="s">
        <v>216</v>
      </c>
    </row>
    <row r="207" s="2" customFormat="1" ht="16.5" customHeight="1">
      <c r="A207" s="40"/>
      <c r="B207" s="41"/>
      <c r="C207" s="221" t="s">
        <v>247</v>
      </c>
      <c r="D207" s="221" t="s">
        <v>218</v>
      </c>
      <c r="E207" s="222" t="s">
        <v>2976</v>
      </c>
      <c r="F207" s="223" t="s">
        <v>2977</v>
      </c>
      <c r="G207" s="224" t="s">
        <v>323</v>
      </c>
      <c r="H207" s="225">
        <v>2</v>
      </c>
      <c r="I207" s="226"/>
      <c r="J207" s="227">
        <f>ROUND(I207*H207,2)</f>
        <v>0</v>
      </c>
      <c r="K207" s="223" t="s">
        <v>222</v>
      </c>
      <c r="L207" s="46"/>
      <c r="M207" s="228" t="s">
        <v>1</v>
      </c>
      <c r="N207" s="229" t="s">
        <v>48</v>
      </c>
      <c r="O207" s="93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2" t="s">
        <v>312</v>
      </c>
      <c r="AT207" s="232" t="s">
        <v>218</v>
      </c>
      <c r="AU207" s="232" t="s">
        <v>93</v>
      </c>
      <c r="AY207" s="18" t="s">
        <v>216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91</v>
      </c>
      <c r="BK207" s="233">
        <f>ROUND(I207*H207,2)</f>
        <v>0</v>
      </c>
      <c r="BL207" s="18" t="s">
        <v>312</v>
      </c>
      <c r="BM207" s="232" t="s">
        <v>2978</v>
      </c>
    </row>
    <row r="208" s="13" customFormat="1">
      <c r="A208" s="13"/>
      <c r="B208" s="234"/>
      <c r="C208" s="235"/>
      <c r="D208" s="236" t="s">
        <v>225</v>
      </c>
      <c r="E208" s="237" t="s">
        <v>1</v>
      </c>
      <c r="F208" s="238" t="s">
        <v>2979</v>
      </c>
      <c r="G208" s="235"/>
      <c r="H208" s="239">
        <v>2</v>
      </c>
      <c r="I208" s="240"/>
      <c r="J208" s="235"/>
      <c r="K208" s="235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225</v>
      </c>
      <c r="AU208" s="245" t="s">
        <v>93</v>
      </c>
      <c r="AV208" s="13" t="s">
        <v>93</v>
      </c>
      <c r="AW208" s="13" t="s">
        <v>38</v>
      </c>
      <c r="AX208" s="13" t="s">
        <v>83</v>
      </c>
      <c r="AY208" s="245" t="s">
        <v>216</v>
      </c>
    </row>
    <row r="209" s="14" customFormat="1">
      <c r="A209" s="14"/>
      <c r="B209" s="246"/>
      <c r="C209" s="247"/>
      <c r="D209" s="236" t="s">
        <v>225</v>
      </c>
      <c r="E209" s="248" t="s">
        <v>1</v>
      </c>
      <c r="F209" s="249" t="s">
        <v>229</v>
      </c>
      <c r="G209" s="247"/>
      <c r="H209" s="250">
        <v>2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6" t="s">
        <v>225</v>
      </c>
      <c r="AU209" s="256" t="s">
        <v>93</v>
      </c>
      <c r="AV209" s="14" t="s">
        <v>223</v>
      </c>
      <c r="AW209" s="14" t="s">
        <v>38</v>
      </c>
      <c r="AX209" s="14" t="s">
        <v>91</v>
      </c>
      <c r="AY209" s="256" t="s">
        <v>216</v>
      </c>
    </row>
    <row r="210" s="2" customFormat="1" ht="21.75" customHeight="1">
      <c r="A210" s="40"/>
      <c r="B210" s="41"/>
      <c r="C210" s="221" t="s">
        <v>252</v>
      </c>
      <c r="D210" s="221" t="s">
        <v>218</v>
      </c>
      <c r="E210" s="222" t="s">
        <v>2980</v>
      </c>
      <c r="F210" s="223" t="s">
        <v>2981</v>
      </c>
      <c r="G210" s="224" t="s">
        <v>323</v>
      </c>
      <c r="H210" s="225">
        <v>53</v>
      </c>
      <c r="I210" s="226"/>
      <c r="J210" s="227">
        <f>ROUND(I210*H210,2)</f>
        <v>0</v>
      </c>
      <c r="K210" s="223" t="s">
        <v>222</v>
      </c>
      <c r="L210" s="46"/>
      <c r="M210" s="228" t="s">
        <v>1</v>
      </c>
      <c r="N210" s="229" t="s">
        <v>48</v>
      </c>
      <c r="O210" s="93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2" t="s">
        <v>312</v>
      </c>
      <c r="AT210" s="232" t="s">
        <v>218</v>
      </c>
      <c r="AU210" s="232" t="s">
        <v>93</v>
      </c>
      <c r="AY210" s="18" t="s">
        <v>216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91</v>
      </c>
      <c r="BK210" s="233">
        <f>ROUND(I210*H210,2)</f>
        <v>0</v>
      </c>
      <c r="BL210" s="18" t="s">
        <v>312</v>
      </c>
      <c r="BM210" s="232" t="s">
        <v>2982</v>
      </c>
    </row>
    <row r="211" s="13" customFormat="1">
      <c r="A211" s="13"/>
      <c r="B211" s="234"/>
      <c r="C211" s="235"/>
      <c r="D211" s="236" t="s">
        <v>225</v>
      </c>
      <c r="E211" s="237" t="s">
        <v>1</v>
      </c>
      <c r="F211" s="238" t="s">
        <v>2983</v>
      </c>
      <c r="G211" s="235"/>
      <c r="H211" s="239">
        <v>3</v>
      </c>
      <c r="I211" s="240"/>
      <c r="J211" s="235"/>
      <c r="K211" s="235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225</v>
      </c>
      <c r="AU211" s="245" t="s">
        <v>93</v>
      </c>
      <c r="AV211" s="13" t="s">
        <v>93</v>
      </c>
      <c r="AW211" s="13" t="s">
        <v>38</v>
      </c>
      <c r="AX211" s="13" t="s">
        <v>83</v>
      </c>
      <c r="AY211" s="245" t="s">
        <v>216</v>
      </c>
    </row>
    <row r="212" s="13" customFormat="1">
      <c r="A212" s="13"/>
      <c r="B212" s="234"/>
      <c r="C212" s="235"/>
      <c r="D212" s="236" t="s">
        <v>225</v>
      </c>
      <c r="E212" s="237" t="s">
        <v>1</v>
      </c>
      <c r="F212" s="238" t="s">
        <v>2984</v>
      </c>
      <c r="G212" s="235"/>
      <c r="H212" s="239">
        <v>5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225</v>
      </c>
      <c r="AU212" s="245" t="s">
        <v>93</v>
      </c>
      <c r="AV212" s="13" t="s">
        <v>93</v>
      </c>
      <c r="AW212" s="13" t="s">
        <v>38</v>
      </c>
      <c r="AX212" s="13" t="s">
        <v>83</v>
      </c>
      <c r="AY212" s="245" t="s">
        <v>216</v>
      </c>
    </row>
    <row r="213" s="13" customFormat="1">
      <c r="A213" s="13"/>
      <c r="B213" s="234"/>
      <c r="C213" s="235"/>
      <c r="D213" s="236" t="s">
        <v>225</v>
      </c>
      <c r="E213" s="237" t="s">
        <v>1</v>
      </c>
      <c r="F213" s="238" t="s">
        <v>2985</v>
      </c>
      <c r="G213" s="235"/>
      <c r="H213" s="239">
        <v>3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225</v>
      </c>
      <c r="AU213" s="245" t="s">
        <v>93</v>
      </c>
      <c r="AV213" s="13" t="s">
        <v>93</v>
      </c>
      <c r="AW213" s="13" t="s">
        <v>38</v>
      </c>
      <c r="AX213" s="13" t="s">
        <v>83</v>
      </c>
      <c r="AY213" s="245" t="s">
        <v>216</v>
      </c>
    </row>
    <row r="214" s="13" customFormat="1">
      <c r="A214" s="13"/>
      <c r="B214" s="234"/>
      <c r="C214" s="235"/>
      <c r="D214" s="236" t="s">
        <v>225</v>
      </c>
      <c r="E214" s="237" t="s">
        <v>1</v>
      </c>
      <c r="F214" s="238" t="s">
        <v>2986</v>
      </c>
      <c r="G214" s="235"/>
      <c r="H214" s="239">
        <v>2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225</v>
      </c>
      <c r="AU214" s="245" t="s">
        <v>93</v>
      </c>
      <c r="AV214" s="13" t="s">
        <v>93</v>
      </c>
      <c r="AW214" s="13" t="s">
        <v>38</v>
      </c>
      <c r="AX214" s="13" t="s">
        <v>83</v>
      </c>
      <c r="AY214" s="245" t="s">
        <v>216</v>
      </c>
    </row>
    <row r="215" s="13" customFormat="1">
      <c r="A215" s="13"/>
      <c r="B215" s="234"/>
      <c r="C215" s="235"/>
      <c r="D215" s="236" t="s">
        <v>225</v>
      </c>
      <c r="E215" s="237" t="s">
        <v>1</v>
      </c>
      <c r="F215" s="238" t="s">
        <v>2987</v>
      </c>
      <c r="G215" s="235"/>
      <c r="H215" s="239">
        <v>3</v>
      </c>
      <c r="I215" s="240"/>
      <c r="J215" s="235"/>
      <c r="K215" s="235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225</v>
      </c>
      <c r="AU215" s="245" t="s">
        <v>93</v>
      </c>
      <c r="AV215" s="13" t="s">
        <v>93</v>
      </c>
      <c r="AW215" s="13" t="s">
        <v>38</v>
      </c>
      <c r="AX215" s="13" t="s">
        <v>83</v>
      </c>
      <c r="AY215" s="245" t="s">
        <v>216</v>
      </c>
    </row>
    <row r="216" s="13" customFormat="1">
      <c r="A216" s="13"/>
      <c r="B216" s="234"/>
      <c r="C216" s="235"/>
      <c r="D216" s="236" t="s">
        <v>225</v>
      </c>
      <c r="E216" s="237" t="s">
        <v>1</v>
      </c>
      <c r="F216" s="238" t="s">
        <v>2988</v>
      </c>
      <c r="G216" s="235"/>
      <c r="H216" s="239">
        <v>3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225</v>
      </c>
      <c r="AU216" s="245" t="s">
        <v>93</v>
      </c>
      <c r="AV216" s="13" t="s">
        <v>93</v>
      </c>
      <c r="AW216" s="13" t="s">
        <v>38</v>
      </c>
      <c r="AX216" s="13" t="s">
        <v>83</v>
      </c>
      <c r="AY216" s="245" t="s">
        <v>216</v>
      </c>
    </row>
    <row r="217" s="13" customFormat="1">
      <c r="A217" s="13"/>
      <c r="B217" s="234"/>
      <c r="C217" s="235"/>
      <c r="D217" s="236" t="s">
        <v>225</v>
      </c>
      <c r="E217" s="237" t="s">
        <v>1</v>
      </c>
      <c r="F217" s="238" t="s">
        <v>2989</v>
      </c>
      <c r="G217" s="235"/>
      <c r="H217" s="239">
        <v>2</v>
      </c>
      <c r="I217" s="240"/>
      <c r="J217" s="235"/>
      <c r="K217" s="235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225</v>
      </c>
      <c r="AU217" s="245" t="s">
        <v>93</v>
      </c>
      <c r="AV217" s="13" t="s">
        <v>93</v>
      </c>
      <c r="AW217" s="13" t="s">
        <v>38</v>
      </c>
      <c r="AX217" s="13" t="s">
        <v>83</v>
      </c>
      <c r="AY217" s="245" t="s">
        <v>216</v>
      </c>
    </row>
    <row r="218" s="13" customFormat="1">
      <c r="A218" s="13"/>
      <c r="B218" s="234"/>
      <c r="C218" s="235"/>
      <c r="D218" s="236" t="s">
        <v>225</v>
      </c>
      <c r="E218" s="237" t="s">
        <v>1</v>
      </c>
      <c r="F218" s="238" t="s">
        <v>2990</v>
      </c>
      <c r="G218" s="235"/>
      <c r="H218" s="239">
        <v>2</v>
      </c>
      <c r="I218" s="240"/>
      <c r="J218" s="235"/>
      <c r="K218" s="235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225</v>
      </c>
      <c r="AU218" s="245" t="s">
        <v>93</v>
      </c>
      <c r="AV218" s="13" t="s">
        <v>93</v>
      </c>
      <c r="AW218" s="13" t="s">
        <v>38</v>
      </c>
      <c r="AX218" s="13" t="s">
        <v>83</v>
      </c>
      <c r="AY218" s="245" t="s">
        <v>216</v>
      </c>
    </row>
    <row r="219" s="13" customFormat="1">
      <c r="A219" s="13"/>
      <c r="B219" s="234"/>
      <c r="C219" s="235"/>
      <c r="D219" s="236" t="s">
        <v>225</v>
      </c>
      <c r="E219" s="237" t="s">
        <v>1</v>
      </c>
      <c r="F219" s="238" t="s">
        <v>2991</v>
      </c>
      <c r="G219" s="235"/>
      <c r="H219" s="239">
        <v>3</v>
      </c>
      <c r="I219" s="240"/>
      <c r="J219" s="235"/>
      <c r="K219" s="235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225</v>
      </c>
      <c r="AU219" s="245" t="s">
        <v>93</v>
      </c>
      <c r="AV219" s="13" t="s">
        <v>93</v>
      </c>
      <c r="AW219" s="13" t="s">
        <v>38</v>
      </c>
      <c r="AX219" s="13" t="s">
        <v>83</v>
      </c>
      <c r="AY219" s="245" t="s">
        <v>216</v>
      </c>
    </row>
    <row r="220" s="13" customFormat="1">
      <c r="A220" s="13"/>
      <c r="B220" s="234"/>
      <c r="C220" s="235"/>
      <c r="D220" s="236" t="s">
        <v>225</v>
      </c>
      <c r="E220" s="237" t="s">
        <v>1</v>
      </c>
      <c r="F220" s="238" t="s">
        <v>2992</v>
      </c>
      <c r="G220" s="235"/>
      <c r="H220" s="239">
        <v>3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225</v>
      </c>
      <c r="AU220" s="245" t="s">
        <v>93</v>
      </c>
      <c r="AV220" s="13" t="s">
        <v>93</v>
      </c>
      <c r="AW220" s="13" t="s">
        <v>38</v>
      </c>
      <c r="AX220" s="13" t="s">
        <v>83</v>
      </c>
      <c r="AY220" s="245" t="s">
        <v>216</v>
      </c>
    </row>
    <row r="221" s="13" customFormat="1">
      <c r="A221" s="13"/>
      <c r="B221" s="234"/>
      <c r="C221" s="235"/>
      <c r="D221" s="236" t="s">
        <v>225</v>
      </c>
      <c r="E221" s="237" t="s">
        <v>1</v>
      </c>
      <c r="F221" s="238" t="s">
        <v>2993</v>
      </c>
      <c r="G221" s="235"/>
      <c r="H221" s="239">
        <v>2</v>
      </c>
      <c r="I221" s="240"/>
      <c r="J221" s="235"/>
      <c r="K221" s="235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225</v>
      </c>
      <c r="AU221" s="245" t="s">
        <v>93</v>
      </c>
      <c r="AV221" s="13" t="s">
        <v>93</v>
      </c>
      <c r="AW221" s="13" t="s">
        <v>38</v>
      </c>
      <c r="AX221" s="13" t="s">
        <v>83</v>
      </c>
      <c r="AY221" s="245" t="s">
        <v>216</v>
      </c>
    </row>
    <row r="222" s="13" customFormat="1">
      <c r="A222" s="13"/>
      <c r="B222" s="234"/>
      <c r="C222" s="235"/>
      <c r="D222" s="236" t="s">
        <v>225</v>
      </c>
      <c r="E222" s="237" t="s">
        <v>1</v>
      </c>
      <c r="F222" s="238" t="s">
        <v>2994</v>
      </c>
      <c r="G222" s="235"/>
      <c r="H222" s="239">
        <v>2</v>
      </c>
      <c r="I222" s="240"/>
      <c r="J222" s="235"/>
      <c r="K222" s="235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225</v>
      </c>
      <c r="AU222" s="245" t="s">
        <v>93</v>
      </c>
      <c r="AV222" s="13" t="s">
        <v>93</v>
      </c>
      <c r="AW222" s="13" t="s">
        <v>38</v>
      </c>
      <c r="AX222" s="13" t="s">
        <v>83</v>
      </c>
      <c r="AY222" s="245" t="s">
        <v>216</v>
      </c>
    </row>
    <row r="223" s="13" customFormat="1">
      <c r="A223" s="13"/>
      <c r="B223" s="234"/>
      <c r="C223" s="235"/>
      <c r="D223" s="236" t="s">
        <v>225</v>
      </c>
      <c r="E223" s="237" t="s">
        <v>1</v>
      </c>
      <c r="F223" s="238" t="s">
        <v>2995</v>
      </c>
      <c r="G223" s="235"/>
      <c r="H223" s="239">
        <v>2</v>
      </c>
      <c r="I223" s="240"/>
      <c r="J223" s="235"/>
      <c r="K223" s="235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225</v>
      </c>
      <c r="AU223" s="245" t="s">
        <v>93</v>
      </c>
      <c r="AV223" s="13" t="s">
        <v>93</v>
      </c>
      <c r="AW223" s="13" t="s">
        <v>38</v>
      </c>
      <c r="AX223" s="13" t="s">
        <v>83</v>
      </c>
      <c r="AY223" s="245" t="s">
        <v>216</v>
      </c>
    </row>
    <row r="224" s="13" customFormat="1">
      <c r="A224" s="13"/>
      <c r="B224" s="234"/>
      <c r="C224" s="235"/>
      <c r="D224" s="236" t="s">
        <v>225</v>
      </c>
      <c r="E224" s="237" t="s">
        <v>1</v>
      </c>
      <c r="F224" s="238" t="s">
        <v>2996</v>
      </c>
      <c r="G224" s="235"/>
      <c r="H224" s="239">
        <v>2</v>
      </c>
      <c r="I224" s="240"/>
      <c r="J224" s="235"/>
      <c r="K224" s="235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225</v>
      </c>
      <c r="AU224" s="245" t="s">
        <v>93</v>
      </c>
      <c r="AV224" s="13" t="s">
        <v>93</v>
      </c>
      <c r="AW224" s="13" t="s">
        <v>38</v>
      </c>
      <c r="AX224" s="13" t="s">
        <v>83</v>
      </c>
      <c r="AY224" s="245" t="s">
        <v>216</v>
      </c>
    </row>
    <row r="225" s="13" customFormat="1">
      <c r="A225" s="13"/>
      <c r="B225" s="234"/>
      <c r="C225" s="235"/>
      <c r="D225" s="236" t="s">
        <v>225</v>
      </c>
      <c r="E225" s="237" t="s">
        <v>1</v>
      </c>
      <c r="F225" s="238" t="s">
        <v>2997</v>
      </c>
      <c r="G225" s="235"/>
      <c r="H225" s="239">
        <v>3</v>
      </c>
      <c r="I225" s="240"/>
      <c r="J225" s="235"/>
      <c r="K225" s="235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225</v>
      </c>
      <c r="AU225" s="245" t="s">
        <v>93</v>
      </c>
      <c r="AV225" s="13" t="s">
        <v>93</v>
      </c>
      <c r="AW225" s="13" t="s">
        <v>38</v>
      </c>
      <c r="AX225" s="13" t="s">
        <v>83</v>
      </c>
      <c r="AY225" s="245" t="s">
        <v>216</v>
      </c>
    </row>
    <row r="226" s="13" customFormat="1">
      <c r="A226" s="13"/>
      <c r="B226" s="234"/>
      <c r="C226" s="235"/>
      <c r="D226" s="236" t="s">
        <v>225</v>
      </c>
      <c r="E226" s="237" t="s">
        <v>1</v>
      </c>
      <c r="F226" s="238" t="s">
        <v>2951</v>
      </c>
      <c r="G226" s="235"/>
      <c r="H226" s="239">
        <v>1</v>
      </c>
      <c r="I226" s="240"/>
      <c r="J226" s="235"/>
      <c r="K226" s="235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225</v>
      </c>
      <c r="AU226" s="245" t="s">
        <v>93</v>
      </c>
      <c r="AV226" s="13" t="s">
        <v>93</v>
      </c>
      <c r="AW226" s="13" t="s">
        <v>38</v>
      </c>
      <c r="AX226" s="13" t="s">
        <v>83</v>
      </c>
      <c r="AY226" s="245" t="s">
        <v>216</v>
      </c>
    </row>
    <row r="227" s="13" customFormat="1">
      <c r="A227" s="13"/>
      <c r="B227" s="234"/>
      <c r="C227" s="235"/>
      <c r="D227" s="236" t="s">
        <v>225</v>
      </c>
      <c r="E227" s="237" t="s">
        <v>1</v>
      </c>
      <c r="F227" s="238" t="s">
        <v>2998</v>
      </c>
      <c r="G227" s="235"/>
      <c r="H227" s="239">
        <v>2</v>
      </c>
      <c r="I227" s="240"/>
      <c r="J227" s="235"/>
      <c r="K227" s="235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225</v>
      </c>
      <c r="AU227" s="245" t="s">
        <v>93</v>
      </c>
      <c r="AV227" s="13" t="s">
        <v>93</v>
      </c>
      <c r="AW227" s="13" t="s">
        <v>38</v>
      </c>
      <c r="AX227" s="13" t="s">
        <v>83</v>
      </c>
      <c r="AY227" s="245" t="s">
        <v>216</v>
      </c>
    </row>
    <row r="228" s="13" customFormat="1">
      <c r="A228" s="13"/>
      <c r="B228" s="234"/>
      <c r="C228" s="235"/>
      <c r="D228" s="236" t="s">
        <v>225</v>
      </c>
      <c r="E228" s="237" t="s">
        <v>1</v>
      </c>
      <c r="F228" s="238" t="s">
        <v>2999</v>
      </c>
      <c r="G228" s="235"/>
      <c r="H228" s="239">
        <v>8</v>
      </c>
      <c r="I228" s="240"/>
      <c r="J228" s="235"/>
      <c r="K228" s="235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225</v>
      </c>
      <c r="AU228" s="245" t="s">
        <v>93</v>
      </c>
      <c r="AV228" s="13" t="s">
        <v>93</v>
      </c>
      <c r="AW228" s="13" t="s">
        <v>38</v>
      </c>
      <c r="AX228" s="13" t="s">
        <v>83</v>
      </c>
      <c r="AY228" s="245" t="s">
        <v>216</v>
      </c>
    </row>
    <row r="229" s="13" customFormat="1">
      <c r="A229" s="13"/>
      <c r="B229" s="234"/>
      <c r="C229" s="235"/>
      <c r="D229" s="236" t="s">
        <v>225</v>
      </c>
      <c r="E229" s="237" t="s">
        <v>1</v>
      </c>
      <c r="F229" s="238" t="s">
        <v>3000</v>
      </c>
      <c r="G229" s="235"/>
      <c r="H229" s="239">
        <v>2</v>
      </c>
      <c r="I229" s="240"/>
      <c r="J229" s="235"/>
      <c r="K229" s="235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225</v>
      </c>
      <c r="AU229" s="245" t="s">
        <v>93</v>
      </c>
      <c r="AV229" s="13" t="s">
        <v>93</v>
      </c>
      <c r="AW229" s="13" t="s">
        <v>38</v>
      </c>
      <c r="AX229" s="13" t="s">
        <v>83</v>
      </c>
      <c r="AY229" s="245" t="s">
        <v>216</v>
      </c>
    </row>
    <row r="230" s="14" customFormat="1">
      <c r="A230" s="14"/>
      <c r="B230" s="246"/>
      <c r="C230" s="247"/>
      <c r="D230" s="236" t="s">
        <v>225</v>
      </c>
      <c r="E230" s="248" t="s">
        <v>1</v>
      </c>
      <c r="F230" s="249" t="s">
        <v>229</v>
      </c>
      <c r="G230" s="247"/>
      <c r="H230" s="250">
        <v>53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225</v>
      </c>
      <c r="AU230" s="256" t="s">
        <v>93</v>
      </c>
      <c r="AV230" s="14" t="s">
        <v>223</v>
      </c>
      <c r="AW230" s="14" t="s">
        <v>38</v>
      </c>
      <c r="AX230" s="14" t="s">
        <v>91</v>
      </c>
      <c r="AY230" s="256" t="s">
        <v>216</v>
      </c>
    </row>
    <row r="231" s="2" customFormat="1" ht="24.15" customHeight="1">
      <c r="A231" s="40"/>
      <c r="B231" s="41"/>
      <c r="C231" s="221" t="s">
        <v>257</v>
      </c>
      <c r="D231" s="221" t="s">
        <v>218</v>
      </c>
      <c r="E231" s="222" t="s">
        <v>3001</v>
      </c>
      <c r="F231" s="223" t="s">
        <v>3002</v>
      </c>
      <c r="G231" s="224" t="s">
        <v>323</v>
      </c>
      <c r="H231" s="225">
        <v>3</v>
      </c>
      <c r="I231" s="226"/>
      <c r="J231" s="227">
        <f>ROUND(I231*H231,2)</f>
        <v>0</v>
      </c>
      <c r="K231" s="223" t="s">
        <v>222</v>
      </c>
      <c r="L231" s="46"/>
      <c r="M231" s="228" t="s">
        <v>1</v>
      </c>
      <c r="N231" s="229" t="s">
        <v>48</v>
      </c>
      <c r="O231" s="93"/>
      <c r="P231" s="230">
        <f>O231*H231</f>
        <v>0</v>
      </c>
      <c r="Q231" s="230">
        <v>0</v>
      </c>
      <c r="R231" s="230">
        <f>Q231*H231</f>
        <v>0</v>
      </c>
      <c r="S231" s="230">
        <v>0.027560000000000001</v>
      </c>
      <c r="T231" s="231">
        <f>S231*H231</f>
        <v>0.082680000000000003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2" t="s">
        <v>312</v>
      </c>
      <c r="AT231" s="232" t="s">
        <v>218</v>
      </c>
      <c r="AU231" s="232" t="s">
        <v>93</v>
      </c>
      <c r="AY231" s="18" t="s">
        <v>216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91</v>
      </c>
      <c r="BK231" s="233">
        <f>ROUND(I231*H231,2)</f>
        <v>0</v>
      </c>
      <c r="BL231" s="18" t="s">
        <v>312</v>
      </c>
      <c r="BM231" s="232" t="s">
        <v>3003</v>
      </c>
    </row>
    <row r="232" s="13" customFormat="1">
      <c r="A232" s="13"/>
      <c r="B232" s="234"/>
      <c r="C232" s="235"/>
      <c r="D232" s="236" t="s">
        <v>225</v>
      </c>
      <c r="E232" s="237" t="s">
        <v>1</v>
      </c>
      <c r="F232" s="238" t="s">
        <v>3004</v>
      </c>
      <c r="G232" s="235"/>
      <c r="H232" s="239">
        <v>1</v>
      </c>
      <c r="I232" s="240"/>
      <c r="J232" s="235"/>
      <c r="K232" s="235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225</v>
      </c>
      <c r="AU232" s="245" t="s">
        <v>93</v>
      </c>
      <c r="AV232" s="13" t="s">
        <v>93</v>
      </c>
      <c r="AW232" s="13" t="s">
        <v>38</v>
      </c>
      <c r="AX232" s="13" t="s">
        <v>83</v>
      </c>
      <c r="AY232" s="245" t="s">
        <v>216</v>
      </c>
    </row>
    <row r="233" s="13" customFormat="1">
      <c r="A233" s="13"/>
      <c r="B233" s="234"/>
      <c r="C233" s="235"/>
      <c r="D233" s="236" t="s">
        <v>225</v>
      </c>
      <c r="E233" s="237" t="s">
        <v>1</v>
      </c>
      <c r="F233" s="238" t="s">
        <v>2974</v>
      </c>
      <c r="G233" s="235"/>
      <c r="H233" s="239">
        <v>2</v>
      </c>
      <c r="I233" s="240"/>
      <c r="J233" s="235"/>
      <c r="K233" s="235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225</v>
      </c>
      <c r="AU233" s="245" t="s">
        <v>93</v>
      </c>
      <c r="AV233" s="13" t="s">
        <v>93</v>
      </c>
      <c r="AW233" s="13" t="s">
        <v>38</v>
      </c>
      <c r="AX233" s="13" t="s">
        <v>83</v>
      </c>
      <c r="AY233" s="245" t="s">
        <v>216</v>
      </c>
    </row>
    <row r="234" s="14" customFormat="1">
      <c r="A234" s="14"/>
      <c r="B234" s="246"/>
      <c r="C234" s="247"/>
      <c r="D234" s="236" t="s">
        <v>225</v>
      </c>
      <c r="E234" s="248" t="s">
        <v>1</v>
      </c>
      <c r="F234" s="249" t="s">
        <v>229</v>
      </c>
      <c r="G234" s="247"/>
      <c r="H234" s="250">
        <v>3</v>
      </c>
      <c r="I234" s="251"/>
      <c r="J234" s="247"/>
      <c r="K234" s="247"/>
      <c r="L234" s="252"/>
      <c r="M234" s="253"/>
      <c r="N234" s="254"/>
      <c r="O234" s="254"/>
      <c r="P234" s="254"/>
      <c r="Q234" s="254"/>
      <c r="R234" s="254"/>
      <c r="S234" s="254"/>
      <c r="T234" s="25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6" t="s">
        <v>225</v>
      </c>
      <c r="AU234" s="256" t="s">
        <v>93</v>
      </c>
      <c r="AV234" s="14" t="s">
        <v>223</v>
      </c>
      <c r="AW234" s="14" t="s">
        <v>38</v>
      </c>
      <c r="AX234" s="14" t="s">
        <v>91</v>
      </c>
      <c r="AY234" s="256" t="s">
        <v>216</v>
      </c>
    </row>
    <row r="235" s="2" customFormat="1" ht="16.5" customHeight="1">
      <c r="A235" s="40"/>
      <c r="B235" s="41"/>
      <c r="C235" s="221" t="s">
        <v>263</v>
      </c>
      <c r="D235" s="221" t="s">
        <v>218</v>
      </c>
      <c r="E235" s="222" t="s">
        <v>3005</v>
      </c>
      <c r="F235" s="223" t="s">
        <v>3006</v>
      </c>
      <c r="G235" s="224" t="s">
        <v>323</v>
      </c>
      <c r="H235" s="225">
        <v>3</v>
      </c>
      <c r="I235" s="226"/>
      <c r="J235" s="227">
        <f>ROUND(I235*H235,2)</f>
        <v>0</v>
      </c>
      <c r="K235" s="223" t="s">
        <v>222</v>
      </c>
      <c r="L235" s="46"/>
      <c r="M235" s="228" t="s">
        <v>1</v>
      </c>
      <c r="N235" s="229" t="s">
        <v>48</v>
      </c>
      <c r="O235" s="93"/>
      <c r="P235" s="230">
        <f>O235*H235</f>
        <v>0</v>
      </c>
      <c r="Q235" s="230">
        <v>0</v>
      </c>
      <c r="R235" s="230">
        <f>Q235*H235</f>
        <v>0</v>
      </c>
      <c r="S235" s="230">
        <v>0.0030999999999999999</v>
      </c>
      <c r="T235" s="231">
        <f>S235*H235</f>
        <v>0.0092999999999999992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2" t="s">
        <v>312</v>
      </c>
      <c r="AT235" s="232" t="s">
        <v>218</v>
      </c>
      <c r="AU235" s="232" t="s">
        <v>93</v>
      </c>
      <c r="AY235" s="18" t="s">
        <v>216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91</v>
      </c>
      <c r="BK235" s="233">
        <f>ROUND(I235*H235,2)</f>
        <v>0</v>
      </c>
      <c r="BL235" s="18" t="s">
        <v>312</v>
      </c>
      <c r="BM235" s="232" t="s">
        <v>3007</v>
      </c>
    </row>
    <row r="236" s="13" customFormat="1">
      <c r="A236" s="13"/>
      <c r="B236" s="234"/>
      <c r="C236" s="235"/>
      <c r="D236" s="236" t="s">
        <v>225</v>
      </c>
      <c r="E236" s="237" t="s">
        <v>1</v>
      </c>
      <c r="F236" s="238" t="s">
        <v>3004</v>
      </c>
      <c r="G236" s="235"/>
      <c r="H236" s="239">
        <v>1</v>
      </c>
      <c r="I236" s="240"/>
      <c r="J236" s="235"/>
      <c r="K236" s="235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225</v>
      </c>
      <c r="AU236" s="245" t="s">
        <v>93</v>
      </c>
      <c r="AV236" s="13" t="s">
        <v>93</v>
      </c>
      <c r="AW236" s="13" t="s">
        <v>38</v>
      </c>
      <c r="AX236" s="13" t="s">
        <v>83</v>
      </c>
      <c r="AY236" s="245" t="s">
        <v>216</v>
      </c>
    </row>
    <row r="237" s="13" customFormat="1">
      <c r="A237" s="13"/>
      <c r="B237" s="234"/>
      <c r="C237" s="235"/>
      <c r="D237" s="236" t="s">
        <v>225</v>
      </c>
      <c r="E237" s="237" t="s">
        <v>1</v>
      </c>
      <c r="F237" s="238" t="s">
        <v>2974</v>
      </c>
      <c r="G237" s="235"/>
      <c r="H237" s="239">
        <v>2</v>
      </c>
      <c r="I237" s="240"/>
      <c r="J237" s="235"/>
      <c r="K237" s="235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225</v>
      </c>
      <c r="AU237" s="245" t="s">
        <v>93</v>
      </c>
      <c r="AV237" s="13" t="s">
        <v>93</v>
      </c>
      <c r="AW237" s="13" t="s">
        <v>38</v>
      </c>
      <c r="AX237" s="13" t="s">
        <v>83</v>
      </c>
      <c r="AY237" s="245" t="s">
        <v>216</v>
      </c>
    </row>
    <row r="238" s="14" customFormat="1">
      <c r="A238" s="14"/>
      <c r="B238" s="246"/>
      <c r="C238" s="247"/>
      <c r="D238" s="236" t="s">
        <v>225</v>
      </c>
      <c r="E238" s="248" t="s">
        <v>1</v>
      </c>
      <c r="F238" s="249" t="s">
        <v>229</v>
      </c>
      <c r="G238" s="247"/>
      <c r="H238" s="250">
        <v>3</v>
      </c>
      <c r="I238" s="251"/>
      <c r="J238" s="247"/>
      <c r="K238" s="247"/>
      <c r="L238" s="252"/>
      <c r="M238" s="253"/>
      <c r="N238" s="254"/>
      <c r="O238" s="254"/>
      <c r="P238" s="254"/>
      <c r="Q238" s="254"/>
      <c r="R238" s="254"/>
      <c r="S238" s="254"/>
      <c r="T238" s="25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6" t="s">
        <v>225</v>
      </c>
      <c r="AU238" s="256" t="s">
        <v>93</v>
      </c>
      <c r="AV238" s="14" t="s">
        <v>223</v>
      </c>
      <c r="AW238" s="14" t="s">
        <v>38</v>
      </c>
      <c r="AX238" s="14" t="s">
        <v>91</v>
      </c>
      <c r="AY238" s="256" t="s">
        <v>216</v>
      </c>
    </row>
    <row r="239" s="2" customFormat="1" ht="24.15" customHeight="1">
      <c r="A239" s="40"/>
      <c r="B239" s="41"/>
      <c r="C239" s="221" t="s">
        <v>268</v>
      </c>
      <c r="D239" s="221" t="s">
        <v>218</v>
      </c>
      <c r="E239" s="222" t="s">
        <v>3008</v>
      </c>
      <c r="F239" s="223" t="s">
        <v>3009</v>
      </c>
      <c r="G239" s="224" t="s">
        <v>323</v>
      </c>
      <c r="H239" s="225">
        <v>3</v>
      </c>
      <c r="I239" s="226"/>
      <c r="J239" s="227">
        <f>ROUND(I239*H239,2)</f>
        <v>0</v>
      </c>
      <c r="K239" s="223" t="s">
        <v>1</v>
      </c>
      <c r="L239" s="46"/>
      <c r="M239" s="228" t="s">
        <v>1</v>
      </c>
      <c r="N239" s="229" t="s">
        <v>48</v>
      </c>
      <c r="O239" s="93"/>
      <c r="P239" s="230">
        <f>O239*H239</f>
        <v>0</v>
      </c>
      <c r="Q239" s="230">
        <v>0</v>
      </c>
      <c r="R239" s="230">
        <f>Q239*H239</f>
        <v>0</v>
      </c>
      <c r="S239" s="230">
        <v>0.0030999999999999999</v>
      </c>
      <c r="T239" s="231">
        <f>S239*H239</f>
        <v>0.0092999999999999992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2" t="s">
        <v>312</v>
      </c>
      <c r="AT239" s="232" t="s">
        <v>218</v>
      </c>
      <c r="AU239" s="232" t="s">
        <v>93</v>
      </c>
      <c r="AY239" s="18" t="s">
        <v>216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91</v>
      </c>
      <c r="BK239" s="233">
        <f>ROUND(I239*H239,2)</f>
        <v>0</v>
      </c>
      <c r="BL239" s="18" t="s">
        <v>312</v>
      </c>
      <c r="BM239" s="232" t="s">
        <v>3010</v>
      </c>
    </row>
    <row r="240" s="13" customFormat="1">
      <c r="A240" s="13"/>
      <c r="B240" s="234"/>
      <c r="C240" s="235"/>
      <c r="D240" s="236" t="s">
        <v>225</v>
      </c>
      <c r="E240" s="237" t="s">
        <v>1</v>
      </c>
      <c r="F240" s="238" t="s">
        <v>3004</v>
      </c>
      <c r="G240" s="235"/>
      <c r="H240" s="239">
        <v>1</v>
      </c>
      <c r="I240" s="240"/>
      <c r="J240" s="235"/>
      <c r="K240" s="235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225</v>
      </c>
      <c r="AU240" s="245" t="s">
        <v>93</v>
      </c>
      <c r="AV240" s="13" t="s">
        <v>93</v>
      </c>
      <c r="AW240" s="13" t="s">
        <v>38</v>
      </c>
      <c r="AX240" s="13" t="s">
        <v>83</v>
      </c>
      <c r="AY240" s="245" t="s">
        <v>216</v>
      </c>
    </row>
    <row r="241" s="13" customFormat="1">
      <c r="A241" s="13"/>
      <c r="B241" s="234"/>
      <c r="C241" s="235"/>
      <c r="D241" s="236" t="s">
        <v>225</v>
      </c>
      <c r="E241" s="237" t="s">
        <v>1</v>
      </c>
      <c r="F241" s="238" t="s">
        <v>2974</v>
      </c>
      <c r="G241" s="235"/>
      <c r="H241" s="239">
        <v>2</v>
      </c>
      <c r="I241" s="240"/>
      <c r="J241" s="235"/>
      <c r="K241" s="235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225</v>
      </c>
      <c r="AU241" s="245" t="s">
        <v>93</v>
      </c>
      <c r="AV241" s="13" t="s">
        <v>93</v>
      </c>
      <c r="AW241" s="13" t="s">
        <v>38</v>
      </c>
      <c r="AX241" s="13" t="s">
        <v>83</v>
      </c>
      <c r="AY241" s="245" t="s">
        <v>216</v>
      </c>
    </row>
    <row r="242" s="14" customFormat="1">
      <c r="A242" s="14"/>
      <c r="B242" s="246"/>
      <c r="C242" s="247"/>
      <c r="D242" s="236" t="s">
        <v>225</v>
      </c>
      <c r="E242" s="248" t="s">
        <v>1</v>
      </c>
      <c r="F242" s="249" t="s">
        <v>229</v>
      </c>
      <c r="G242" s="247"/>
      <c r="H242" s="250">
        <v>3</v>
      </c>
      <c r="I242" s="251"/>
      <c r="J242" s="247"/>
      <c r="K242" s="247"/>
      <c r="L242" s="252"/>
      <c r="M242" s="253"/>
      <c r="N242" s="254"/>
      <c r="O242" s="254"/>
      <c r="P242" s="254"/>
      <c r="Q242" s="254"/>
      <c r="R242" s="254"/>
      <c r="S242" s="254"/>
      <c r="T242" s="25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6" t="s">
        <v>225</v>
      </c>
      <c r="AU242" s="256" t="s">
        <v>93</v>
      </c>
      <c r="AV242" s="14" t="s">
        <v>223</v>
      </c>
      <c r="AW242" s="14" t="s">
        <v>38</v>
      </c>
      <c r="AX242" s="14" t="s">
        <v>91</v>
      </c>
      <c r="AY242" s="256" t="s">
        <v>216</v>
      </c>
    </row>
    <row r="243" s="2" customFormat="1" ht="21.75" customHeight="1">
      <c r="A243" s="40"/>
      <c r="B243" s="41"/>
      <c r="C243" s="221" t="s">
        <v>275</v>
      </c>
      <c r="D243" s="221" t="s">
        <v>218</v>
      </c>
      <c r="E243" s="222" t="s">
        <v>3011</v>
      </c>
      <c r="F243" s="223" t="s">
        <v>3012</v>
      </c>
      <c r="G243" s="224" t="s">
        <v>237</v>
      </c>
      <c r="H243" s="225">
        <v>393.30000000000001</v>
      </c>
      <c r="I243" s="226"/>
      <c r="J243" s="227">
        <f>ROUND(I243*H243,2)</f>
        <v>0</v>
      </c>
      <c r="K243" s="223" t="s">
        <v>222</v>
      </c>
      <c r="L243" s="46"/>
      <c r="M243" s="228" t="s">
        <v>1</v>
      </c>
      <c r="N243" s="229" t="s">
        <v>48</v>
      </c>
      <c r="O243" s="93"/>
      <c r="P243" s="230">
        <f>O243*H243</f>
        <v>0</v>
      </c>
      <c r="Q243" s="230">
        <v>0</v>
      </c>
      <c r="R243" s="230">
        <f>Q243*H243</f>
        <v>0</v>
      </c>
      <c r="S243" s="230">
        <v>0</v>
      </c>
      <c r="T243" s="231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2" t="s">
        <v>312</v>
      </c>
      <c r="AT243" s="232" t="s">
        <v>218</v>
      </c>
      <c r="AU243" s="232" t="s">
        <v>93</v>
      </c>
      <c r="AY243" s="18" t="s">
        <v>216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8" t="s">
        <v>91</v>
      </c>
      <c r="BK243" s="233">
        <f>ROUND(I243*H243,2)</f>
        <v>0</v>
      </c>
      <c r="BL243" s="18" t="s">
        <v>312</v>
      </c>
      <c r="BM243" s="232" t="s">
        <v>3013</v>
      </c>
    </row>
    <row r="244" s="13" customFormat="1">
      <c r="A244" s="13"/>
      <c r="B244" s="234"/>
      <c r="C244" s="235"/>
      <c r="D244" s="236" t="s">
        <v>225</v>
      </c>
      <c r="E244" s="237" t="s">
        <v>1</v>
      </c>
      <c r="F244" s="238" t="s">
        <v>3014</v>
      </c>
      <c r="G244" s="235"/>
      <c r="H244" s="239">
        <v>22.800000000000001</v>
      </c>
      <c r="I244" s="240"/>
      <c r="J244" s="235"/>
      <c r="K244" s="235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225</v>
      </c>
      <c r="AU244" s="245" t="s">
        <v>93</v>
      </c>
      <c r="AV244" s="13" t="s">
        <v>93</v>
      </c>
      <c r="AW244" s="13" t="s">
        <v>38</v>
      </c>
      <c r="AX244" s="13" t="s">
        <v>83</v>
      </c>
      <c r="AY244" s="245" t="s">
        <v>216</v>
      </c>
    </row>
    <row r="245" s="13" customFormat="1">
      <c r="A245" s="13"/>
      <c r="B245" s="234"/>
      <c r="C245" s="235"/>
      <c r="D245" s="236" t="s">
        <v>225</v>
      </c>
      <c r="E245" s="237" t="s">
        <v>1</v>
      </c>
      <c r="F245" s="238" t="s">
        <v>3015</v>
      </c>
      <c r="G245" s="235"/>
      <c r="H245" s="239">
        <v>44.600000000000001</v>
      </c>
      <c r="I245" s="240"/>
      <c r="J245" s="235"/>
      <c r="K245" s="235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225</v>
      </c>
      <c r="AU245" s="245" t="s">
        <v>93</v>
      </c>
      <c r="AV245" s="13" t="s">
        <v>93</v>
      </c>
      <c r="AW245" s="13" t="s">
        <v>38</v>
      </c>
      <c r="AX245" s="13" t="s">
        <v>83</v>
      </c>
      <c r="AY245" s="245" t="s">
        <v>216</v>
      </c>
    </row>
    <row r="246" s="13" customFormat="1">
      <c r="A246" s="13"/>
      <c r="B246" s="234"/>
      <c r="C246" s="235"/>
      <c r="D246" s="236" t="s">
        <v>225</v>
      </c>
      <c r="E246" s="237" t="s">
        <v>1</v>
      </c>
      <c r="F246" s="238" t="s">
        <v>3016</v>
      </c>
      <c r="G246" s="235"/>
      <c r="H246" s="239">
        <v>31.399999999999999</v>
      </c>
      <c r="I246" s="240"/>
      <c r="J246" s="235"/>
      <c r="K246" s="235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225</v>
      </c>
      <c r="AU246" s="245" t="s">
        <v>93</v>
      </c>
      <c r="AV246" s="13" t="s">
        <v>93</v>
      </c>
      <c r="AW246" s="13" t="s">
        <v>38</v>
      </c>
      <c r="AX246" s="13" t="s">
        <v>83</v>
      </c>
      <c r="AY246" s="245" t="s">
        <v>216</v>
      </c>
    </row>
    <row r="247" s="13" customFormat="1">
      <c r="A247" s="13"/>
      <c r="B247" s="234"/>
      <c r="C247" s="235"/>
      <c r="D247" s="236" t="s">
        <v>225</v>
      </c>
      <c r="E247" s="237" t="s">
        <v>1</v>
      </c>
      <c r="F247" s="238" t="s">
        <v>3017</v>
      </c>
      <c r="G247" s="235"/>
      <c r="H247" s="239">
        <v>12.6</v>
      </c>
      <c r="I247" s="240"/>
      <c r="J247" s="235"/>
      <c r="K247" s="235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225</v>
      </c>
      <c r="AU247" s="245" t="s">
        <v>93</v>
      </c>
      <c r="AV247" s="13" t="s">
        <v>93</v>
      </c>
      <c r="AW247" s="13" t="s">
        <v>38</v>
      </c>
      <c r="AX247" s="13" t="s">
        <v>83</v>
      </c>
      <c r="AY247" s="245" t="s">
        <v>216</v>
      </c>
    </row>
    <row r="248" s="13" customFormat="1">
      <c r="A248" s="13"/>
      <c r="B248" s="234"/>
      <c r="C248" s="235"/>
      <c r="D248" s="236" t="s">
        <v>225</v>
      </c>
      <c r="E248" s="237" t="s">
        <v>1</v>
      </c>
      <c r="F248" s="238" t="s">
        <v>3018</v>
      </c>
      <c r="G248" s="235"/>
      <c r="H248" s="239">
        <v>16.800000000000001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225</v>
      </c>
      <c r="AU248" s="245" t="s">
        <v>93</v>
      </c>
      <c r="AV248" s="13" t="s">
        <v>93</v>
      </c>
      <c r="AW248" s="13" t="s">
        <v>38</v>
      </c>
      <c r="AX248" s="13" t="s">
        <v>83</v>
      </c>
      <c r="AY248" s="245" t="s">
        <v>216</v>
      </c>
    </row>
    <row r="249" s="13" customFormat="1">
      <c r="A249" s="13"/>
      <c r="B249" s="234"/>
      <c r="C249" s="235"/>
      <c r="D249" s="236" t="s">
        <v>225</v>
      </c>
      <c r="E249" s="237" t="s">
        <v>1</v>
      </c>
      <c r="F249" s="238" t="s">
        <v>3019</v>
      </c>
      <c r="G249" s="235"/>
      <c r="H249" s="239">
        <v>16.5</v>
      </c>
      <c r="I249" s="240"/>
      <c r="J249" s="235"/>
      <c r="K249" s="235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225</v>
      </c>
      <c r="AU249" s="245" t="s">
        <v>93</v>
      </c>
      <c r="AV249" s="13" t="s">
        <v>93</v>
      </c>
      <c r="AW249" s="13" t="s">
        <v>38</v>
      </c>
      <c r="AX249" s="13" t="s">
        <v>83</v>
      </c>
      <c r="AY249" s="245" t="s">
        <v>216</v>
      </c>
    </row>
    <row r="250" s="13" customFormat="1">
      <c r="A250" s="13"/>
      <c r="B250" s="234"/>
      <c r="C250" s="235"/>
      <c r="D250" s="236" t="s">
        <v>225</v>
      </c>
      <c r="E250" s="237" t="s">
        <v>1</v>
      </c>
      <c r="F250" s="238" t="s">
        <v>3020</v>
      </c>
      <c r="G250" s="235"/>
      <c r="H250" s="239">
        <v>12</v>
      </c>
      <c r="I250" s="240"/>
      <c r="J250" s="235"/>
      <c r="K250" s="235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225</v>
      </c>
      <c r="AU250" s="245" t="s">
        <v>93</v>
      </c>
      <c r="AV250" s="13" t="s">
        <v>93</v>
      </c>
      <c r="AW250" s="13" t="s">
        <v>38</v>
      </c>
      <c r="AX250" s="13" t="s">
        <v>83</v>
      </c>
      <c r="AY250" s="245" t="s">
        <v>216</v>
      </c>
    </row>
    <row r="251" s="13" customFormat="1">
      <c r="A251" s="13"/>
      <c r="B251" s="234"/>
      <c r="C251" s="235"/>
      <c r="D251" s="236" t="s">
        <v>225</v>
      </c>
      <c r="E251" s="237" t="s">
        <v>1</v>
      </c>
      <c r="F251" s="238" t="s">
        <v>3021</v>
      </c>
      <c r="G251" s="235"/>
      <c r="H251" s="239">
        <v>15.9</v>
      </c>
      <c r="I251" s="240"/>
      <c r="J251" s="235"/>
      <c r="K251" s="235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225</v>
      </c>
      <c r="AU251" s="245" t="s">
        <v>93</v>
      </c>
      <c r="AV251" s="13" t="s">
        <v>93</v>
      </c>
      <c r="AW251" s="13" t="s">
        <v>38</v>
      </c>
      <c r="AX251" s="13" t="s">
        <v>83</v>
      </c>
      <c r="AY251" s="245" t="s">
        <v>216</v>
      </c>
    </row>
    <row r="252" s="13" customFormat="1">
      <c r="A252" s="13"/>
      <c r="B252" s="234"/>
      <c r="C252" s="235"/>
      <c r="D252" s="236" t="s">
        <v>225</v>
      </c>
      <c r="E252" s="237" t="s">
        <v>1</v>
      </c>
      <c r="F252" s="238" t="s">
        <v>3022</v>
      </c>
      <c r="G252" s="235"/>
      <c r="H252" s="239">
        <v>21.300000000000001</v>
      </c>
      <c r="I252" s="240"/>
      <c r="J252" s="235"/>
      <c r="K252" s="235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225</v>
      </c>
      <c r="AU252" s="245" t="s">
        <v>93</v>
      </c>
      <c r="AV252" s="13" t="s">
        <v>93</v>
      </c>
      <c r="AW252" s="13" t="s">
        <v>38</v>
      </c>
      <c r="AX252" s="13" t="s">
        <v>83</v>
      </c>
      <c r="AY252" s="245" t="s">
        <v>216</v>
      </c>
    </row>
    <row r="253" s="13" customFormat="1">
      <c r="A253" s="13"/>
      <c r="B253" s="234"/>
      <c r="C253" s="235"/>
      <c r="D253" s="236" t="s">
        <v>225</v>
      </c>
      <c r="E253" s="237" t="s">
        <v>1</v>
      </c>
      <c r="F253" s="238" t="s">
        <v>3023</v>
      </c>
      <c r="G253" s="235"/>
      <c r="H253" s="239">
        <v>20.5</v>
      </c>
      <c r="I253" s="240"/>
      <c r="J253" s="235"/>
      <c r="K253" s="235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225</v>
      </c>
      <c r="AU253" s="245" t="s">
        <v>93</v>
      </c>
      <c r="AV253" s="13" t="s">
        <v>93</v>
      </c>
      <c r="AW253" s="13" t="s">
        <v>38</v>
      </c>
      <c r="AX253" s="13" t="s">
        <v>83</v>
      </c>
      <c r="AY253" s="245" t="s">
        <v>216</v>
      </c>
    </row>
    <row r="254" s="13" customFormat="1">
      <c r="A254" s="13"/>
      <c r="B254" s="234"/>
      <c r="C254" s="235"/>
      <c r="D254" s="236" t="s">
        <v>225</v>
      </c>
      <c r="E254" s="237" t="s">
        <v>1</v>
      </c>
      <c r="F254" s="238" t="s">
        <v>3024</v>
      </c>
      <c r="G254" s="235"/>
      <c r="H254" s="239">
        <v>14.6</v>
      </c>
      <c r="I254" s="240"/>
      <c r="J254" s="235"/>
      <c r="K254" s="235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225</v>
      </c>
      <c r="AU254" s="245" t="s">
        <v>93</v>
      </c>
      <c r="AV254" s="13" t="s">
        <v>93</v>
      </c>
      <c r="AW254" s="13" t="s">
        <v>38</v>
      </c>
      <c r="AX254" s="13" t="s">
        <v>83</v>
      </c>
      <c r="AY254" s="245" t="s">
        <v>216</v>
      </c>
    </row>
    <row r="255" s="13" customFormat="1">
      <c r="A255" s="13"/>
      <c r="B255" s="234"/>
      <c r="C255" s="235"/>
      <c r="D255" s="236" t="s">
        <v>225</v>
      </c>
      <c r="E255" s="237" t="s">
        <v>1</v>
      </c>
      <c r="F255" s="238" t="s">
        <v>3025</v>
      </c>
      <c r="G255" s="235"/>
      <c r="H255" s="239">
        <v>14.5</v>
      </c>
      <c r="I255" s="240"/>
      <c r="J255" s="235"/>
      <c r="K255" s="235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225</v>
      </c>
      <c r="AU255" s="245" t="s">
        <v>93</v>
      </c>
      <c r="AV255" s="13" t="s">
        <v>93</v>
      </c>
      <c r="AW255" s="13" t="s">
        <v>38</v>
      </c>
      <c r="AX255" s="13" t="s">
        <v>83</v>
      </c>
      <c r="AY255" s="245" t="s">
        <v>216</v>
      </c>
    </row>
    <row r="256" s="13" customFormat="1">
      <c r="A256" s="13"/>
      <c r="B256" s="234"/>
      <c r="C256" s="235"/>
      <c r="D256" s="236" t="s">
        <v>225</v>
      </c>
      <c r="E256" s="237" t="s">
        <v>1</v>
      </c>
      <c r="F256" s="238" t="s">
        <v>3026</v>
      </c>
      <c r="G256" s="235"/>
      <c r="H256" s="239">
        <v>12.6</v>
      </c>
      <c r="I256" s="240"/>
      <c r="J256" s="235"/>
      <c r="K256" s="235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225</v>
      </c>
      <c r="AU256" s="245" t="s">
        <v>93</v>
      </c>
      <c r="AV256" s="13" t="s">
        <v>93</v>
      </c>
      <c r="AW256" s="13" t="s">
        <v>38</v>
      </c>
      <c r="AX256" s="13" t="s">
        <v>83</v>
      </c>
      <c r="AY256" s="245" t="s">
        <v>216</v>
      </c>
    </row>
    <row r="257" s="13" customFormat="1">
      <c r="A257" s="13"/>
      <c r="B257" s="234"/>
      <c r="C257" s="235"/>
      <c r="D257" s="236" t="s">
        <v>225</v>
      </c>
      <c r="E257" s="237" t="s">
        <v>1</v>
      </c>
      <c r="F257" s="238" t="s">
        <v>3027</v>
      </c>
      <c r="G257" s="235"/>
      <c r="H257" s="239">
        <v>13.199999999999999</v>
      </c>
      <c r="I257" s="240"/>
      <c r="J257" s="235"/>
      <c r="K257" s="235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225</v>
      </c>
      <c r="AU257" s="245" t="s">
        <v>93</v>
      </c>
      <c r="AV257" s="13" t="s">
        <v>93</v>
      </c>
      <c r="AW257" s="13" t="s">
        <v>38</v>
      </c>
      <c r="AX257" s="13" t="s">
        <v>83</v>
      </c>
      <c r="AY257" s="245" t="s">
        <v>216</v>
      </c>
    </row>
    <row r="258" s="13" customFormat="1">
      <c r="A258" s="13"/>
      <c r="B258" s="234"/>
      <c r="C258" s="235"/>
      <c r="D258" s="236" t="s">
        <v>225</v>
      </c>
      <c r="E258" s="237" t="s">
        <v>1</v>
      </c>
      <c r="F258" s="238" t="s">
        <v>3028</v>
      </c>
      <c r="G258" s="235"/>
      <c r="H258" s="239">
        <v>21.300000000000001</v>
      </c>
      <c r="I258" s="240"/>
      <c r="J258" s="235"/>
      <c r="K258" s="235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225</v>
      </c>
      <c r="AU258" s="245" t="s">
        <v>93</v>
      </c>
      <c r="AV258" s="13" t="s">
        <v>93</v>
      </c>
      <c r="AW258" s="13" t="s">
        <v>38</v>
      </c>
      <c r="AX258" s="13" t="s">
        <v>83</v>
      </c>
      <c r="AY258" s="245" t="s">
        <v>216</v>
      </c>
    </row>
    <row r="259" s="13" customFormat="1">
      <c r="A259" s="13"/>
      <c r="B259" s="234"/>
      <c r="C259" s="235"/>
      <c r="D259" s="236" t="s">
        <v>225</v>
      </c>
      <c r="E259" s="237" t="s">
        <v>1</v>
      </c>
      <c r="F259" s="238" t="s">
        <v>3029</v>
      </c>
      <c r="G259" s="235"/>
      <c r="H259" s="239">
        <v>19.5</v>
      </c>
      <c r="I259" s="240"/>
      <c r="J259" s="235"/>
      <c r="K259" s="235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225</v>
      </c>
      <c r="AU259" s="245" t="s">
        <v>93</v>
      </c>
      <c r="AV259" s="13" t="s">
        <v>93</v>
      </c>
      <c r="AW259" s="13" t="s">
        <v>38</v>
      </c>
      <c r="AX259" s="13" t="s">
        <v>83</v>
      </c>
      <c r="AY259" s="245" t="s">
        <v>216</v>
      </c>
    </row>
    <row r="260" s="13" customFormat="1">
      <c r="A260" s="13"/>
      <c r="B260" s="234"/>
      <c r="C260" s="235"/>
      <c r="D260" s="236" t="s">
        <v>225</v>
      </c>
      <c r="E260" s="237" t="s">
        <v>1</v>
      </c>
      <c r="F260" s="238" t="s">
        <v>3030</v>
      </c>
      <c r="G260" s="235"/>
      <c r="H260" s="239">
        <v>12.6</v>
      </c>
      <c r="I260" s="240"/>
      <c r="J260" s="235"/>
      <c r="K260" s="235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225</v>
      </c>
      <c r="AU260" s="245" t="s">
        <v>93</v>
      </c>
      <c r="AV260" s="13" t="s">
        <v>93</v>
      </c>
      <c r="AW260" s="13" t="s">
        <v>38</v>
      </c>
      <c r="AX260" s="13" t="s">
        <v>83</v>
      </c>
      <c r="AY260" s="245" t="s">
        <v>216</v>
      </c>
    </row>
    <row r="261" s="13" customFormat="1">
      <c r="A261" s="13"/>
      <c r="B261" s="234"/>
      <c r="C261" s="235"/>
      <c r="D261" s="236" t="s">
        <v>225</v>
      </c>
      <c r="E261" s="237" t="s">
        <v>1</v>
      </c>
      <c r="F261" s="238" t="s">
        <v>3031</v>
      </c>
      <c r="G261" s="235"/>
      <c r="H261" s="239">
        <v>58</v>
      </c>
      <c r="I261" s="240"/>
      <c r="J261" s="235"/>
      <c r="K261" s="235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225</v>
      </c>
      <c r="AU261" s="245" t="s">
        <v>93</v>
      </c>
      <c r="AV261" s="13" t="s">
        <v>93</v>
      </c>
      <c r="AW261" s="13" t="s">
        <v>38</v>
      </c>
      <c r="AX261" s="13" t="s">
        <v>83</v>
      </c>
      <c r="AY261" s="245" t="s">
        <v>216</v>
      </c>
    </row>
    <row r="262" s="13" customFormat="1">
      <c r="A262" s="13"/>
      <c r="B262" s="234"/>
      <c r="C262" s="235"/>
      <c r="D262" s="236" t="s">
        <v>225</v>
      </c>
      <c r="E262" s="237" t="s">
        <v>1</v>
      </c>
      <c r="F262" s="238" t="s">
        <v>3032</v>
      </c>
      <c r="G262" s="235"/>
      <c r="H262" s="239">
        <v>12.6</v>
      </c>
      <c r="I262" s="240"/>
      <c r="J262" s="235"/>
      <c r="K262" s="235"/>
      <c r="L262" s="241"/>
      <c r="M262" s="242"/>
      <c r="N262" s="243"/>
      <c r="O262" s="243"/>
      <c r="P262" s="243"/>
      <c r="Q262" s="243"/>
      <c r="R262" s="243"/>
      <c r="S262" s="243"/>
      <c r="T262" s="24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5" t="s">
        <v>225</v>
      </c>
      <c r="AU262" s="245" t="s">
        <v>93</v>
      </c>
      <c r="AV262" s="13" t="s">
        <v>93</v>
      </c>
      <c r="AW262" s="13" t="s">
        <v>38</v>
      </c>
      <c r="AX262" s="13" t="s">
        <v>83</v>
      </c>
      <c r="AY262" s="245" t="s">
        <v>216</v>
      </c>
    </row>
    <row r="263" s="14" customFormat="1">
      <c r="A263" s="14"/>
      <c r="B263" s="246"/>
      <c r="C263" s="247"/>
      <c r="D263" s="236" t="s">
        <v>225</v>
      </c>
      <c r="E263" s="248" t="s">
        <v>1</v>
      </c>
      <c r="F263" s="249" t="s">
        <v>229</v>
      </c>
      <c r="G263" s="247"/>
      <c r="H263" s="250">
        <v>393.30000000000001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225</v>
      </c>
      <c r="AU263" s="256" t="s">
        <v>93</v>
      </c>
      <c r="AV263" s="14" t="s">
        <v>223</v>
      </c>
      <c r="AW263" s="14" t="s">
        <v>38</v>
      </c>
      <c r="AX263" s="14" t="s">
        <v>91</v>
      </c>
      <c r="AY263" s="256" t="s">
        <v>216</v>
      </c>
    </row>
    <row r="264" s="2" customFormat="1" ht="16.5" customHeight="1">
      <c r="A264" s="40"/>
      <c r="B264" s="41"/>
      <c r="C264" s="221" t="s">
        <v>281</v>
      </c>
      <c r="D264" s="221" t="s">
        <v>218</v>
      </c>
      <c r="E264" s="222" t="s">
        <v>3033</v>
      </c>
      <c r="F264" s="223" t="s">
        <v>3034</v>
      </c>
      <c r="G264" s="224" t="s">
        <v>315</v>
      </c>
      <c r="H264" s="225">
        <v>96</v>
      </c>
      <c r="I264" s="226"/>
      <c r="J264" s="227">
        <f>ROUND(I264*H264,2)</f>
        <v>0</v>
      </c>
      <c r="K264" s="223" t="s">
        <v>1</v>
      </c>
      <c r="L264" s="46"/>
      <c r="M264" s="228" t="s">
        <v>1</v>
      </c>
      <c r="N264" s="229" t="s">
        <v>48</v>
      </c>
      <c r="O264" s="93"/>
      <c r="P264" s="230">
        <f>O264*H264</f>
        <v>0</v>
      </c>
      <c r="Q264" s="230">
        <v>0</v>
      </c>
      <c r="R264" s="230">
        <f>Q264*H264</f>
        <v>0</v>
      </c>
      <c r="S264" s="230">
        <v>0</v>
      </c>
      <c r="T264" s="231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2" t="s">
        <v>312</v>
      </c>
      <c r="AT264" s="232" t="s">
        <v>218</v>
      </c>
      <c r="AU264" s="232" t="s">
        <v>93</v>
      </c>
      <c r="AY264" s="18" t="s">
        <v>216</v>
      </c>
      <c r="BE264" s="233">
        <f>IF(N264="základní",J264,0)</f>
        <v>0</v>
      </c>
      <c r="BF264" s="233">
        <f>IF(N264="snížená",J264,0)</f>
        <v>0</v>
      </c>
      <c r="BG264" s="233">
        <f>IF(N264="zákl. přenesená",J264,0)</f>
        <v>0</v>
      </c>
      <c r="BH264" s="233">
        <f>IF(N264="sníž. přenesená",J264,0)</f>
        <v>0</v>
      </c>
      <c r="BI264" s="233">
        <f>IF(N264="nulová",J264,0)</f>
        <v>0</v>
      </c>
      <c r="BJ264" s="18" t="s">
        <v>91</v>
      </c>
      <c r="BK264" s="233">
        <f>ROUND(I264*H264,2)</f>
        <v>0</v>
      </c>
      <c r="BL264" s="18" t="s">
        <v>312</v>
      </c>
      <c r="BM264" s="232" t="s">
        <v>3035</v>
      </c>
    </row>
    <row r="265" s="13" customFormat="1">
      <c r="A265" s="13"/>
      <c r="B265" s="234"/>
      <c r="C265" s="235"/>
      <c r="D265" s="236" t="s">
        <v>225</v>
      </c>
      <c r="E265" s="237" t="s">
        <v>1</v>
      </c>
      <c r="F265" s="238" t="s">
        <v>3036</v>
      </c>
      <c r="G265" s="235"/>
      <c r="H265" s="239">
        <v>5</v>
      </c>
      <c r="I265" s="240"/>
      <c r="J265" s="235"/>
      <c r="K265" s="235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225</v>
      </c>
      <c r="AU265" s="245" t="s">
        <v>93</v>
      </c>
      <c r="AV265" s="13" t="s">
        <v>93</v>
      </c>
      <c r="AW265" s="13" t="s">
        <v>38</v>
      </c>
      <c r="AX265" s="13" t="s">
        <v>83</v>
      </c>
      <c r="AY265" s="245" t="s">
        <v>216</v>
      </c>
    </row>
    <row r="266" s="13" customFormat="1">
      <c r="A266" s="13"/>
      <c r="B266" s="234"/>
      <c r="C266" s="235"/>
      <c r="D266" s="236" t="s">
        <v>225</v>
      </c>
      <c r="E266" s="237" t="s">
        <v>1</v>
      </c>
      <c r="F266" s="238" t="s">
        <v>2984</v>
      </c>
      <c r="G266" s="235"/>
      <c r="H266" s="239">
        <v>5</v>
      </c>
      <c r="I266" s="240"/>
      <c r="J266" s="235"/>
      <c r="K266" s="235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225</v>
      </c>
      <c r="AU266" s="245" t="s">
        <v>93</v>
      </c>
      <c r="AV266" s="13" t="s">
        <v>93</v>
      </c>
      <c r="AW266" s="13" t="s">
        <v>38</v>
      </c>
      <c r="AX266" s="13" t="s">
        <v>83</v>
      </c>
      <c r="AY266" s="245" t="s">
        <v>216</v>
      </c>
    </row>
    <row r="267" s="13" customFormat="1">
      <c r="A267" s="13"/>
      <c r="B267" s="234"/>
      <c r="C267" s="235"/>
      <c r="D267" s="236" t="s">
        <v>225</v>
      </c>
      <c r="E267" s="237" t="s">
        <v>1</v>
      </c>
      <c r="F267" s="238" t="s">
        <v>3037</v>
      </c>
      <c r="G267" s="235"/>
      <c r="H267" s="239">
        <v>5</v>
      </c>
      <c r="I267" s="240"/>
      <c r="J267" s="235"/>
      <c r="K267" s="235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225</v>
      </c>
      <c r="AU267" s="245" t="s">
        <v>93</v>
      </c>
      <c r="AV267" s="13" t="s">
        <v>93</v>
      </c>
      <c r="AW267" s="13" t="s">
        <v>38</v>
      </c>
      <c r="AX267" s="13" t="s">
        <v>83</v>
      </c>
      <c r="AY267" s="245" t="s">
        <v>216</v>
      </c>
    </row>
    <row r="268" s="13" customFormat="1">
      <c r="A268" s="13"/>
      <c r="B268" s="234"/>
      <c r="C268" s="235"/>
      <c r="D268" s="236" t="s">
        <v>225</v>
      </c>
      <c r="E268" s="237" t="s">
        <v>1</v>
      </c>
      <c r="F268" s="238" t="s">
        <v>3038</v>
      </c>
      <c r="G268" s="235"/>
      <c r="H268" s="239">
        <v>5</v>
      </c>
      <c r="I268" s="240"/>
      <c r="J268" s="235"/>
      <c r="K268" s="235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225</v>
      </c>
      <c r="AU268" s="245" t="s">
        <v>93</v>
      </c>
      <c r="AV268" s="13" t="s">
        <v>93</v>
      </c>
      <c r="AW268" s="13" t="s">
        <v>38</v>
      </c>
      <c r="AX268" s="13" t="s">
        <v>83</v>
      </c>
      <c r="AY268" s="245" t="s">
        <v>216</v>
      </c>
    </row>
    <row r="269" s="13" customFormat="1">
      <c r="A269" s="13"/>
      <c r="B269" s="234"/>
      <c r="C269" s="235"/>
      <c r="D269" s="236" t="s">
        <v>225</v>
      </c>
      <c r="E269" s="237" t="s">
        <v>1</v>
      </c>
      <c r="F269" s="238" t="s">
        <v>3039</v>
      </c>
      <c r="G269" s="235"/>
      <c r="H269" s="239">
        <v>5</v>
      </c>
      <c r="I269" s="240"/>
      <c r="J269" s="235"/>
      <c r="K269" s="235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225</v>
      </c>
      <c r="AU269" s="245" t="s">
        <v>93</v>
      </c>
      <c r="AV269" s="13" t="s">
        <v>93</v>
      </c>
      <c r="AW269" s="13" t="s">
        <v>38</v>
      </c>
      <c r="AX269" s="13" t="s">
        <v>83</v>
      </c>
      <c r="AY269" s="245" t="s">
        <v>216</v>
      </c>
    </row>
    <row r="270" s="13" customFormat="1">
      <c r="A270" s="13"/>
      <c r="B270" s="234"/>
      <c r="C270" s="235"/>
      <c r="D270" s="236" t="s">
        <v>225</v>
      </c>
      <c r="E270" s="237" t="s">
        <v>1</v>
      </c>
      <c r="F270" s="238" t="s">
        <v>3040</v>
      </c>
      <c r="G270" s="235"/>
      <c r="H270" s="239">
        <v>5</v>
      </c>
      <c r="I270" s="240"/>
      <c r="J270" s="235"/>
      <c r="K270" s="235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225</v>
      </c>
      <c r="AU270" s="245" t="s">
        <v>93</v>
      </c>
      <c r="AV270" s="13" t="s">
        <v>93</v>
      </c>
      <c r="AW270" s="13" t="s">
        <v>38</v>
      </c>
      <c r="AX270" s="13" t="s">
        <v>83</v>
      </c>
      <c r="AY270" s="245" t="s">
        <v>216</v>
      </c>
    </row>
    <row r="271" s="13" customFormat="1">
      <c r="A271" s="13"/>
      <c r="B271" s="234"/>
      <c r="C271" s="235"/>
      <c r="D271" s="236" t="s">
        <v>225</v>
      </c>
      <c r="E271" s="237" t="s">
        <v>1</v>
      </c>
      <c r="F271" s="238" t="s">
        <v>3041</v>
      </c>
      <c r="G271" s="235"/>
      <c r="H271" s="239">
        <v>5</v>
      </c>
      <c r="I271" s="240"/>
      <c r="J271" s="235"/>
      <c r="K271" s="235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225</v>
      </c>
      <c r="AU271" s="245" t="s">
        <v>93</v>
      </c>
      <c r="AV271" s="13" t="s">
        <v>93</v>
      </c>
      <c r="AW271" s="13" t="s">
        <v>38</v>
      </c>
      <c r="AX271" s="13" t="s">
        <v>83</v>
      </c>
      <c r="AY271" s="245" t="s">
        <v>216</v>
      </c>
    </row>
    <row r="272" s="13" customFormat="1">
      <c r="A272" s="13"/>
      <c r="B272" s="234"/>
      <c r="C272" s="235"/>
      <c r="D272" s="236" t="s">
        <v>225</v>
      </c>
      <c r="E272" s="237" t="s">
        <v>1</v>
      </c>
      <c r="F272" s="238" t="s">
        <v>3042</v>
      </c>
      <c r="G272" s="235"/>
      <c r="H272" s="239">
        <v>5</v>
      </c>
      <c r="I272" s="240"/>
      <c r="J272" s="235"/>
      <c r="K272" s="235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225</v>
      </c>
      <c r="AU272" s="245" t="s">
        <v>93</v>
      </c>
      <c r="AV272" s="13" t="s">
        <v>93</v>
      </c>
      <c r="AW272" s="13" t="s">
        <v>38</v>
      </c>
      <c r="AX272" s="13" t="s">
        <v>83</v>
      </c>
      <c r="AY272" s="245" t="s">
        <v>216</v>
      </c>
    </row>
    <row r="273" s="13" customFormat="1">
      <c r="A273" s="13"/>
      <c r="B273" s="234"/>
      <c r="C273" s="235"/>
      <c r="D273" s="236" t="s">
        <v>225</v>
      </c>
      <c r="E273" s="237" t="s">
        <v>1</v>
      </c>
      <c r="F273" s="238" t="s">
        <v>3043</v>
      </c>
      <c r="G273" s="235"/>
      <c r="H273" s="239">
        <v>5</v>
      </c>
      <c r="I273" s="240"/>
      <c r="J273" s="235"/>
      <c r="K273" s="235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225</v>
      </c>
      <c r="AU273" s="245" t="s">
        <v>93</v>
      </c>
      <c r="AV273" s="13" t="s">
        <v>93</v>
      </c>
      <c r="AW273" s="13" t="s">
        <v>38</v>
      </c>
      <c r="AX273" s="13" t="s">
        <v>83</v>
      </c>
      <c r="AY273" s="245" t="s">
        <v>216</v>
      </c>
    </row>
    <row r="274" s="13" customFormat="1">
      <c r="A274" s="13"/>
      <c r="B274" s="234"/>
      <c r="C274" s="235"/>
      <c r="D274" s="236" t="s">
        <v>225</v>
      </c>
      <c r="E274" s="237" t="s">
        <v>1</v>
      </c>
      <c r="F274" s="238" t="s">
        <v>3044</v>
      </c>
      <c r="G274" s="235"/>
      <c r="H274" s="239">
        <v>5</v>
      </c>
      <c r="I274" s="240"/>
      <c r="J274" s="235"/>
      <c r="K274" s="235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225</v>
      </c>
      <c r="AU274" s="245" t="s">
        <v>93</v>
      </c>
      <c r="AV274" s="13" t="s">
        <v>93</v>
      </c>
      <c r="AW274" s="13" t="s">
        <v>38</v>
      </c>
      <c r="AX274" s="13" t="s">
        <v>83</v>
      </c>
      <c r="AY274" s="245" t="s">
        <v>216</v>
      </c>
    </row>
    <row r="275" s="13" customFormat="1">
      <c r="A275" s="13"/>
      <c r="B275" s="234"/>
      <c r="C275" s="235"/>
      <c r="D275" s="236" t="s">
        <v>225</v>
      </c>
      <c r="E275" s="237" t="s">
        <v>1</v>
      </c>
      <c r="F275" s="238" t="s">
        <v>3045</v>
      </c>
      <c r="G275" s="235"/>
      <c r="H275" s="239">
        <v>5</v>
      </c>
      <c r="I275" s="240"/>
      <c r="J275" s="235"/>
      <c r="K275" s="235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225</v>
      </c>
      <c r="AU275" s="245" t="s">
        <v>93</v>
      </c>
      <c r="AV275" s="13" t="s">
        <v>93</v>
      </c>
      <c r="AW275" s="13" t="s">
        <v>38</v>
      </c>
      <c r="AX275" s="13" t="s">
        <v>83</v>
      </c>
      <c r="AY275" s="245" t="s">
        <v>216</v>
      </c>
    </row>
    <row r="276" s="13" customFormat="1">
      <c r="A276" s="13"/>
      <c r="B276" s="234"/>
      <c r="C276" s="235"/>
      <c r="D276" s="236" t="s">
        <v>225</v>
      </c>
      <c r="E276" s="237" t="s">
        <v>1</v>
      </c>
      <c r="F276" s="238" t="s">
        <v>3046</v>
      </c>
      <c r="G276" s="235"/>
      <c r="H276" s="239">
        <v>5</v>
      </c>
      <c r="I276" s="240"/>
      <c r="J276" s="235"/>
      <c r="K276" s="235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225</v>
      </c>
      <c r="AU276" s="245" t="s">
        <v>93</v>
      </c>
      <c r="AV276" s="13" t="s">
        <v>93</v>
      </c>
      <c r="AW276" s="13" t="s">
        <v>38</v>
      </c>
      <c r="AX276" s="13" t="s">
        <v>83</v>
      </c>
      <c r="AY276" s="245" t="s">
        <v>216</v>
      </c>
    </row>
    <row r="277" s="13" customFormat="1">
      <c r="A277" s="13"/>
      <c r="B277" s="234"/>
      <c r="C277" s="235"/>
      <c r="D277" s="236" t="s">
        <v>225</v>
      </c>
      <c r="E277" s="237" t="s">
        <v>1</v>
      </c>
      <c r="F277" s="238" t="s">
        <v>3047</v>
      </c>
      <c r="G277" s="235"/>
      <c r="H277" s="239">
        <v>5</v>
      </c>
      <c r="I277" s="240"/>
      <c r="J277" s="235"/>
      <c r="K277" s="235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225</v>
      </c>
      <c r="AU277" s="245" t="s">
        <v>93</v>
      </c>
      <c r="AV277" s="13" t="s">
        <v>93</v>
      </c>
      <c r="AW277" s="13" t="s">
        <v>38</v>
      </c>
      <c r="AX277" s="13" t="s">
        <v>83</v>
      </c>
      <c r="AY277" s="245" t="s">
        <v>216</v>
      </c>
    </row>
    <row r="278" s="13" customFormat="1">
      <c r="A278" s="13"/>
      <c r="B278" s="234"/>
      <c r="C278" s="235"/>
      <c r="D278" s="236" t="s">
        <v>225</v>
      </c>
      <c r="E278" s="237" t="s">
        <v>1</v>
      </c>
      <c r="F278" s="238" t="s">
        <v>3048</v>
      </c>
      <c r="G278" s="235"/>
      <c r="H278" s="239">
        <v>5</v>
      </c>
      <c r="I278" s="240"/>
      <c r="J278" s="235"/>
      <c r="K278" s="235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225</v>
      </c>
      <c r="AU278" s="245" t="s">
        <v>93</v>
      </c>
      <c r="AV278" s="13" t="s">
        <v>93</v>
      </c>
      <c r="AW278" s="13" t="s">
        <v>38</v>
      </c>
      <c r="AX278" s="13" t="s">
        <v>83</v>
      </c>
      <c r="AY278" s="245" t="s">
        <v>216</v>
      </c>
    </row>
    <row r="279" s="13" customFormat="1">
      <c r="A279" s="13"/>
      <c r="B279" s="234"/>
      <c r="C279" s="235"/>
      <c r="D279" s="236" t="s">
        <v>225</v>
      </c>
      <c r="E279" s="237" t="s">
        <v>1</v>
      </c>
      <c r="F279" s="238" t="s">
        <v>3049</v>
      </c>
      <c r="G279" s="235"/>
      <c r="H279" s="239">
        <v>5</v>
      </c>
      <c r="I279" s="240"/>
      <c r="J279" s="235"/>
      <c r="K279" s="235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225</v>
      </c>
      <c r="AU279" s="245" t="s">
        <v>93</v>
      </c>
      <c r="AV279" s="13" t="s">
        <v>93</v>
      </c>
      <c r="AW279" s="13" t="s">
        <v>38</v>
      </c>
      <c r="AX279" s="13" t="s">
        <v>83</v>
      </c>
      <c r="AY279" s="245" t="s">
        <v>216</v>
      </c>
    </row>
    <row r="280" s="13" customFormat="1">
      <c r="A280" s="13"/>
      <c r="B280" s="234"/>
      <c r="C280" s="235"/>
      <c r="D280" s="236" t="s">
        <v>225</v>
      </c>
      <c r="E280" s="237" t="s">
        <v>1</v>
      </c>
      <c r="F280" s="238" t="s">
        <v>3050</v>
      </c>
      <c r="G280" s="235"/>
      <c r="H280" s="239">
        <v>3</v>
      </c>
      <c r="I280" s="240"/>
      <c r="J280" s="235"/>
      <c r="K280" s="235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225</v>
      </c>
      <c r="AU280" s="245" t="s">
        <v>93</v>
      </c>
      <c r="AV280" s="13" t="s">
        <v>93</v>
      </c>
      <c r="AW280" s="13" t="s">
        <v>38</v>
      </c>
      <c r="AX280" s="13" t="s">
        <v>83</v>
      </c>
      <c r="AY280" s="245" t="s">
        <v>216</v>
      </c>
    </row>
    <row r="281" s="13" customFormat="1">
      <c r="A281" s="13"/>
      <c r="B281" s="234"/>
      <c r="C281" s="235"/>
      <c r="D281" s="236" t="s">
        <v>225</v>
      </c>
      <c r="E281" s="237" t="s">
        <v>1</v>
      </c>
      <c r="F281" s="238" t="s">
        <v>3051</v>
      </c>
      <c r="G281" s="235"/>
      <c r="H281" s="239">
        <v>8</v>
      </c>
      <c r="I281" s="240"/>
      <c r="J281" s="235"/>
      <c r="K281" s="235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225</v>
      </c>
      <c r="AU281" s="245" t="s">
        <v>93</v>
      </c>
      <c r="AV281" s="13" t="s">
        <v>93</v>
      </c>
      <c r="AW281" s="13" t="s">
        <v>38</v>
      </c>
      <c r="AX281" s="13" t="s">
        <v>83</v>
      </c>
      <c r="AY281" s="245" t="s">
        <v>216</v>
      </c>
    </row>
    <row r="282" s="13" customFormat="1">
      <c r="A282" s="13"/>
      <c r="B282" s="234"/>
      <c r="C282" s="235"/>
      <c r="D282" s="236" t="s">
        <v>225</v>
      </c>
      <c r="E282" s="237" t="s">
        <v>1</v>
      </c>
      <c r="F282" s="238" t="s">
        <v>3052</v>
      </c>
      <c r="G282" s="235"/>
      <c r="H282" s="239">
        <v>5</v>
      </c>
      <c r="I282" s="240"/>
      <c r="J282" s="235"/>
      <c r="K282" s="235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225</v>
      </c>
      <c r="AU282" s="245" t="s">
        <v>93</v>
      </c>
      <c r="AV282" s="13" t="s">
        <v>93</v>
      </c>
      <c r="AW282" s="13" t="s">
        <v>38</v>
      </c>
      <c r="AX282" s="13" t="s">
        <v>83</v>
      </c>
      <c r="AY282" s="245" t="s">
        <v>216</v>
      </c>
    </row>
    <row r="283" s="13" customFormat="1">
      <c r="A283" s="13"/>
      <c r="B283" s="234"/>
      <c r="C283" s="235"/>
      <c r="D283" s="236" t="s">
        <v>225</v>
      </c>
      <c r="E283" s="237" t="s">
        <v>1</v>
      </c>
      <c r="F283" s="238" t="s">
        <v>3053</v>
      </c>
      <c r="G283" s="235"/>
      <c r="H283" s="239">
        <v>5</v>
      </c>
      <c r="I283" s="240"/>
      <c r="J283" s="235"/>
      <c r="K283" s="235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225</v>
      </c>
      <c r="AU283" s="245" t="s">
        <v>93</v>
      </c>
      <c r="AV283" s="13" t="s">
        <v>93</v>
      </c>
      <c r="AW283" s="13" t="s">
        <v>38</v>
      </c>
      <c r="AX283" s="13" t="s">
        <v>83</v>
      </c>
      <c r="AY283" s="245" t="s">
        <v>216</v>
      </c>
    </row>
    <row r="284" s="14" customFormat="1">
      <c r="A284" s="14"/>
      <c r="B284" s="246"/>
      <c r="C284" s="247"/>
      <c r="D284" s="236" t="s">
        <v>225</v>
      </c>
      <c r="E284" s="248" t="s">
        <v>1</v>
      </c>
      <c r="F284" s="249" t="s">
        <v>229</v>
      </c>
      <c r="G284" s="247"/>
      <c r="H284" s="250">
        <v>96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225</v>
      </c>
      <c r="AU284" s="256" t="s">
        <v>93</v>
      </c>
      <c r="AV284" s="14" t="s">
        <v>223</v>
      </c>
      <c r="AW284" s="14" t="s">
        <v>38</v>
      </c>
      <c r="AX284" s="14" t="s">
        <v>91</v>
      </c>
      <c r="AY284" s="256" t="s">
        <v>216</v>
      </c>
    </row>
    <row r="285" s="2" customFormat="1" ht="44.25" customHeight="1">
      <c r="A285" s="40"/>
      <c r="B285" s="41"/>
      <c r="C285" s="221" t="s">
        <v>288</v>
      </c>
      <c r="D285" s="221" t="s">
        <v>218</v>
      </c>
      <c r="E285" s="222" t="s">
        <v>3054</v>
      </c>
      <c r="F285" s="223" t="s">
        <v>3055</v>
      </c>
      <c r="G285" s="224" t="s">
        <v>315</v>
      </c>
      <c r="H285" s="225">
        <v>120</v>
      </c>
      <c r="I285" s="226"/>
      <c r="J285" s="227">
        <f>ROUND(I285*H285,2)</f>
        <v>0</v>
      </c>
      <c r="K285" s="223" t="s">
        <v>1</v>
      </c>
      <c r="L285" s="46"/>
      <c r="M285" s="228" t="s">
        <v>1</v>
      </c>
      <c r="N285" s="229" t="s">
        <v>48</v>
      </c>
      <c r="O285" s="93"/>
      <c r="P285" s="230">
        <f>O285*H285</f>
        <v>0</v>
      </c>
      <c r="Q285" s="230">
        <v>0.01384</v>
      </c>
      <c r="R285" s="230">
        <f>Q285*H285</f>
        <v>1.6608000000000001</v>
      </c>
      <c r="S285" s="230">
        <v>0</v>
      </c>
      <c r="T285" s="231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2" t="s">
        <v>312</v>
      </c>
      <c r="AT285" s="232" t="s">
        <v>218</v>
      </c>
      <c r="AU285" s="232" t="s">
        <v>93</v>
      </c>
      <c r="AY285" s="18" t="s">
        <v>216</v>
      </c>
      <c r="BE285" s="233">
        <f>IF(N285="základní",J285,0)</f>
        <v>0</v>
      </c>
      <c r="BF285" s="233">
        <f>IF(N285="snížená",J285,0)</f>
        <v>0</v>
      </c>
      <c r="BG285" s="233">
        <f>IF(N285="zákl. přenesená",J285,0)</f>
        <v>0</v>
      </c>
      <c r="BH285" s="233">
        <f>IF(N285="sníž. přenesená",J285,0)</f>
        <v>0</v>
      </c>
      <c r="BI285" s="233">
        <f>IF(N285="nulová",J285,0)</f>
        <v>0</v>
      </c>
      <c r="BJ285" s="18" t="s">
        <v>91</v>
      </c>
      <c r="BK285" s="233">
        <f>ROUND(I285*H285,2)</f>
        <v>0</v>
      </c>
      <c r="BL285" s="18" t="s">
        <v>312</v>
      </c>
      <c r="BM285" s="232" t="s">
        <v>3056</v>
      </c>
    </row>
    <row r="286" s="15" customFormat="1">
      <c r="A286" s="15"/>
      <c r="B286" s="257"/>
      <c r="C286" s="258"/>
      <c r="D286" s="236" t="s">
        <v>225</v>
      </c>
      <c r="E286" s="259" t="s">
        <v>1</v>
      </c>
      <c r="F286" s="260" t="s">
        <v>3057</v>
      </c>
      <c r="G286" s="258"/>
      <c r="H286" s="259" t="s">
        <v>1</v>
      </c>
      <c r="I286" s="261"/>
      <c r="J286" s="258"/>
      <c r="K286" s="258"/>
      <c r="L286" s="262"/>
      <c r="M286" s="263"/>
      <c r="N286" s="264"/>
      <c r="O286" s="264"/>
      <c r="P286" s="264"/>
      <c r="Q286" s="264"/>
      <c r="R286" s="264"/>
      <c r="S286" s="264"/>
      <c r="T286" s="26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6" t="s">
        <v>225</v>
      </c>
      <c r="AU286" s="266" t="s">
        <v>93</v>
      </c>
      <c r="AV286" s="15" t="s">
        <v>91</v>
      </c>
      <c r="AW286" s="15" t="s">
        <v>38</v>
      </c>
      <c r="AX286" s="15" t="s">
        <v>83</v>
      </c>
      <c r="AY286" s="266" t="s">
        <v>216</v>
      </c>
    </row>
    <row r="287" s="13" customFormat="1">
      <c r="A287" s="13"/>
      <c r="B287" s="234"/>
      <c r="C287" s="235"/>
      <c r="D287" s="236" t="s">
        <v>225</v>
      </c>
      <c r="E287" s="237" t="s">
        <v>1</v>
      </c>
      <c r="F287" s="238" t="s">
        <v>3058</v>
      </c>
      <c r="G287" s="235"/>
      <c r="H287" s="239">
        <v>20</v>
      </c>
      <c r="I287" s="240"/>
      <c r="J287" s="235"/>
      <c r="K287" s="235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225</v>
      </c>
      <c r="AU287" s="245" t="s">
        <v>93</v>
      </c>
      <c r="AV287" s="13" t="s">
        <v>93</v>
      </c>
      <c r="AW287" s="13" t="s">
        <v>38</v>
      </c>
      <c r="AX287" s="13" t="s">
        <v>83</v>
      </c>
      <c r="AY287" s="245" t="s">
        <v>216</v>
      </c>
    </row>
    <row r="288" s="13" customFormat="1">
      <c r="A288" s="13"/>
      <c r="B288" s="234"/>
      <c r="C288" s="235"/>
      <c r="D288" s="236" t="s">
        <v>225</v>
      </c>
      <c r="E288" s="237" t="s">
        <v>1</v>
      </c>
      <c r="F288" s="238" t="s">
        <v>3059</v>
      </c>
      <c r="G288" s="235"/>
      <c r="H288" s="239">
        <v>20</v>
      </c>
      <c r="I288" s="240"/>
      <c r="J288" s="235"/>
      <c r="K288" s="235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225</v>
      </c>
      <c r="AU288" s="245" t="s">
        <v>93</v>
      </c>
      <c r="AV288" s="13" t="s">
        <v>93</v>
      </c>
      <c r="AW288" s="13" t="s">
        <v>38</v>
      </c>
      <c r="AX288" s="13" t="s">
        <v>83</v>
      </c>
      <c r="AY288" s="245" t="s">
        <v>216</v>
      </c>
    </row>
    <row r="289" s="13" customFormat="1">
      <c r="A289" s="13"/>
      <c r="B289" s="234"/>
      <c r="C289" s="235"/>
      <c r="D289" s="236" t="s">
        <v>225</v>
      </c>
      <c r="E289" s="237" t="s">
        <v>1</v>
      </c>
      <c r="F289" s="238" t="s">
        <v>3060</v>
      </c>
      <c r="G289" s="235"/>
      <c r="H289" s="239">
        <v>20</v>
      </c>
      <c r="I289" s="240"/>
      <c r="J289" s="235"/>
      <c r="K289" s="235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225</v>
      </c>
      <c r="AU289" s="245" t="s">
        <v>93</v>
      </c>
      <c r="AV289" s="13" t="s">
        <v>93</v>
      </c>
      <c r="AW289" s="13" t="s">
        <v>38</v>
      </c>
      <c r="AX289" s="13" t="s">
        <v>83</v>
      </c>
      <c r="AY289" s="245" t="s">
        <v>216</v>
      </c>
    </row>
    <row r="290" s="13" customFormat="1">
      <c r="A290" s="13"/>
      <c r="B290" s="234"/>
      <c r="C290" s="235"/>
      <c r="D290" s="236" t="s">
        <v>225</v>
      </c>
      <c r="E290" s="237" t="s">
        <v>1</v>
      </c>
      <c r="F290" s="238" t="s">
        <v>3061</v>
      </c>
      <c r="G290" s="235"/>
      <c r="H290" s="239">
        <v>20</v>
      </c>
      <c r="I290" s="240"/>
      <c r="J290" s="235"/>
      <c r="K290" s="235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225</v>
      </c>
      <c r="AU290" s="245" t="s">
        <v>93</v>
      </c>
      <c r="AV290" s="13" t="s">
        <v>93</v>
      </c>
      <c r="AW290" s="13" t="s">
        <v>38</v>
      </c>
      <c r="AX290" s="13" t="s">
        <v>83</v>
      </c>
      <c r="AY290" s="245" t="s">
        <v>216</v>
      </c>
    </row>
    <row r="291" s="13" customFormat="1">
      <c r="A291" s="13"/>
      <c r="B291" s="234"/>
      <c r="C291" s="235"/>
      <c r="D291" s="236" t="s">
        <v>225</v>
      </c>
      <c r="E291" s="237" t="s">
        <v>1</v>
      </c>
      <c r="F291" s="238" t="s">
        <v>3062</v>
      </c>
      <c r="G291" s="235"/>
      <c r="H291" s="239">
        <v>20</v>
      </c>
      <c r="I291" s="240"/>
      <c r="J291" s="235"/>
      <c r="K291" s="235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225</v>
      </c>
      <c r="AU291" s="245" t="s">
        <v>93</v>
      </c>
      <c r="AV291" s="13" t="s">
        <v>93</v>
      </c>
      <c r="AW291" s="13" t="s">
        <v>38</v>
      </c>
      <c r="AX291" s="13" t="s">
        <v>83</v>
      </c>
      <c r="AY291" s="245" t="s">
        <v>216</v>
      </c>
    </row>
    <row r="292" s="13" customFormat="1">
      <c r="A292" s="13"/>
      <c r="B292" s="234"/>
      <c r="C292" s="235"/>
      <c r="D292" s="236" t="s">
        <v>225</v>
      </c>
      <c r="E292" s="237" t="s">
        <v>1</v>
      </c>
      <c r="F292" s="238" t="s">
        <v>3063</v>
      </c>
      <c r="G292" s="235"/>
      <c r="H292" s="239">
        <v>20</v>
      </c>
      <c r="I292" s="240"/>
      <c r="J292" s="235"/>
      <c r="K292" s="235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225</v>
      </c>
      <c r="AU292" s="245" t="s">
        <v>93</v>
      </c>
      <c r="AV292" s="13" t="s">
        <v>93</v>
      </c>
      <c r="AW292" s="13" t="s">
        <v>38</v>
      </c>
      <c r="AX292" s="13" t="s">
        <v>83</v>
      </c>
      <c r="AY292" s="245" t="s">
        <v>216</v>
      </c>
    </row>
    <row r="293" s="14" customFormat="1">
      <c r="A293" s="14"/>
      <c r="B293" s="246"/>
      <c r="C293" s="247"/>
      <c r="D293" s="236" t="s">
        <v>225</v>
      </c>
      <c r="E293" s="248" t="s">
        <v>1</v>
      </c>
      <c r="F293" s="249" t="s">
        <v>229</v>
      </c>
      <c r="G293" s="247"/>
      <c r="H293" s="250">
        <v>120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6" t="s">
        <v>225</v>
      </c>
      <c r="AU293" s="256" t="s">
        <v>93</v>
      </c>
      <c r="AV293" s="14" t="s">
        <v>223</v>
      </c>
      <c r="AW293" s="14" t="s">
        <v>38</v>
      </c>
      <c r="AX293" s="14" t="s">
        <v>91</v>
      </c>
      <c r="AY293" s="256" t="s">
        <v>216</v>
      </c>
    </row>
    <row r="294" s="2" customFormat="1" ht="24.15" customHeight="1">
      <c r="A294" s="40"/>
      <c r="B294" s="41"/>
      <c r="C294" s="221" t="s">
        <v>294</v>
      </c>
      <c r="D294" s="221" t="s">
        <v>218</v>
      </c>
      <c r="E294" s="222" t="s">
        <v>3064</v>
      </c>
      <c r="F294" s="223" t="s">
        <v>3065</v>
      </c>
      <c r="G294" s="224" t="s">
        <v>278</v>
      </c>
      <c r="H294" s="225">
        <v>2.5390000000000001</v>
      </c>
      <c r="I294" s="226"/>
      <c r="J294" s="227">
        <f>ROUND(I294*H294,2)</f>
        <v>0</v>
      </c>
      <c r="K294" s="223" t="s">
        <v>222</v>
      </c>
      <c r="L294" s="46"/>
      <c r="M294" s="228" t="s">
        <v>1</v>
      </c>
      <c r="N294" s="229" t="s">
        <v>48</v>
      </c>
      <c r="O294" s="93"/>
      <c r="P294" s="230">
        <f>O294*H294</f>
        <v>0</v>
      </c>
      <c r="Q294" s="230">
        <v>0</v>
      </c>
      <c r="R294" s="230">
        <f>Q294*H294</f>
        <v>0</v>
      </c>
      <c r="S294" s="230">
        <v>0</v>
      </c>
      <c r="T294" s="231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2" t="s">
        <v>312</v>
      </c>
      <c r="AT294" s="232" t="s">
        <v>218</v>
      </c>
      <c r="AU294" s="232" t="s">
        <v>93</v>
      </c>
      <c r="AY294" s="18" t="s">
        <v>216</v>
      </c>
      <c r="BE294" s="233">
        <f>IF(N294="základní",J294,0)</f>
        <v>0</v>
      </c>
      <c r="BF294" s="233">
        <f>IF(N294="snížená",J294,0)</f>
        <v>0</v>
      </c>
      <c r="BG294" s="233">
        <f>IF(N294="zákl. přenesená",J294,0)</f>
        <v>0</v>
      </c>
      <c r="BH294" s="233">
        <f>IF(N294="sníž. přenesená",J294,0)</f>
        <v>0</v>
      </c>
      <c r="BI294" s="233">
        <f>IF(N294="nulová",J294,0)</f>
        <v>0</v>
      </c>
      <c r="BJ294" s="18" t="s">
        <v>91</v>
      </c>
      <c r="BK294" s="233">
        <f>ROUND(I294*H294,2)</f>
        <v>0</v>
      </c>
      <c r="BL294" s="18" t="s">
        <v>312</v>
      </c>
      <c r="BM294" s="232" t="s">
        <v>3066</v>
      </c>
    </row>
    <row r="295" s="12" customFormat="1" ht="22.8" customHeight="1">
      <c r="A295" s="12"/>
      <c r="B295" s="205"/>
      <c r="C295" s="206"/>
      <c r="D295" s="207" t="s">
        <v>82</v>
      </c>
      <c r="E295" s="219" t="s">
        <v>3067</v>
      </c>
      <c r="F295" s="219" t="s">
        <v>3068</v>
      </c>
      <c r="G295" s="206"/>
      <c r="H295" s="206"/>
      <c r="I295" s="209"/>
      <c r="J295" s="220">
        <f>BK295</f>
        <v>0</v>
      </c>
      <c r="K295" s="206"/>
      <c r="L295" s="211"/>
      <c r="M295" s="212"/>
      <c r="N295" s="213"/>
      <c r="O295" s="213"/>
      <c r="P295" s="214">
        <f>SUM(P296:P568)</f>
        <v>0</v>
      </c>
      <c r="Q295" s="213"/>
      <c r="R295" s="214">
        <f>SUM(R296:R568)</f>
        <v>2.5688551913999995</v>
      </c>
      <c r="S295" s="213"/>
      <c r="T295" s="215">
        <f>SUM(T296:T568)</f>
        <v>0.00087000000000000001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6" t="s">
        <v>93</v>
      </c>
      <c r="AT295" s="217" t="s">
        <v>82</v>
      </c>
      <c r="AU295" s="217" t="s">
        <v>91</v>
      </c>
      <c r="AY295" s="216" t="s">
        <v>216</v>
      </c>
      <c r="BK295" s="218">
        <f>SUM(BK296:BK568)</f>
        <v>0</v>
      </c>
    </row>
    <row r="296" s="2" customFormat="1" ht="24.15" customHeight="1">
      <c r="A296" s="40"/>
      <c r="B296" s="41"/>
      <c r="C296" s="221" t="s">
        <v>300</v>
      </c>
      <c r="D296" s="221" t="s">
        <v>218</v>
      </c>
      <c r="E296" s="222" t="s">
        <v>3069</v>
      </c>
      <c r="F296" s="223" t="s">
        <v>3070</v>
      </c>
      <c r="G296" s="224" t="s">
        <v>237</v>
      </c>
      <c r="H296" s="225">
        <v>22.800000000000001</v>
      </c>
      <c r="I296" s="226"/>
      <c r="J296" s="227">
        <f>ROUND(I296*H296,2)</f>
        <v>0</v>
      </c>
      <c r="K296" s="223" t="s">
        <v>222</v>
      </c>
      <c r="L296" s="46"/>
      <c r="M296" s="228" t="s">
        <v>1</v>
      </c>
      <c r="N296" s="229" t="s">
        <v>48</v>
      </c>
      <c r="O296" s="93"/>
      <c r="P296" s="230">
        <f>O296*H296</f>
        <v>0</v>
      </c>
      <c r="Q296" s="230">
        <v>0.0045059940000000001</v>
      </c>
      <c r="R296" s="230">
        <f>Q296*H296</f>
        <v>0.10273666320000001</v>
      </c>
      <c r="S296" s="230">
        <v>0</v>
      </c>
      <c r="T296" s="231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2" t="s">
        <v>312</v>
      </c>
      <c r="AT296" s="232" t="s">
        <v>218</v>
      </c>
      <c r="AU296" s="232" t="s">
        <v>93</v>
      </c>
      <c r="AY296" s="18" t="s">
        <v>216</v>
      </c>
      <c r="BE296" s="233">
        <f>IF(N296="základní",J296,0)</f>
        <v>0</v>
      </c>
      <c r="BF296" s="233">
        <f>IF(N296="snížená",J296,0)</f>
        <v>0</v>
      </c>
      <c r="BG296" s="233">
        <f>IF(N296="zákl. přenesená",J296,0)</f>
        <v>0</v>
      </c>
      <c r="BH296" s="233">
        <f>IF(N296="sníž. přenesená",J296,0)</f>
        <v>0</v>
      </c>
      <c r="BI296" s="233">
        <f>IF(N296="nulová",J296,0)</f>
        <v>0</v>
      </c>
      <c r="BJ296" s="18" t="s">
        <v>91</v>
      </c>
      <c r="BK296" s="233">
        <f>ROUND(I296*H296,2)</f>
        <v>0</v>
      </c>
      <c r="BL296" s="18" t="s">
        <v>312</v>
      </c>
      <c r="BM296" s="232" t="s">
        <v>3071</v>
      </c>
    </row>
    <row r="297" s="15" customFormat="1">
      <c r="A297" s="15"/>
      <c r="B297" s="257"/>
      <c r="C297" s="258"/>
      <c r="D297" s="236" t="s">
        <v>225</v>
      </c>
      <c r="E297" s="259" t="s">
        <v>1</v>
      </c>
      <c r="F297" s="260" t="s">
        <v>3072</v>
      </c>
      <c r="G297" s="258"/>
      <c r="H297" s="259" t="s">
        <v>1</v>
      </c>
      <c r="I297" s="261"/>
      <c r="J297" s="258"/>
      <c r="K297" s="258"/>
      <c r="L297" s="262"/>
      <c r="M297" s="263"/>
      <c r="N297" s="264"/>
      <c r="O297" s="264"/>
      <c r="P297" s="264"/>
      <c r="Q297" s="264"/>
      <c r="R297" s="264"/>
      <c r="S297" s="264"/>
      <c r="T297" s="26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6" t="s">
        <v>225</v>
      </c>
      <c r="AU297" s="266" t="s">
        <v>93</v>
      </c>
      <c r="AV297" s="15" t="s">
        <v>91</v>
      </c>
      <c r="AW297" s="15" t="s">
        <v>38</v>
      </c>
      <c r="AX297" s="15" t="s">
        <v>83</v>
      </c>
      <c r="AY297" s="266" t="s">
        <v>216</v>
      </c>
    </row>
    <row r="298" s="13" customFormat="1">
      <c r="A298" s="13"/>
      <c r="B298" s="234"/>
      <c r="C298" s="235"/>
      <c r="D298" s="236" t="s">
        <v>225</v>
      </c>
      <c r="E298" s="237" t="s">
        <v>1</v>
      </c>
      <c r="F298" s="238" t="s">
        <v>3073</v>
      </c>
      <c r="G298" s="235"/>
      <c r="H298" s="239">
        <v>1.5</v>
      </c>
      <c r="I298" s="240"/>
      <c r="J298" s="235"/>
      <c r="K298" s="235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225</v>
      </c>
      <c r="AU298" s="245" t="s">
        <v>93</v>
      </c>
      <c r="AV298" s="13" t="s">
        <v>93</v>
      </c>
      <c r="AW298" s="13" t="s">
        <v>38</v>
      </c>
      <c r="AX298" s="13" t="s">
        <v>83</v>
      </c>
      <c r="AY298" s="245" t="s">
        <v>216</v>
      </c>
    </row>
    <row r="299" s="13" customFormat="1">
      <c r="A299" s="13"/>
      <c r="B299" s="234"/>
      <c r="C299" s="235"/>
      <c r="D299" s="236" t="s">
        <v>225</v>
      </c>
      <c r="E299" s="237" t="s">
        <v>1</v>
      </c>
      <c r="F299" s="238" t="s">
        <v>3074</v>
      </c>
      <c r="G299" s="235"/>
      <c r="H299" s="239">
        <v>1.5</v>
      </c>
      <c r="I299" s="240"/>
      <c r="J299" s="235"/>
      <c r="K299" s="235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225</v>
      </c>
      <c r="AU299" s="245" t="s">
        <v>93</v>
      </c>
      <c r="AV299" s="13" t="s">
        <v>93</v>
      </c>
      <c r="AW299" s="13" t="s">
        <v>38</v>
      </c>
      <c r="AX299" s="13" t="s">
        <v>83</v>
      </c>
      <c r="AY299" s="245" t="s">
        <v>216</v>
      </c>
    </row>
    <row r="300" s="13" customFormat="1">
      <c r="A300" s="13"/>
      <c r="B300" s="234"/>
      <c r="C300" s="235"/>
      <c r="D300" s="236" t="s">
        <v>225</v>
      </c>
      <c r="E300" s="237" t="s">
        <v>1</v>
      </c>
      <c r="F300" s="238" t="s">
        <v>3075</v>
      </c>
      <c r="G300" s="235"/>
      <c r="H300" s="239">
        <v>1.5</v>
      </c>
      <c r="I300" s="240"/>
      <c r="J300" s="235"/>
      <c r="K300" s="235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225</v>
      </c>
      <c r="AU300" s="245" t="s">
        <v>93</v>
      </c>
      <c r="AV300" s="13" t="s">
        <v>93</v>
      </c>
      <c r="AW300" s="13" t="s">
        <v>38</v>
      </c>
      <c r="AX300" s="13" t="s">
        <v>83</v>
      </c>
      <c r="AY300" s="245" t="s">
        <v>216</v>
      </c>
    </row>
    <row r="301" s="13" customFormat="1">
      <c r="A301" s="13"/>
      <c r="B301" s="234"/>
      <c r="C301" s="235"/>
      <c r="D301" s="236" t="s">
        <v>225</v>
      </c>
      <c r="E301" s="237" t="s">
        <v>1</v>
      </c>
      <c r="F301" s="238" t="s">
        <v>3076</v>
      </c>
      <c r="G301" s="235"/>
      <c r="H301" s="239">
        <v>1.5</v>
      </c>
      <c r="I301" s="240"/>
      <c r="J301" s="235"/>
      <c r="K301" s="235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225</v>
      </c>
      <c r="AU301" s="245" t="s">
        <v>93</v>
      </c>
      <c r="AV301" s="13" t="s">
        <v>93</v>
      </c>
      <c r="AW301" s="13" t="s">
        <v>38</v>
      </c>
      <c r="AX301" s="13" t="s">
        <v>83</v>
      </c>
      <c r="AY301" s="245" t="s">
        <v>216</v>
      </c>
    </row>
    <row r="302" s="13" customFormat="1">
      <c r="A302" s="13"/>
      <c r="B302" s="234"/>
      <c r="C302" s="235"/>
      <c r="D302" s="236" t="s">
        <v>225</v>
      </c>
      <c r="E302" s="237" t="s">
        <v>1</v>
      </c>
      <c r="F302" s="238" t="s">
        <v>3077</v>
      </c>
      <c r="G302" s="235"/>
      <c r="H302" s="239">
        <v>15.300000000000001</v>
      </c>
      <c r="I302" s="240"/>
      <c r="J302" s="235"/>
      <c r="K302" s="235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225</v>
      </c>
      <c r="AU302" s="245" t="s">
        <v>93</v>
      </c>
      <c r="AV302" s="13" t="s">
        <v>93</v>
      </c>
      <c r="AW302" s="13" t="s">
        <v>38</v>
      </c>
      <c r="AX302" s="13" t="s">
        <v>83</v>
      </c>
      <c r="AY302" s="245" t="s">
        <v>216</v>
      </c>
    </row>
    <row r="303" s="13" customFormat="1">
      <c r="A303" s="13"/>
      <c r="B303" s="234"/>
      <c r="C303" s="235"/>
      <c r="D303" s="236" t="s">
        <v>225</v>
      </c>
      <c r="E303" s="237" t="s">
        <v>1</v>
      </c>
      <c r="F303" s="238" t="s">
        <v>3078</v>
      </c>
      <c r="G303" s="235"/>
      <c r="H303" s="239">
        <v>1.5</v>
      </c>
      <c r="I303" s="240"/>
      <c r="J303" s="235"/>
      <c r="K303" s="235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225</v>
      </c>
      <c r="AU303" s="245" t="s">
        <v>93</v>
      </c>
      <c r="AV303" s="13" t="s">
        <v>93</v>
      </c>
      <c r="AW303" s="13" t="s">
        <v>38</v>
      </c>
      <c r="AX303" s="13" t="s">
        <v>83</v>
      </c>
      <c r="AY303" s="245" t="s">
        <v>216</v>
      </c>
    </row>
    <row r="304" s="14" customFormat="1">
      <c r="A304" s="14"/>
      <c r="B304" s="246"/>
      <c r="C304" s="247"/>
      <c r="D304" s="236" t="s">
        <v>225</v>
      </c>
      <c r="E304" s="248" t="s">
        <v>1</v>
      </c>
      <c r="F304" s="249" t="s">
        <v>229</v>
      </c>
      <c r="G304" s="247"/>
      <c r="H304" s="250">
        <v>22.800000000000001</v>
      </c>
      <c r="I304" s="251"/>
      <c r="J304" s="247"/>
      <c r="K304" s="247"/>
      <c r="L304" s="252"/>
      <c r="M304" s="253"/>
      <c r="N304" s="254"/>
      <c r="O304" s="254"/>
      <c r="P304" s="254"/>
      <c r="Q304" s="254"/>
      <c r="R304" s="254"/>
      <c r="S304" s="254"/>
      <c r="T304" s="25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6" t="s">
        <v>225</v>
      </c>
      <c r="AU304" s="256" t="s">
        <v>93</v>
      </c>
      <c r="AV304" s="14" t="s">
        <v>223</v>
      </c>
      <c r="AW304" s="14" t="s">
        <v>38</v>
      </c>
      <c r="AX304" s="14" t="s">
        <v>91</v>
      </c>
      <c r="AY304" s="256" t="s">
        <v>216</v>
      </c>
    </row>
    <row r="305" s="2" customFormat="1" ht="24.15" customHeight="1">
      <c r="A305" s="40"/>
      <c r="B305" s="41"/>
      <c r="C305" s="221" t="s">
        <v>8</v>
      </c>
      <c r="D305" s="221" t="s">
        <v>218</v>
      </c>
      <c r="E305" s="222" t="s">
        <v>3079</v>
      </c>
      <c r="F305" s="223" t="s">
        <v>3080</v>
      </c>
      <c r="G305" s="224" t="s">
        <v>237</v>
      </c>
      <c r="H305" s="225">
        <v>6</v>
      </c>
      <c r="I305" s="226"/>
      <c r="J305" s="227">
        <f>ROUND(I305*H305,2)</f>
        <v>0</v>
      </c>
      <c r="K305" s="223" t="s">
        <v>222</v>
      </c>
      <c r="L305" s="46"/>
      <c r="M305" s="228" t="s">
        <v>1</v>
      </c>
      <c r="N305" s="229" t="s">
        <v>48</v>
      </c>
      <c r="O305" s="93"/>
      <c r="P305" s="230">
        <f>O305*H305</f>
        <v>0</v>
      </c>
      <c r="Q305" s="230">
        <v>0.0063964640000000001</v>
      </c>
      <c r="R305" s="230">
        <f>Q305*H305</f>
        <v>0.038378783999999999</v>
      </c>
      <c r="S305" s="230">
        <v>0</v>
      </c>
      <c r="T305" s="231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32" t="s">
        <v>312</v>
      </c>
      <c r="AT305" s="232" t="s">
        <v>218</v>
      </c>
      <c r="AU305" s="232" t="s">
        <v>93</v>
      </c>
      <c r="AY305" s="18" t="s">
        <v>216</v>
      </c>
      <c r="BE305" s="233">
        <f>IF(N305="základní",J305,0)</f>
        <v>0</v>
      </c>
      <c r="BF305" s="233">
        <f>IF(N305="snížená",J305,0)</f>
        <v>0</v>
      </c>
      <c r="BG305" s="233">
        <f>IF(N305="zákl. přenesená",J305,0)</f>
        <v>0</v>
      </c>
      <c r="BH305" s="233">
        <f>IF(N305="sníž. přenesená",J305,0)</f>
        <v>0</v>
      </c>
      <c r="BI305" s="233">
        <f>IF(N305="nulová",J305,0)</f>
        <v>0</v>
      </c>
      <c r="BJ305" s="18" t="s">
        <v>91</v>
      </c>
      <c r="BK305" s="233">
        <f>ROUND(I305*H305,2)</f>
        <v>0</v>
      </c>
      <c r="BL305" s="18" t="s">
        <v>312</v>
      </c>
      <c r="BM305" s="232" t="s">
        <v>3081</v>
      </c>
    </row>
    <row r="306" s="15" customFormat="1">
      <c r="A306" s="15"/>
      <c r="B306" s="257"/>
      <c r="C306" s="258"/>
      <c r="D306" s="236" t="s">
        <v>225</v>
      </c>
      <c r="E306" s="259" t="s">
        <v>1</v>
      </c>
      <c r="F306" s="260" t="s">
        <v>3072</v>
      </c>
      <c r="G306" s="258"/>
      <c r="H306" s="259" t="s">
        <v>1</v>
      </c>
      <c r="I306" s="261"/>
      <c r="J306" s="258"/>
      <c r="K306" s="258"/>
      <c r="L306" s="262"/>
      <c r="M306" s="263"/>
      <c r="N306" s="264"/>
      <c r="O306" s="264"/>
      <c r="P306" s="264"/>
      <c r="Q306" s="264"/>
      <c r="R306" s="264"/>
      <c r="S306" s="264"/>
      <c r="T306" s="26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6" t="s">
        <v>225</v>
      </c>
      <c r="AU306" s="266" t="s">
        <v>93</v>
      </c>
      <c r="AV306" s="15" t="s">
        <v>91</v>
      </c>
      <c r="AW306" s="15" t="s">
        <v>38</v>
      </c>
      <c r="AX306" s="15" t="s">
        <v>83</v>
      </c>
      <c r="AY306" s="266" t="s">
        <v>216</v>
      </c>
    </row>
    <row r="307" s="13" customFormat="1">
      <c r="A307" s="13"/>
      <c r="B307" s="234"/>
      <c r="C307" s="235"/>
      <c r="D307" s="236" t="s">
        <v>225</v>
      </c>
      <c r="E307" s="237" t="s">
        <v>1</v>
      </c>
      <c r="F307" s="238" t="s">
        <v>3082</v>
      </c>
      <c r="G307" s="235"/>
      <c r="H307" s="239">
        <v>1</v>
      </c>
      <c r="I307" s="240"/>
      <c r="J307" s="235"/>
      <c r="K307" s="235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225</v>
      </c>
      <c r="AU307" s="245" t="s">
        <v>93</v>
      </c>
      <c r="AV307" s="13" t="s">
        <v>93</v>
      </c>
      <c r="AW307" s="13" t="s">
        <v>38</v>
      </c>
      <c r="AX307" s="13" t="s">
        <v>83</v>
      </c>
      <c r="AY307" s="245" t="s">
        <v>216</v>
      </c>
    </row>
    <row r="308" s="13" customFormat="1">
      <c r="A308" s="13"/>
      <c r="B308" s="234"/>
      <c r="C308" s="235"/>
      <c r="D308" s="236" t="s">
        <v>225</v>
      </c>
      <c r="E308" s="237" t="s">
        <v>1</v>
      </c>
      <c r="F308" s="238" t="s">
        <v>3083</v>
      </c>
      <c r="G308" s="235"/>
      <c r="H308" s="239">
        <v>1</v>
      </c>
      <c r="I308" s="240"/>
      <c r="J308" s="235"/>
      <c r="K308" s="235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225</v>
      </c>
      <c r="AU308" s="245" t="s">
        <v>93</v>
      </c>
      <c r="AV308" s="13" t="s">
        <v>93</v>
      </c>
      <c r="AW308" s="13" t="s">
        <v>38</v>
      </c>
      <c r="AX308" s="13" t="s">
        <v>83</v>
      </c>
      <c r="AY308" s="245" t="s">
        <v>216</v>
      </c>
    </row>
    <row r="309" s="13" customFormat="1">
      <c r="A309" s="13"/>
      <c r="B309" s="234"/>
      <c r="C309" s="235"/>
      <c r="D309" s="236" t="s">
        <v>225</v>
      </c>
      <c r="E309" s="237" t="s">
        <v>1</v>
      </c>
      <c r="F309" s="238" t="s">
        <v>3084</v>
      </c>
      <c r="G309" s="235"/>
      <c r="H309" s="239">
        <v>1</v>
      </c>
      <c r="I309" s="240"/>
      <c r="J309" s="235"/>
      <c r="K309" s="235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225</v>
      </c>
      <c r="AU309" s="245" t="s">
        <v>93</v>
      </c>
      <c r="AV309" s="13" t="s">
        <v>93</v>
      </c>
      <c r="AW309" s="13" t="s">
        <v>38</v>
      </c>
      <c r="AX309" s="13" t="s">
        <v>83</v>
      </c>
      <c r="AY309" s="245" t="s">
        <v>216</v>
      </c>
    </row>
    <row r="310" s="13" customFormat="1">
      <c r="A310" s="13"/>
      <c r="B310" s="234"/>
      <c r="C310" s="235"/>
      <c r="D310" s="236" t="s">
        <v>225</v>
      </c>
      <c r="E310" s="237" t="s">
        <v>1</v>
      </c>
      <c r="F310" s="238" t="s">
        <v>3085</v>
      </c>
      <c r="G310" s="235"/>
      <c r="H310" s="239">
        <v>1</v>
      </c>
      <c r="I310" s="240"/>
      <c r="J310" s="235"/>
      <c r="K310" s="235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225</v>
      </c>
      <c r="AU310" s="245" t="s">
        <v>93</v>
      </c>
      <c r="AV310" s="13" t="s">
        <v>93</v>
      </c>
      <c r="AW310" s="13" t="s">
        <v>38</v>
      </c>
      <c r="AX310" s="13" t="s">
        <v>83</v>
      </c>
      <c r="AY310" s="245" t="s">
        <v>216</v>
      </c>
    </row>
    <row r="311" s="13" customFormat="1">
      <c r="A311" s="13"/>
      <c r="B311" s="234"/>
      <c r="C311" s="235"/>
      <c r="D311" s="236" t="s">
        <v>225</v>
      </c>
      <c r="E311" s="237" t="s">
        <v>1</v>
      </c>
      <c r="F311" s="238" t="s">
        <v>3086</v>
      </c>
      <c r="G311" s="235"/>
      <c r="H311" s="239">
        <v>1</v>
      </c>
      <c r="I311" s="240"/>
      <c r="J311" s="235"/>
      <c r="K311" s="235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225</v>
      </c>
      <c r="AU311" s="245" t="s">
        <v>93</v>
      </c>
      <c r="AV311" s="13" t="s">
        <v>93</v>
      </c>
      <c r="AW311" s="13" t="s">
        <v>38</v>
      </c>
      <c r="AX311" s="13" t="s">
        <v>83</v>
      </c>
      <c r="AY311" s="245" t="s">
        <v>216</v>
      </c>
    </row>
    <row r="312" s="13" customFormat="1">
      <c r="A312" s="13"/>
      <c r="B312" s="234"/>
      <c r="C312" s="235"/>
      <c r="D312" s="236" t="s">
        <v>225</v>
      </c>
      <c r="E312" s="237" t="s">
        <v>1</v>
      </c>
      <c r="F312" s="238" t="s">
        <v>3087</v>
      </c>
      <c r="G312" s="235"/>
      <c r="H312" s="239">
        <v>1</v>
      </c>
      <c r="I312" s="240"/>
      <c r="J312" s="235"/>
      <c r="K312" s="235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225</v>
      </c>
      <c r="AU312" s="245" t="s">
        <v>93</v>
      </c>
      <c r="AV312" s="13" t="s">
        <v>93</v>
      </c>
      <c r="AW312" s="13" t="s">
        <v>38</v>
      </c>
      <c r="AX312" s="13" t="s">
        <v>83</v>
      </c>
      <c r="AY312" s="245" t="s">
        <v>216</v>
      </c>
    </row>
    <row r="313" s="14" customFormat="1">
      <c r="A313" s="14"/>
      <c r="B313" s="246"/>
      <c r="C313" s="247"/>
      <c r="D313" s="236" t="s">
        <v>225</v>
      </c>
      <c r="E313" s="248" t="s">
        <v>1</v>
      </c>
      <c r="F313" s="249" t="s">
        <v>229</v>
      </c>
      <c r="G313" s="247"/>
      <c r="H313" s="250">
        <v>6</v>
      </c>
      <c r="I313" s="251"/>
      <c r="J313" s="247"/>
      <c r="K313" s="247"/>
      <c r="L313" s="252"/>
      <c r="M313" s="253"/>
      <c r="N313" s="254"/>
      <c r="O313" s="254"/>
      <c r="P313" s="254"/>
      <c r="Q313" s="254"/>
      <c r="R313" s="254"/>
      <c r="S313" s="254"/>
      <c r="T313" s="25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6" t="s">
        <v>225</v>
      </c>
      <c r="AU313" s="256" t="s">
        <v>93</v>
      </c>
      <c r="AV313" s="14" t="s">
        <v>223</v>
      </c>
      <c r="AW313" s="14" t="s">
        <v>38</v>
      </c>
      <c r="AX313" s="14" t="s">
        <v>91</v>
      </c>
      <c r="AY313" s="256" t="s">
        <v>216</v>
      </c>
    </row>
    <row r="314" s="2" customFormat="1" ht="16.5" customHeight="1">
      <c r="A314" s="40"/>
      <c r="B314" s="41"/>
      <c r="C314" s="221" t="s">
        <v>312</v>
      </c>
      <c r="D314" s="221" t="s">
        <v>218</v>
      </c>
      <c r="E314" s="222" t="s">
        <v>3088</v>
      </c>
      <c r="F314" s="223" t="s">
        <v>3089</v>
      </c>
      <c r="G314" s="224" t="s">
        <v>323</v>
      </c>
      <c r="H314" s="225">
        <v>3</v>
      </c>
      <c r="I314" s="226"/>
      <c r="J314" s="227">
        <f>ROUND(I314*H314,2)</f>
        <v>0</v>
      </c>
      <c r="K314" s="223" t="s">
        <v>1</v>
      </c>
      <c r="L314" s="46"/>
      <c r="M314" s="228" t="s">
        <v>1</v>
      </c>
      <c r="N314" s="229" t="s">
        <v>48</v>
      </c>
      <c r="O314" s="93"/>
      <c r="P314" s="230">
        <f>O314*H314</f>
        <v>0</v>
      </c>
      <c r="Q314" s="230">
        <v>0</v>
      </c>
      <c r="R314" s="230">
        <f>Q314*H314</f>
        <v>0</v>
      </c>
      <c r="S314" s="230">
        <v>0.00029</v>
      </c>
      <c r="T314" s="231">
        <f>S314*H314</f>
        <v>0.00087000000000000001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32" t="s">
        <v>312</v>
      </c>
      <c r="AT314" s="232" t="s">
        <v>218</v>
      </c>
      <c r="AU314" s="232" t="s">
        <v>93</v>
      </c>
      <c r="AY314" s="18" t="s">
        <v>216</v>
      </c>
      <c r="BE314" s="233">
        <f>IF(N314="základní",J314,0)</f>
        <v>0</v>
      </c>
      <c r="BF314" s="233">
        <f>IF(N314="snížená",J314,0)</f>
        <v>0</v>
      </c>
      <c r="BG314" s="233">
        <f>IF(N314="zákl. přenesená",J314,0)</f>
        <v>0</v>
      </c>
      <c r="BH314" s="233">
        <f>IF(N314="sníž. přenesená",J314,0)</f>
        <v>0</v>
      </c>
      <c r="BI314" s="233">
        <f>IF(N314="nulová",J314,0)</f>
        <v>0</v>
      </c>
      <c r="BJ314" s="18" t="s">
        <v>91</v>
      </c>
      <c r="BK314" s="233">
        <f>ROUND(I314*H314,2)</f>
        <v>0</v>
      </c>
      <c r="BL314" s="18" t="s">
        <v>312</v>
      </c>
      <c r="BM314" s="232" t="s">
        <v>3090</v>
      </c>
    </row>
    <row r="315" s="13" customFormat="1">
      <c r="A315" s="13"/>
      <c r="B315" s="234"/>
      <c r="C315" s="235"/>
      <c r="D315" s="236" t="s">
        <v>225</v>
      </c>
      <c r="E315" s="237" t="s">
        <v>1</v>
      </c>
      <c r="F315" s="238" t="s">
        <v>3004</v>
      </c>
      <c r="G315" s="235"/>
      <c r="H315" s="239">
        <v>1</v>
      </c>
      <c r="I315" s="240"/>
      <c r="J315" s="235"/>
      <c r="K315" s="235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225</v>
      </c>
      <c r="AU315" s="245" t="s">
        <v>93</v>
      </c>
      <c r="AV315" s="13" t="s">
        <v>93</v>
      </c>
      <c r="AW315" s="13" t="s">
        <v>38</v>
      </c>
      <c r="AX315" s="13" t="s">
        <v>83</v>
      </c>
      <c r="AY315" s="245" t="s">
        <v>216</v>
      </c>
    </row>
    <row r="316" s="13" customFormat="1">
      <c r="A316" s="13"/>
      <c r="B316" s="234"/>
      <c r="C316" s="235"/>
      <c r="D316" s="236" t="s">
        <v>225</v>
      </c>
      <c r="E316" s="237" t="s">
        <v>1</v>
      </c>
      <c r="F316" s="238" t="s">
        <v>2974</v>
      </c>
      <c r="G316" s="235"/>
      <c r="H316" s="239">
        <v>2</v>
      </c>
      <c r="I316" s="240"/>
      <c r="J316" s="235"/>
      <c r="K316" s="235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225</v>
      </c>
      <c r="AU316" s="245" t="s">
        <v>93</v>
      </c>
      <c r="AV316" s="13" t="s">
        <v>93</v>
      </c>
      <c r="AW316" s="13" t="s">
        <v>38</v>
      </c>
      <c r="AX316" s="13" t="s">
        <v>83</v>
      </c>
      <c r="AY316" s="245" t="s">
        <v>216</v>
      </c>
    </row>
    <row r="317" s="14" customFormat="1">
      <c r="A317" s="14"/>
      <c r="B317" s="246"/>
      <c r="C317" s="247"/>
      <c r="D317" s="236" t="s">
        <v>225</v>
      </c>
      <c r="E317" s="248" t="s">
        <v>1</v>
      </c>
      <c r="F317" s="249" t="s">
        <v>229</v>
      </c>
      <c r="G317" s="247"/>
      <c r="H317" s="250">
        <v>3</v>
      </c>
      <c r="I317" s="251"/>
      <c r="J317" s="247"/>
      <c r="K317" s="247"/>
      <c r="L317" s="252"/>
      <c r="M317" s="253"/>
      <c r="N317" s="254"/>
      <c r="O317" s="254"/>
      <c r="P317" s="254"/>
      <c r="Q317" s="254"/>
      <c r="R317" s="254"/>
      <c r="S317" s="254"/>
      <c r="T317" s="25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6" t="s">
        <v>225</v>
      </c>
      <c r="AU317" s="256" t="s">
        <v>93</v>
      </c>
      <c r="AV317" s="14" t="s">
        <v>223</v>
      </c>
      <c r="AW317" s="14" t="s">
        <v>38</v>
      </c>
      <c r="AX317" s="14" t="s">
        <v>91</v>
      </c>
      <c r="AY317" s="256" t="s">
        <v>216</v>
      </c>
    </row>
    <row r="318" s="2" customFormat="1" ht="24.15" customHeight="1">
      <c r="A318" s="40"/>
      <c r="B318" s="41"/>
      <c r="C318" s="221" t="s">
        <v>320</v>
      </c>
      <c r="D318" s="221" t="s">
        <v>218</v>
      </c>
      <c r="E318" s="222" t="s">
        <v>3091</v>
      </c>
      <c r="F318" s="223" t="s">
        <v>3092</v>
      </c>
      <c r="G318" s="224" t="s">
        <v>237</v>
      </c>
      <c r="H318" s="225">
        <v>287.5</v>
      </c>
      <c r="I318" s="226"/>
      <c r="J318" s="227">
        <f>ROUND(I318*H318,2)</f>
        <v>0</v>
      </c>
      <c r="K318" s="223" t="s">
        <v>222</v>
      </c>
      <c r="L318" s="46"/>
      <c r="M318" s="228" t="s">
        <v>1</v>
      </c>
      <c r="N318" s="229" t="s">
        <v>48</v>
      </c>
      <c r="O318" s="93"/>
      <c r="P318" s="230">
        <f>O318*H318</f>
        <v>0</v>
      </c>
      <c r="Q318" s="230">
        <v>0.000976972</v>
      </c>
      <c r="R318" s="230">
        <f>Q318*H318</f>
        <v>0.28087944999999997</v>
      </c>
      <c r="S318" s="230">
        <v>0</v>
      </c>
      <c r="T318" s="231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32" t="s">
        <v>312</v>
      </c>
      <c r="AT318" s="232" t="s">
        <v>218</v>
      </c>
      <c r="AU318" s="232" t="s">
        <v>93</v>
      </c>
      <c r="AY318" s="18" t="s">
        <v>216</v>
      </c>
      <c r="BE318" s="233">
        <f>IF(N318="základní",J318,0)</f>
        <v>0</v>
      </c>
      <c r="BF318" s="233">
        <f>IF(N318="snížená",J318,0)</f>
        <v>0</v>
      </c>
      <c r="BG318" s="233">
        <f>IF(N318="zákl. přenesená",J318,0)</f>
        <v>0</v>
      </c>
      <c r="BH318" s="233">
        <f>IF(N318="sníž. přenesená",J318,0)</f>
        <v>0</v>
      </c>
      <c r="BI318" s="233">
        <f>IF(N318="nulová",J318,0)</f>
        <v>0</v>
      </c>
      <c r="BJ318" s="18" t="s">
        <v>91</v>
      </c>
      <c r="BK318" s="233">
        <f>ROUND(I318*H318,2)</f>
        <v>0</v>
      </c>
      <c r="BL318" s="18" t="s">
        <v>312</v>
      </c>
      <c r="BM318" s="232" t="s">
        <v>3093</v>
      </c>
    </row>
    <row r="319" s="13" customFormat="1">
      <c r="A319" s="13"/>
      <c r="B319" s="234"/>
      <c r="C319" s="235"/>
      <c r="D319" s="236" t="s">
        <v>225</v>
      </c>
      <c r="E319" s="237" t="s">
        <v>1</v>
      </c>
      <c r="F319" s="238" t="s">
        <v>3094</v>
      </c>
      <c r="G319" s="235"/>
      <c r="H319" s="239">
        <v>13.199999999999999</v>
      </c>
      <c r="I319" s="240"/>
      <c r="J319" s="235"/>
      <c r="K319" s="235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225</v>
      </c>
      <c r="AU319" s="245" t="s">
        <v>93</v>
      </c>
      <c r="AV319" s="13" t="s">
        <v>93</v>
      </c>
      <c r="AW319" s="13" t="s">
        <v>38</v>
      </c>
      <c r="AX319" s="13" t="s">
        <v>83</v>
      </c>
      <c r="AY319" s="245" t="s">
        <v>216</v>
      </c>
    </row>
    <row r="320" s="13" customFormat="1">
      <c r="A320" s="13"/>
      <c r="B320" s="234"/>
      <c r="C320" s="235"/>
      <c r="D320" s="236" t="s">
        <v>225</v>
      </c>
      <c r="E320" s="237" t="s">
        <v>1</v>
      </c>
      <c r="F320" s="238" t="s">
        <v>3095</v>
      </c>
      <c r="G320" s="235"/>
      <c r="H320" s="239">
        <v>26.199999999999999</v>
      </c>
      <c r="I320" s="240"/>
      <c r="J320" s="235"/>
      <c r="K320" s="235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225</v>
      </c>
      <c r="AU320" s="245" t="s">
        <v>93</v>
      </c>
      <c r="AV320" s="13" t="s">
        <v>93</v>
      </c>
      <c r="AW320" s="13" t="s">
        <v>38</v>
      </c>
      <c r="AX320" s="13" t="s">
        <v>83</v>
      </c>
      <c r="AY320" s="245" t="s">
        <v>216</v>
      </c>
    </row>
    <row r="321" s="13" customFormat="1">
      <c r="A321" s="13"/>
      <c r="B321" s="234"/>
      <c r="C321" s="235"/>
      <c r="D321" s="236" t="s">
        <v>225</v>
      </c>
      <c r="E321" s="237" t="s">
        <v>1</v>
      </c>
      <c r="F321" s="238" t="s">
        <v>3096</v>
      </c>
      <c r="G321" s="235"/>
      <c r="H321" s="239">
        <v>22.600000000000001</v>
      </c>
      <c r="I321" s="240"/>
      <c r="J321" s="235"/>
      <c r="K321" s="235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225</v>
      </c>
      <c r="AU321" s="245" t="s">
        <v>93</v>
      </c>
      <c r="AV321" s="13" t="s">
        <v>93</v>
      </c>
      <c r="AW321" s="13" t="s">
        <v>38</v>
      </c>
      <c r="AX321" s="13" t="s">
        <v>83</v>
      </c>
      <c r="AY321" s="245" t="s">
        <v>216</v>
      </c>
    </row>
    <row r="322" s="13" customFormat="1">
      <c r="A322" s="13"/>
      <c r="B322" s="234"/>
      <c r="C322" s="235"/>
      <c r="D322" s="236" t="s">
        <v>225</v>
      </c>
      <c r="E322" s="237" t="s">
        <v>1</v>
      </c>
      <c r="F322" s="238" t="s">
        <v>3097</v>
      </c>
      <c r="G322" s="235"/>
      <c r="H322" s="239">
        <v>9.8000000000000007</v>
      </c>
      <c r="I322" s="240"/>
      <c r="J322" s="235"/>
      <c r="K322" s="235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225</v>
      </c>
      <c r="AU322" s="245" t="s">
        <v>93</v>
      </c>
      <c r="AV322" s="13" t="s">
        <v>93</v>
      </c>
      <c r="AW322" s="13" t="s">
        <v>38</v>
      </c>
      <c r="AX322" s="13" t="s">
        <v>83</v>
      </c>
      <c r="AY322" s="245" t="s">
        <v>216</v>
      </c>
    </row>
    <row r="323" s="13" customFormat="1">
      <c r="A323" s="13"/>
      <c r="B323" s="234"/>
      <c r="C323" s="235"/>
      <c r="D323" s="236" t="s">
        <v>225</v>
      </c>
      <c r="E323" s="237" t="s">
        <v>1</v>
      </c>
      <c r="F323" s="238" t="s">
        <v>3098</v>
      </c>
      <c r="G323" s="235"/>
      <c r="H323" s="239">
        <v>10.199999999999999</v>
      </c>
      <c r="I323" s="240"/>
      <c r="J323" s="235"/>
      <c r="K323" s="235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225</v>
      </c>
      <c r="AU323" s="245" t="s">
        <v>93</v>
      </c>
      <c r="AV323" s="13" t="s">
        <v>93</v>
      </c>
      <c r="AW323" s="13" t="s">
        <v>38</v>
      </c>
      <c r="AX323" s="13" t="s">
        <v>83</v>
      </c>
      <c r="AY323" s="245" t="s">
        <v>216</v>
      </c>
    </row>
    <row r="324" s="13" customFormat="1">
      <c r="A324" s="13"/>
      <c r="B324" s="234"/>
      <c r="C324" s="235"/>
      <c r="D324" s="236" t="s">
        <v>225</v>
      </c>
      <c r="E324" s="237" t="s">
        <v>1</v>
      </c>
      <c r="F324" s="238" t="s">
        <v>3099</v>
      </c>
      <c r="G324" s="235"/>
      <c r="H324" s="239">
        <v>16.600000000000001</v>
      </c>
      <c r="I324" s="240"/>
      <c r="J324" s="235"/>
      <c r="K324" s="235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225</v>
      </c>
      <c r="AU324" s="245" t="s">
        <v>93</v>
      </c>
      <c r="AV324" s="13" t="s">
        <v>93</v>
      </c>
      <c r="AW324" s="13" t="s">
        <v>38</v>
      </c>
      <c r="AX324" s="13" t="s">
        <v>83</v>
      </c>
      <c r="AY324" s="245" t="s">
        <v>216</v>
      </c>
    </row>
    <row r="325" s="13" customFormat="1">
      <c r="A325" s="13"/>
      <c r="B325" s="234"/>
      <c r="C325" s="235"/>
      <c r="D325" s="236" t="s">
        <v>225</v>
      </c>
      <c r="E325" s="237" t="s">
        <v>1</v>
      </c>
      <c r="F325" s="238" t="s">
        <v>3100</v>
      </c>
      <c r="G325" s="235"/>
      <c r="H325" s="239">
        <v>12.5</v>
      </c>
      <c r="I325" s="240"/>
      <c r="J325" s="235"/>
      <c r="K325" s="235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225</v>
      </c>
      <c r="AU325" s="245" t="s">
        <v>93</v>
      </c>
      <c r="AV325" s="13" t="s">
        <v>93</v>
      </c>
      <c r="AW325" s="13" t="s">
        <v>38</v>
      </c>
      <c r="AX325" s="13" t="s">
        <v>83</v>
      </c>
      <c r="AY325" s="245" t="s">
        <v>216</v>
      </c>
    </row>
    <row r="326" s="13" customFormat="1">
      <c r="A326" s="13"/>
      <c r="B326" s="234"/>
      <c r="C326" s="235"/>
      <c r="D326" s="236" t="s">
        <v>225</v>
      </c>
      <c r="E326" s="237" t="s">
        <v>1</v>
      </c>
      <c r="F326" s="238" t="s">
        <v>3101</v>
      </c>
      <c r="G326" s="235"/>
      <c r="H326" s="239">
        <v>14.800000000000001</v>
      </c>
      <c r="I326" s="240"/>
      <c r="J326" s="235"/>
      <c r="K326" s="235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225</v>
      </c>
      <c r="AU326" s="245" t="s">
        <v>93</v>
      </c>
      <c r="AV326" s="13" t="s">
        <v>93</v>
      </c>
      <c r="AW326" s="13" t="s">
        <v>38</v>
      </c>
      <c r="AX326" s="13" t="s">
        <v>83</v>
      </c>
      <c r="AY326" s="245" t="s">
        <v>216</v>
      </c>
    </row>
    <row r="327" s="13" customFormat="1">
      <c r="A327" s="13"/>
      <c r="B327" s="234"/>
      <c r="C327" s="235"/>
      <c r="D327" s="236" t="s">
        <v>225</v>
      </c>
      <c r="E327" s="237" t="s">
        <v>1</v>
      </c>
      <c r="F327" s="238" t="s">
        <v>3102</v>
      </c>
      <c r="G327" s="235"/>
      <c r="H327" s="239">
        <v>12.199999999999999</v>
      </c>
      <c r="I327" s="240"/>
      <c r="J327" s="235"/>
      <c r="K327" s="235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225</v>
      </c>
      <c r="AU327" s="245" t="s">
        <v>93</v>
      </c>
      <c r="AV327" s="13" t="s">
        <v>93</v>
      </c>
      <c r="AW327" s="13" t="s">
        <v>38</v>
      </c>
      <c r="AX327" s="13" t="s">
        <v>83</v>
      </c>
      <c r="AY327" s="245" t="s">
        <v>216</v>
      </c>
    </row>
    <row r="328" s="13" customFormat="1">
      <c r="A328" s="13"/>
      <c r="B328" s="234"/>
      <c r="C328" s="235"/>
      <c r="D328" s="236" t="s">
        <v>225</v>
      </c>
      <c r="E328" s="237" t="s">
        <v>1</v>
      </c>
      <c r="F328" s="238" t="s">
        <v>3103</v>
      </c>
      <c r="G328" s="235"/>
      <c r="H328" s="239">
        <v>9.5</v>
      </c>
      <c r="I328" s="240"/>
      <c r="J328" s="235"/>
      <c r="K328" s="235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225</v>
      </c>
      <c r="AU328" s="245" t="s">
        <v>93</v>
      </c>
      <c r="AV328" s="13" t="s">
        <v>93</v>
      </c>
      <c r="AW328" s="13" t="s">
        <v>38</v>
      </c>
      <c r="AX328" s="13" t="s">
        <v>83</v>
      </c>
      <c r="AY328" s="245" t="s">
        <v>216</v>
      </c>
    </row>
    <row r="329" s="13" customFormat="1">
      <c r="A329" s="13"/>
      <c r="B329" s="234"/>
      <c r="C329" s="235"/>
      <c r="D329" s="236" t="s">
        <v>225</v>
      </c>
      <c r="E329" s="237" t="s">
        <v>1</v>
      </c>
      <c r="F329" s="238" t="s">
        <v>3104</v>
      </c>
      <c r="G329" s="235"/>
      <c r="H329" s="239">
        <v>9.8000000000000007</v>
      </c>
      <c r="I329" s="240"/>
      <c r="J329" s="235"/>
      <c r="K329" s="235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225</v>
      </c>
      <c r="AU329" s="245" t="s">
        <v>93</v>
      </c>
      <c r="AV329" s="13" t="s">
        <v>93</v>
      </c>
      <c r="AW329" s="13" t="s">
        <v>38</v>
      </c>
      <c r="AX329" s="13" t="s">
        <v>83</v>
      </c>
      <c r="AY329" s="245" t="s">
        <v>216</v>
      </c>
    </row>
    <row r="330" s="13" customFormat="1">
      <c r="A330" s="13"/>
      <c r="B330" s="234"/>
      <c r="C330" s="235"/>
      <c r="D330" s="236" t="s">
        <v>225</v>
      </c>
      <c r="E330" s="237" t="s">
        <v>1</v>
      </c>
      <c r="F330" s="238" t="s">
        <v>3105</v>
      </c>
      <c r="G330" s="235"/>
      <c r="H330" s="239">
        <v>13.5</v>
      </c>
      <c r="I330" s="240"/>
      <c r="J330" s="235"/>
      <c r="K330" s="235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225</v>
      </c>
      <c r="AU330" s="245" t="s">
        <v>93</v>
      </c>
      <c r="AV330" s="13" t="s">
        <v>93</v>
      </c>
      <c r="AW330" s="13" t="s">
        <v>38</v>
      </c>
      <c r="AX330" s="13" t="s">
        <v>83</v>
      </c>
      <c r="AY330" s="245" t="s">
        <v>216</v>
      </c>
    </row>
    <row r="331" s="13" customFormat="1">
      <c r="A331" s="13"/>
      <c r="B331" s="234"/>
      <c r="C331" s="235"/>
      <c r="D331" s="236" t="s">
        <v>225</v>
      </c>
      <c r="E331" s="237" t="s">
        <v>1</v>
      </c>
      <c r="F331" s="238" t="s">
        <v>3106</v>
      </c>
      <c r="G331" s="235"/>
      <c r="H331" s="239">
        <v>9.8000000000000007</v>
      </c>
      <c r="I331" s="240"/>
      <c r="J331" s="235"/>
      <c r="K331" s="235"/>
      <c r="L331" s="241"/>
      <c r="M331" s="242"/>
      <c r="N331" s="243"/>
      <c r="O331" s="243"/>
      <c r="P331" s="243"/>
      <c r="Q331" s="243"/>
      <c r="R331" s="243"/>
      <c r="S331" s="243"/>
      <c r="T331" s="24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5" t="s">
        <v>225</v>
      </c>
      <c r="AU331" s="245" t="s">
        <v>93</v>
      </c>
      <c r="AV331" s="13" t="s">
        <v>93</v>
      </c>
      <c r="AW331" s="13" t="s">
        <v>38</v>
      </c>
      <c r="AX331" s="13" t="s">
        <v>83</v>
      </c>
      <c r="AY331" s="245" t="s">
        <v>216</v>
      </c>
    </row>
    <row r="332" s="13" customFormat="1">
      <c r="A332" s="13"/>
      <c r="B332" s="234"/>
      <c r="C332" s="235"/>
      <c r="D332" s="236" t="s">
        <v>225</v>
      </c>
      <c r="E332" s="237" t="s">
        <v>1</v>
      </c>
      <c r="F332" s="238" t="s">
        <v>3107</v>
      </c>
      <c r="G332" s="235"/>
      <c r="H332" s="239">
        <v>8.5999999999999996</v>
      </c>
      <c r="I332" s="240"/>
      <c r="J332" s="235"/>
      <c r="K332" s="235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225</v>
      </c>
      <c r="AU332" s="245" t="s">
        <v>93</v>
      </c>
      <c r="AV332" s="13" t="s">
        <v>93</v>
      </c>
      <c r="AW332" s="13" t="s">
        <v>38</v>
      </c>
      <c r="AX332" s="13" t="s">
        <v>83</v>
      </c>
      <c r="AY332" s="245" t="s">
        <v>216</v>
      </c>
    </row>
    <row r="333" s="13" customFormat="1">
      <c r="A333" s="13"/>
      <c r="B333" s="234"/>
      <c r="C333" s="235"/>
      <c r="D333" s="236" t="s">
        <v>225</v>
      </c>
      <c r="E333" s="237" t="s">
        <v>1</v>
      </c>
      <c r="F333" s="238" t="s">
        <v>3108</v>
      </c>
      <c r="G333" s="235"/>
      <c r="H333" s="239">
        <v>19.199999999999999</v>
      </c>
      <c r="I333" s="240"/>
      <c r="J333" s="235"/>
      <c r="K333" s="235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225</v>
      </c>
      <c r="AU333" s="245" t="s">
        <v>93</v>
      </c>
      <c r="AV333" s="13" t="s">
        <v>93</v>
      </c>
      <c r="AW333" s="13" t="s">
        <v>38</v>
      </c>
      <c r="AX333" s="13" t="s">
        <v>83</v>
      </c>
      <c r="AY333" s="245" t="s">
        <v>216</v>
      </c>
    </row>
    <row r="334" s="13" customFormat="1">
      <c r="A334" s="13"/>
      <c r="B334" s="234"/>
      <c r="C334" s="235"/>
      <c r="D334" s="236" t="s">
        <v>225</v>
      </c>
      <c r="E334" s="237" t="s">
        <v>1</v>
      </c>
      <c r="F334" s="238" t="s">
        <v>3109</v>
      </c>
      <c r="G334" s="235"/>
      <c r="H334" s="239">
        <v>6.2000000000000002</v>
      </c>
      <c r="I334" s="240"/>
      <c r="J334" s="235"/>
      <c r="K334" s="235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225</v>
      </c>
      <c r="AU334" s="245" t="s">
        <v>93</v>
      </c>
      <c r="AV334" s="13" t="s">
        <v>93</v>
      </c>
      <c r="AW334" s="13" t="s">
        <v>38</v>
      </c>
      <c r="AX334" s="13" t="s">
        <v>83</v>
      </c>
      <c r="AY334" s="245" t="s">
        <v>216</v>
      </c>
    </row>
    <row r="335" s="13" customFormat="1">
      <c r="A335" s="13"/>
      <c r="B335" s="234"/>
      <c r="C335" s="235"/>
      <c r="D335" s="236" t="s">
        <v>225</v>
      </c>
      <c r="E335" s="237" t="s">
        <v>1</v>
      </c>
      <c r="F335" s="238" t="s">
        <v>3110</v>
      </c>
      <c r="G335" s="235"/>
      <c r="H335" s="239">
        <v>12.5</v>
      </c>
      <c r="I335" s="240"/>
      <c r="J335" s="235"/>
      <c r="K335" s="235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225</v>
      </c>
      <c r="AU335" s="245" t="s">
        <v>93</v>
      </c>
      <c r="AV335" s="13" t="s">
        <v>93</v>
      </c>
      <c r="AW335" s="13" t="s">
        <v>38</v>
      </c>
      <c r="AX335" s="13" t="s">
        <v>83</v>
      </c>
      <c r="AY335" s="245" t="s">
        <v>216</v>
      </c>
    </row>
    <row r="336" s="13" customFormat="1">
      <c r="A336" s="13"/>
      <c r="B336" s="234"/>
      <c r="C336" s="235"/>
      <c r="D336" s="236" t="s">
        <v>225</v>
      </c>
      <c r="E336" s="237" t="s">
        <v>1</v>
      </c>
      <c r="F336" s="238" t="s">
        <v>3111</v>
      </c>
      <c r="G336" s="235"/>
      <c r="H336" s="239">
        <v>48.5</v>
      </c>
      <c r="I336" s="240"/>
      <c r="J336" s="235"/>
      <c r="K336" s="235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225</v>
      </c>
      <c r="AU336" s="245" t="s">
        <v>93</v>
      </c>
      <c r="AV336" s="13" t="s">
        <v>93</v>
      </c>
      <c r="AW336" s="13" t="s">
        <v>38</v>
      </c>
      <c r="AX336" s="13" t="s">
        <v>83</v>
      </c>
      <c r="AY336" s="245" t="s">
        <v>216</v>
      </c>
    </row>
    <row r="337" s="13" customFormat="1">
      <c r="A337" s="13"/>
      <c r="B337" s="234"/>
      <c r="C337" s="235"/>
      <c r="D337" s="236" t="s">
        <v>225</v>
      </c>
      <c r="E337" s="237" t="s">
        <v>1</v>
      </c>
      <c r="F337" s="238" t="s">
        <v>3112</v>
      </c>
      <c r="G337" s="235"/>
      <c r="H337" s="239">
        <v>11.800000000000001</v>
      </c>
      <c r="I337" s="240"/>
      <c r="J337" s="235"/>
      <c r="K337" s="235"/>
      <c r="L337" s="241"/>
      <c r="M337" s="242"/>
      <c r="N337" s="243"/>
      <c r="O337" s="243"/>
      <c r="P337" s="243"/>
      <c r="Q337" s="243"/>
      <c r="R337" s="243"/>
      <c r="S337" s="243"/>
      <c r="T337" s="24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5" t="s">
        <v>225</v>
      </c>
      <c r="AU337" s="245" t="s">
        <v>93</v>
      </c>
      <c r="AV337" s="13" t="s">
        <v>93</v>
      </c>
      <c r="AW337" s="13" t="s">
        <v>38</v>
      </c>
      <c r="AX337" s="13" t="s">
        <v>83</v>
      </c>
      <c r="AY337" s="245" t="s">
        <v>216</v>
      </c>
    </row>
    <row r="338" s="14" customFormat="1">
      <c r="A338" s="14"/>
      <c r="B338" s="246"/>
      <c r="C338" s="247"/>
      <c r="D338" s="236" t="s">
        <v>225</v>
      </c>
      <c r="E338" s="248" t="s">
        <v>1</v>
      </c>
      <c r="F338" s="249" t="s">
        <v>229</v>
      </c>
      <c r="G338" s="247"/>
      <c r="H338" s="250">
        <v>287.5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6" t="s">
        <v>225</v>
      </c>
      <c r="AU338" s="256" t="s">
        <v>93</v>
      </c>
      <c r="AV338" s="14" t="s">
        <v>223</v>
      </c>
      <c r="AW338" s="14" t="s">
        <v>38</v>
      </c>
      <c r="AX338" s="14" t="s">
        <v>91</v>
      </c>
      <c r="AY338" s="256" t="s">
        <v>216</v>
      </c>
    </row>
    <row r="339" s="2" customFormat="1" ht="24.15" customHeight="1">
      <c r="A339" s="40"/>
      <c r="B339" s="41"/>
      <c r="C339" s="221" t="s">
        <v>327</v>
      </c>
      <c r="D339" s="221" t="s">
        <v>218</v>
      </c>
      <c r="E339" s="222" t="s">
        <v>3113</v>
      </c>
      <c r="F339" s="223" t="s">
        <v>3114</v>
      </c>
      <c r="G339" s="224" t="s">
        <v>237</v>
      </c>
      <c r="H339" s="225">
        <v>172.40000000000001</v>
      </c>
      <c r="I339" s="226"/>
      <c r="J339" s="227">
        <f>ROUND(I339*H339,2)</f>
        <v>0</v>
      </c>
      <c r="K339" s="223" t="s">
        <v>222</v>
      </c>
      <c r="L339" s="46"/>
      <c r="M339" s="228" t="s">
        <v>1</v>
      </c>
      <c r="N339" s="229" t="s">
        <v>48</v>
      </c>
      <c r="O339" s="93"/>
      <c r="P339" s="230">
        <f>O339*H339</f>
        <v>0</v>
      </c>
      <c r="Q339" s="230">
        <v>0.0063026080000000003</v>
      </c>
      <c r="R339" s="230">
        <f>Q339*H339</f>
        <v>1.0865696192000001</v>
      </c>
      <c r="S339" s="230">
        <v>0</v>
      </c>
      <c r="T339" s="231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32" t="s">
        <v>312</v>
      </c>
      <c r="AT339" s="232" t="s">
        <v>218</v>
      </c>
      <c r="AU339" s="232" t="s">
        <v>93</v>
      </c>
      <c r="AY339" s="18" t="s">
        <v>216</v>
      </c>
      <c r="BE339" s="233">
        <f>IF(N339="základní",J339,0)</f>
        <v>0</v>
      </c>
      <c r="BF339" s="233">
        <f>IF(N339="snížená",J339,0)</f>
        <v>0</v>
      </c>
      <c r="BG339" s="233">
        <f>IF(N339="zákl. přenesená",J339,0)</f>
        <v>0</v>
      </c>
      <c r="BH339" s="233">
        <f>IF(N339="sníž. přenesená",J339,0)</f>
        <v>0</v>
      </c>
      <c r="BI339" s="233">
        <f>IF(N339="nulová",J339,0)</f>
        <v>0</v>
      </c>
      <c r="BJ339" s="18" t="s">
        <v>91</v>
      </c>
      <c r="BK339" s="233">
        <f>ROUND(I339*H339,2)</f>
        <v>0</v>
      </c>
      <c r="BL339" s="18" t="s">
        <v>312</v>
      </c>
      <c r="BM339" s="232" t="s">
        <v>3115</v>
      </c>
    </row>
    <row r="340" s="13" customFormat="1">
      <c r="A340" s="13"/>
      <c r="B340" s="234"/>
      <c r="C340" s="235"/>
      <c r="D340" s="236" t="s">
        <v>225</v>
      </c>
      <c r="E340" s="237" t="s">
        <v>1</v>
      </c>
      <c r="F340" s="238" t="s">
        <v>3116</v>
      </c>
      <c r="G340" s="235"/>
      <c r="H340" s="239">
        <v>9</v>
      </c>
      <c r="I340" s="240"/>
      <c r="J340" s="235"/>
      <c r="K340" s="235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225</v>
      </c>
      <c r="AU340" s="245" t="s">
        <v>93</v>
      </c>
      <c r="AV340" s="13" t="s">
        <v>93</v>
      </c>
      <c r="AW340" s="13" t="s">
        <v>38</v>
      </c>
      <c r="AX340" s="13" t="s">
        <v>83</v>
      </c>
      <c r="AY340" s="245" t="s">
        <v>216</v>
      </c>
    </row>
    <row r="341" s="13" customFormat="1">
      <c r="A341" s="13"/>
      <c r="B341" s="234"/>
      <c r="C341" s="235"/>
      <c r="D341" s="236" t="s">
        <v>225</v>
      </c>
      <c r="E341" s="237" t="s">
        <v>1</v>
      </c>
      <c r="F341" s="238" t="s">
        <v>2893</v>
      </c>
      <c r="G341" s="235"/>
      <c r="H341" s="239">
        <v>6</v>
      </c>
      <c r="I341" s="240"/>
      <c r="J341" s="235"/>
      <c r="K341" s="235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225</v>
      </c>
      <c r="AU341" s="245" t="s">
        <v>93</v>
      </c>
      <c r="AV341" s="13" t="s">
        <v>93</v>
      </c>
      <c r="AW341" s="13" t="s">
        <v>38</v>
      </c>
      <c r="AX341" s="13" t="s">
        <v>83</v>
      </c>
      <c r="AY341" s="245" t="s">
        <v>216</v>
      </c>
    </row>
    <row r="342" s="13" customFormat="1">
      <c r="A342" s="13"/>
      <c r="B342" s="234"/>
      <c r="C342" s="235"/>
      <c r="D342" s="236" t="s">
        <v>225</v>
      </c>
      <c r="E342" s="237" t="s">
        <v>1</v>
      </c>
      <c r="F342" s="238" t="s">
        <v>3117</v>
      </c>
      <c r="G342" s="235"/>
      <c r="H342" s="239">
        <v>9</v>
      </c>
      <c r="I342" s="240"/>
      <c r="J342" s="235"/>
      <c r="K342" s="235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225</v>
      </c>
      <c r="AU342" s="245" t="s">
        <v>93</v>
      </c>
      <c r="AV342" s="13" t="s">
        <v>93</v>
      </c>
      <c r="AW342" s="13" t="s">
        <v>38</v>
      </c>
      <c r="AX342" s="13" t="s">
        <v>83</v>
      </c>
      <c r="AY342" s="245" t="s">
        <v>216</v>
      </c>
    </row>
    <row r="343" s="13" customFormat="1">
      <c r="A343" s="13"/>
      <c r="B343" s="234"/>
      <c r="C343" s="235"/>
      <c r="D343" s="236" t="s">
        <v>225</v>
      </c>
      <c r="E343" s="237" t="s">
        <v>1</v>
      </c>
      <c r="F343" s="238" t="s">
        <v>3118</v>
      </c>
      <c r="G343" s="235"/>
      <c r="H343" s="239">
        <v>13.5</v>
      </c>
      <c r="I343" s="240"/>
      <c r="J343" s="235"/>
      <c r="K343" s="235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225</v>
      </c>
      <c r="AU343" s="245" t="s">
        <v>93</v>
      </c>
      <c r="AV343" s="13" t="s">
        <v>93</v>
      </c>
      <c r="AW343" s="13" t="s">
        <v>38</v>
      </c>
      <c r="AX343" s="13" t="s">
        <v>83</v>
      </c>
      <c r="AY343" s="245" t="s">
        <v>216</v>
      </c>
    </row>
    <row r="344" s="13" customFormat="1">
      <c r="A344" s="13"/>
      <c r="B344" s="234"/>
      <c r="C344" s="235"/>
      <c r="D344" s="236" t="s">
        <v>225</v>
      </c>
      <c r="E344" s="237" t="s">
        <v>1</v>
      </c>
      <c r="F344" s="238" t="s">
        <v>3119</v>
      </c>
      <c r="G344" s="235"/>
      <c r="H344" s="239">
        <v>9</v>
      </c>
      <c r="I344" s="240"/>
      <c r="J344" s="235"/>
      <c r="K344" s="235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225</v>
      </c>
      <c r="AU344" s="245" t="s">
        <v>93</v>
      </c>
      <c r="AV344" s="13" t="s">
        <v>93</v>
      </c>
      <c r="AW344" s="13" t="s">
        <v>38</v>
      </c>
      <c r="AX344" s="13" t="s">
        <v>83</v>
      </c>
      <c r="AY344" s="245" t="s">
        <v>216</v>
      </c>
    </row>
    <row r="345" s="13" customFormat="1">
      <c r="A345" s="13"/>
      <c r="B345" s="234"/>
      <c r="C345" s="235"/>
      <c r="D345" s="236" t="s">
        <v>225</v>
      </c>
      <c r="E345" s="237" t="s">
        <v>1</v>
      </c>
      <c r="F345" s="238" t="s">
        <v>2897</v>
      </c>
      <c r="G345" s="235"/>
      <c r="H345" s="239">
        <v>4.5</v>
      </c>
      <c r="I345" s="240"/>
      <c r="J345" s="235"/>
      <c r="K345" s="235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225</v>
      </c>
      <c r="AU345" s="245" t="s">
        <v>93</v>
      </c>
      <c r="AV345" s="13" t="s">
        <v>93</v>
      </c>
      <c r="AW345" s="13" t="s">
        <v>38</v>
      </c>
      <c r="AX345" s="13" t="s">
        <v>83</v>
      </c>
      <c r="AY345" s="245" t="s">
        <v>216</v>
      </c>
    </row>
    <row r="346" s="13" customFormat="1">
      <c r="A346" s="13"/>
      <c r="B346" s="234"/>
      <c r="C346" s="235"/>
      <c r="D346" s="236" t="s">
        <v>225</v>
      </c>
      <c r="E346" s="237" t="s">
        <v>1</v>
      </c>
      <c r="F346" s="238" t="s">
        <v>3120</v>
      </c>
      <c r="G346" s="235"/>
      <c r="H346" s="239">
        <v>9</v>
      </c>
      <c r="I346" s="240"/>
      <c r="J346" s="235"/>
      <c r="K346" s="235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225</v>
      </c>
      <c r="AU346" s="245" t="s">
        <v>93</v>
      </c>
      <c r="AV346" s="13" t="s">
        <v>93</v>
      </c>
      <c r="AW346" s="13" t="s">
        <v>38</v>
      </c>
      <c r="AX346" s="13" t="s">
        <v>83</v>
      </c>
      <c r="AY346" s="245" t="s">
        <v>216</v>
      </c>
    </row>
    <row r="347" s="13" customFormat="1">
      <c r="A347" s="13"/>
      <c r="B347" s="234"/>
      <c r="C347" s="235"/>
      <c r="D347" s="236" t="s">
        <v>225</v>
      </c>
      <c r="E347" s="237" t="s">
        <v>1</v>
      </c>
      <c r="F347" s="238" t="s">
        <v>3121</v>
      </c>
      <c r="G347" s="235"/>
      <c r="H347" s="239">
        <v>9</v>
      </c>
      <c r="I347" s="240"/>
      <c r="J347" s="235"/>
      <c r="K347" s="235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225</v>
      </c>
      <c r="AU347" s="245" t="s">
        <v>93</v>
      </c>
      <c r="AV347" s="13" t="s">
        <v>93</v>
      </c>
      <c r="AW347" s="13" t="s">
        <v>38</v>
      </c>
      <c r="AX347" s="13" t="s">
        <v>83</v>
      </c>
      <c r="AY347" s="245" t="s">
        <v>216</v>
      </c>
    </row>
    <row r="348" s="13" customFormat="1">
      <c r="A348" s="13"/>
      <c r="B348" s="234"/>
      <c r="C348" s="235"/>
      <c r="D348" s="236" t="s">
        <v>225</v>
      </c>
      <c r="E348" s="237" t="s">
        <v>1</v>
      </c>
      <c r="F348" s="238" t="s">
        <v>3122</v>
      </c>
      <c r="G348" s="235"/>
      <c r="H348" s="239">
        <v>9</v>
      </c>
      <c r="I348" s="240"/>
      <c r="J348" s="235"/>
      <c r="K348" s="235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225</v>
      </c>
      <c r="AU348" s="245" t="s">
        <v>93</v>
      </c>
      <c r="AV348" s="13" t="s">
        <v>93</v>
      </c>
      <c r="AW348" s="13" t="s">
        <v>38</v>
      </c>
      <c r="AX348" s="13" t="s">
        <v>83</v>
      </c>
      <c r="AY348" s="245" t="s">
        <v>216</v>
      </c>
    </row>
    <row r="349" s="13" customFormat="1">
      <c r="A349" s="13"/>
      <c r="B349" s="234"/>
      <c r="C349" s="235"/>
      <c r="D349" s="236" t="s">
        <v>225</v>
      </c>
      <c r="E349" s="237" t="s">
        <v>1</v>
      </c>
      <c r="F349" s="238" t="s">
        <v>2901</v>
      </c>
      <c r="G349" s="235"/>
      <c r="H349" s="239">
        <v>4.5</v>
      </c>
      <c r="I349" s="240"/>
      <c r="J349" s="235"/>
      <c r="K349" s="235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225</v>
      </c>
      <c r="AU349" s="245" t="s">
        <v>93</v>
      </c>
      <c r="AV349" s="13" t="s">
        <v>93</v>
      </c>
      <c r="AW349" s="13" t="s">
        <v>38</v>
      </c>
      <c r="AX349" s="13" t="s">
        <v>83</v>
      </c>
      <c r="AY349" s="245" t="s">
        <v>216</v>
      </c>
    </row>
    <row r="350" s="13" customFormat="1">
      <c r="A350" s="13"/>
      <c r="B350" s="234"/>
      <c r="C350" s="235"/>
      <c r="D350" s="236" t="s">
        <v>225</v>
      </c>
      <c r="E350" s="237" t="s">
        <v>1</v>
      </c>
      <c r="F350" s="238" t="s">
        <v>2924</v>
      </c>
      <c r="G350" s="235"/>
      <c r="H350" s="239">
        <v>6.2000000000000002</v>
      </c>
      <c r="I350" s="240"/>
      <c r="J350" s="235"/>
      <c r="K350" s="235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225</v>
      </c>
      <c r="AU350" s="245" t="s">
        <v>93</v>
      </c>
      <c r="AV350" s="13" t="s">
        <v>93</v>
      </c>
      <c r="AW350" s="13" t="s">
        <v>38</v>
      </c>
      <c r="AX350" s="13" t="s">
        <v>83</v>
      </c>
      <c r="AY350" s="245" t="s">
        <v>216</v>
      </c>
    </row>
    <row r="351" s="13" customFormat="1">
      <c r="A351" s="13"/>
      <c r="B351" s="234"/>
      <c r="C351" s="235"/>
      <c r="D351" s="236" t="s">
        <v>225</v>
      </c>
      <c r="E351" s="237" t="s">
        <v>1</v>
      </c>
      <c r="F351" s="238" t="s">
        <v>3123</v>
      </c>
      <c r="G351" s="235"/>
      <c r="H351" s="239">
        <v>12</v>
      </c>
      <c r="I351" s="240"/>
      <c r="J351" s="235"/>
      <c r="K351" s="235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225</v>
      </c>
      <c r="AU351" s="245" t="s">
        <v>93</v>
      </c>
      <c r="AV351" s="13" t="s">
        <v>93</v>
      </c>
      <c r="AW351" s="13" t="s">
        <v>38</v>
      </c>
      <c r="AX351" s="13" t="s">
        <v>83</v>
      </c>
      <c r="AY351" s="245" t="s">
        <v>216</v>
      </c>
    </row>
    <row r="352" s="13" customFormat="1">
      <c r="A352" s="13"/>
      <c r="B352" s="234"/>
      <c r="C352" s="235"/>
      <c r="D352" s="236" t="s">
        <v>225</v>
      </c>
      <c r="E352" s="237" t="s">
        <v>1</v>
      </c>
      <c r="F352" s="238" t="s">
        <v>3124</v>
      </c>
      <c r="G352" s="235"/>
      <c r="H352" s="239">
        <v>13.5</v>
      </c>
      <c r="I352" s="240"/>
      <c r="J352" s="235"/>
      <c r="K352" s="235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225</v>
      </c>
      <c r="AU352" s="245" t="s">
        <v>93</v>
      </c>
      <c r="AV352" s="13" t="s">
        <v>93</v>
      </c>
      <c r="AW352" s="13" t="s">
        <v>38</v>
      </c>
      <c r="AX352" s="13" t="s">
        <v>83</v>
      </c>
      <c r="AY352" s="245" t="s">
        <v>216</v>
      </c>
    </row>
    <row r="353" s="13" customFormat="1">
      <c r="A353" s="13"/>
      <c r="B353" s="234"/>
      <c r="C353" s="235"/>
      <c r="D353" s="236" t="s">
        <v>225</v>
      </c>
      <c r="E353" s="237" t="s">
        <v>1</v>
      </c>
      <c r="F353" s="238" t="s">
        <v>3027</v>
      </c>
      <c r="G353" s="235"/>
      <c r="H353" s="239">
        <v>13.199999999999999</v>
      </c>
      <c r="I353" s="240"/>
      <c r="J353" s="235"/>
      <c r="K353" s="235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225</v>
      </c>
      <c r="AU353" s="245" t="s">
        <v>93</v>
      </c>
      <c r="AV353" s="13" t="s">
        <v>93</v>
      </c>
      <c r="AW353" s="13" t="s">
        <v>38</v>
      </c>
      <c r="AX353" s="13" t="s">
        <v>83</v>
      </c>
      <c r="AY353" s="245" t="s">
        <v>216</v>
      </c>
    </row>
    <row r="354" s="13" customFormat="1">
      <c r="A354" s="13"/>
      <c r="B354" s="234"/>
      <c r="C354" s="235"/>
      <c r="D354" s="236" t="s">
        <v>225</v>
      </c>
      <c r="E354" s="237" t="s">
        <v>1</v>
      </c>
      <c r="F354" s="238" t="s">
        <v>2906</v>
      </c>
      <c r="G354" s="235"/>
      <c r="H354" s="239">
        <v>4.5</v>
      </c>
      <c r="I354" s="240"/>
      <c r="J354" s="235"/>
      <c r="K354" s="235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225</v>
      </c>
      <c r="AU354" s="245" t="s">
        <v>93</v>
      </c>
      <c r="AV354" s="13" t="s">
        <v>93</v>
      </c>
      <c r="AW354" s="13" t="s">
        <v>38</v>
      </c>
      <c r="AX354" s="13" t="s">
        <v>83</v>
      </c>
      <c r="AY354" s="245" t="s">
        <v>216</v>
      </c>
    </row>
    <row r="355" s="13" customFormat="1">
      <c r="A355" s="13"/>
      <c r="B355" s="234"/>
      <c r="C355" s="235"/>
      <c r="D355" s="236" t="s">
        <v>225</v>
      </c>
      <c r="E355" s="237" t="s">
        <v>1</v>
      </c>
      <c r="F355" s="238" t="s">
        <v>2907</v>
      </c>
      <c r="G355" s="235"/>
      <c r="H355" s="239">
        <v>4.5</v>
      </c>
      <c r="I355" s="240"/>
      <c r="J355" s="235"/>
      <c r="K355" s="235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225</v>
      </c>
      <c r="AU355" s="245" t="s">
        <v>93</v>
      </c>
      <c r="AV355" s="13" t="s">
        <v>93</v>
      </c>
      <c r="AW355" s="13" t="s">
        <v>38</v>
      </c>
      <c r="AX355" s="13" t="s">
        <v>83</v>
      </c>
      <c r="AY355" s="245" t="s">
        <v>216</v>
      </c>
    </row>
    <row r="356" s="13" customFormat="1">
      <c r="A356" s="13"/>
      <c r="B356" s="234"/>
      <c r="C356" s="235"/>
      <c r="D356" s="236" t="s">
        <v>225</v>
      </c>
      <c r="E356" s="237" t="s">
        <v>1</v>
      </c>
      <c r="F356" s="238" t="s">
        <v>3125</v>
      </c>
      <c r="G356" s="235"/>
      <c r="H356" s="239">
        <v>13.5</v>
      </c>
      <c r="I356" s="240"/>
      <c r="J356" s="235"/>
      <c r="K356" s="235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225</v>
      </c>
      <c r="AU356" s="245" t="s">
        <v>93</v>
      </c>
      <c r="AV356" s="13" t="s">
        <v>93</v>
      </c>
      <c r="AW356" s="13" t="s">
        <v>38</v>
      </c>
      <c r="AX356" s="13" t="s">
        <v>83</v>
      </c>
      <c r="AY356" s="245" t="s">
        <v>216</v>
      </c>
    </row>
    <row r="357" s="13" customFormat="1">
      <c r="A357" s="13"/>
      <c r="B357" s="234"/>
      <c r="C357" s="235"/>
      <c r="D357" s="236" t="s">
        <v>225</v>
      </c>
      <c r="E357" s="237" t="s">
        <v>1</v>
      </c>
      <c r="F357" s="238" t="s">
        <v>2909</v>
      </c>
      <c r="G357" s="235"/>
      <c r="H357" s="239">
        <v>9</v>
      </c>
      <c r="I357" s="240"/>
      <c r="J357" s="235"/>
      <c r="K357" s="235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225</v>
      </c>
      <c r="AU357" s="245" t="s">
        <v>93</v>
      </c>
      <c r="AV357" s="13" t="s">
        <v>93</v>
      </c>
      <c r="AW357" s="13" t="s">
        <v>38</v>
      </c>
      <c r="AX357" s="13" t="s">
        <v>83</v>
      </c>
      <c r="AY357" s="245" t="s">
        <v>216</v>
      </c>
    </row>
    <row r="358" s="13" customFormat="1">
      <c r="A358" s="13"/>
      <c r="B358" s="234"/>
      <c r="C358" s="235"/>
      <c r="D358" s="236" t="s">
        <v>225</v>
      </c>
      <c r="E358" s="237" t="s">
        <v>1</v>
      </c>
      <c r="F358" s="238" t="s">
        <v>3126</v>
      </c>
      <c r="G358" s="235"/>
      <c r="H358" s="239">
        <v>13.5</v>
      </c>
      <c r="I358" s="240"/>
      <c r="J358" s="235"/>
      <c r="K358" s="235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225</v>
      </c>
      <c r="AU358" s="245" t="s">
        <v>93</v>
      </c>
      <c r="AV358" s="13" t="s">
        <v>93</v>
      </c>
      <c r="AW358" s="13" t="s">
        <v>38</v>
      </c>
      <c r="AX358" s="13" t="s">
        <v>83</v>
      </c>
      <c r="AY358" s="245" t="s">
        <v>216</v>
      </c>
    </row>
    <row r="359" s="14" customFormat="1">
      <c r="A359" s="14"/>
      <c r="B359" s="246"/>
      <c r="C359" s="247"/>
      <c r="D359" s="236" t="s">
        <v>225</v>
      </c>
      <c r="E359" s="248" t="s">
        <v>1</v>
      </c>
      <c r="F359" s="249" t="s">
        <v>229</v>
      </c>
      <c r="G359" s="247"/>
      <c r="H359" s="250">
        <v>172.40000000000001</v>
      </c>
      <c r="I359" s="251"/>
      <c r="J359" s="247"/>
      <c r="K359" s="247"/>
      <c r="L359" s="252"/>
      <c r="M359" s="253"/>
      <c r="N359" s="254"/>
      <c r="O359" s="254"/>
      <c r="P359" s="254"/>
      <c r="Q359" s="254"/>
      <c r="R359" s="254"/>
      <c r="S359" s="254"/>
      <c r="T359" s="25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6" t="s">
        <v>225</v>
      </c>
      <c r="AU359" s="256" t="s">
        <v>93</v>
      </c>
      <c r="AV359" s="14" t="s">
        <v>223</v>
      </c>
      <c r="AW359" s="14" t="s">
        <v>38</v>
      </c>
      <c r="AX359" s="14" t="s">
        <v>91</v>
      </c>
      <c r="AY359" s="256" t="s">
        <v>216</v>
      </c>
    </row>
    <row r="360" s="2" customFormat="1" ht="37.8" customHeight="1">
      <c r="A360" s="40"/>
      <c r="B360" s="41"/>
      <c r="C360" s="221" t="s">
        <v>334</v>
      </c>
      <c r="D360" s="221" t="s">
        <v>218</v>
      </c>
      <c r="E360" s="222" t="s">
        <v>3127</v>
      </c>
      <c r="F360" s="223" t="s">
        <v>3128</v>
      </c>
      <c r="G360" s="224" t="s">
        <v>237</v>
      </c>
      <c r="H360" s="225">
        <v>242.5</v>
      </c>
      <c r="I360" s="226"/>
      <c r="J360" s="227">
        <f>ROUND(I360*H360,2)</f>
        <v>0</v>
      </c>
      <c r="K360" s="223" t="s">
        <v>222</v>
      </c>
      <c r="L360" s="46"/>
      <c r="M360" s="228" t="s">
        <v>1</v>
      </c>
      <c r="N360" s="229" t="s">
        <v>48</v>
      </c>
      <c r="O360" s="93"/>
      <c r="P360" s="230">
        <f>O360*H360</f>
        <v>0</v>
      </c>
      <c r="Q360" s="230">
        <v>0.00016312</v>
      </c>
      <c r="R360" s="230">
        <f>Q360*H360</f>
        <v>0.039556599999999997</v>
      </c>
      <c r="S360" s="230">
        <v>0</v>
      </c>
      <c r="T360" s="231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32" t="s">
        <v>312</v>
      </c>
      <c r="AT360" s="232" t="s">
        <v>218</v>
      </c>
      <c r="AU360" s="232" t="s">
        <v>93</v>
      </c>
      <c r="AY360" s="18" t="s">
        <v>216</v>
      </c>
      <c r="BE360" s="233">
        <f>IF(N360="základní",J360,0)</f>
        <v>0</v>
      </c>
      <c r="BF360" s="233">
        <f>IF(N360="snížená",J360,0)</f>
        <v>0</v>
      </c>
      <c r="BG360" s="233">
        <f>IF(N360="zákl. přenesená",J360,0)</f>
        <v>0</v>
      </c>
      <c r="BH360" s="233">
        <f>IF(N360="sníž. přenesená",J360,0)</f>
        <v>0</v>
      </c>
      <c r="BI360" s="233">
        <f>IF(N360="nulová",J360,0)</f>
        <v>0</v>
      </c>
      <c r="BJ360" s="18" t="s">
        <v>91</v>
      </c>
      <c r="BK360" s="233">
        <f>ROUND(I360*H360,2)</f>
        <v>0</v>
      </c>
      <c r="BL360" s="18" t="s">
        <v>312</v>
      </c>
      <c r="BM360" s="232" t="s">
        <v>3129</v>
      </c>
    </row>
    <row r="361" s="13" customFormat="1">
      <c r="A361" s="13"/>
      <c r="B361" s="234"/>
      <c r="C361" s="235"/>
      <c r="D361" s="236" t="s">
        <v>225</v>
      </c>
      <c r="E361" s="237" t="s">
        <v>1</v>
      </c>
      <c r="F361" s="238" t="s">
        <v>3130</v>
      </c>
      <c r="G361" s="235"/>
      <c r="H361" s="239">
        <v>12.199999999999999</v>
      </c>
      <c r="I361" s="240"/>
      <c r="J361" s="235"/>
      <c r="K361" s="235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225</v>
      </c>
      <c r="AU361" s="245" t="s">
        <v>93</v>
      </c>
      <c r="AV361" s="13" t="s">
        <v>93</v>
      </c>
      <c r="AW361" s="13" t="s">
        <v>38</v>
      </c>
      <c r="AX361" s="13" t="s">
        <v>83</v>
      </c>
      <c r="AY361" s="245" t="s">
        <v>216</v>
      </c>
    </row>
    <row r="362" s="13" customFormat="1">
      <c r="A362" s="13"/>
      <c r="B362" s="234"/>
      <c r="C362" s="235"/>
      <c r="D362" s="236" t="s">
        <v>225</v>
      </c>
      <c r="E362" s="237" t="s">
        <v>1</v>
      </c>
      <c r="F362" s="238" t="s">
        <v>3131</v>
      </c>
      <c r="G362" s="235"/>
      <c r="H362" s="239">
        <v>32.200000000000003</v>
      </c>
      <c r="I362" s="240"/>
      <c r="J362" s="235"/>
      <c r="K362" s="235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225</v>
      </c>
      <c r="AU362" s="245" t="s">
        <v>93</v>
      </c>
      <c r="AV362" s="13" t="s">
        <v>93</v>
      </c>
      <c r="AW362" s="13" t="s">
        <v>38</v>
      </c>
      <c r="AX362" s="13" t="s">
        <v>83</v>
      </c>
      <c r="AY362" s="245" t="s">
        <v>216</v>
      </c>
    </row>
    <row r="363" s="13" customFormat="1">
      <c r="A363" s="13"/>
      <c r="B363" s="234"/>
      <c r="C363" s="235"/>
      <c r="D363" s="236" t="s">
        <v>225</v>
      </c>
      <c r="E363" s="237" t="s">
        <v>1</v>
      </c>
      <c r="F363" s="238" t="s">
        <v>3096</v>
      </c>
      <c r="G363" s="235"/>
      <c r="H363" s="239">
        <v>22.600000000000001</v>
      </c>
      <c r="I363" s="240"/>
      <c r="J363" s="235"/>
      <c r="K363" s="235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225</v>
      </c>
      <c r="AU363" s="245" t="s">
        <v>93</v>
      </c>
      <c r="AV363" s="13" t="s">
        <v>93</v>
      </c>
      <c r="AW363" s="13" t="s">
        <v>38</v>
      </c>
      <c r="AX363" s="13" t="s">
        <v>83</v>
      </c>
      <c r="AY363" s="245" t="s">
        <v>216</v>
      </c>
    </row>
    <row r="364" s="13" customFormat="1">
      <c r="A364" s="13"/>
      <c r="B364" s="234"/>
      <c r="C364" s="235"/>
      <c r="D364" s="236" t="s">
        <v>225</v>
      </c>
      <c r="E364" s="237" t="s">
        <v>1</v>
      </c>
      <c r="F364" s="238" t="s">
        <v>3132</v>
      </c>
      <c r="G364" s="235"/>
      <c r="H364" s="239">
        <v>10</v>
      </c>
      <c r="I364" s="240"/>
      <c r="J364" s="235"/>
      <c r="K364" s="235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225</v>
      </c>
      <c r="AU364" s="245" t="s">
        <v>93</v>
      </c>
      <c r="AV364" s="13" t="s">
        <v>93</v>
      </c>
      <c r="AW364" s="13" t="s">
        <v>38</v>
      </c>
      <c r="AX364" s="13" t="s">
        <v>83</v>
      </c>
      <c r="AY364" s="245" t="s">
        <v>216</v>
      </c>
    </row>
    <row r="365" s="13" customFormat="1">
      <c r="A365" s="13"/>
      <c r="B365" s="234"/>
      <c r="C365" s="235"/>
      <c r="D365" s="236" t="s">
        <v>225</v>
      </c>
      <c r="E365" s="237" t="s">
        <v>1</v>
      </c>
      <c r="F365" s="238" t="s">
        <v>3133</v>
      </c>
      <c r="G365" s="235"/>
      <c r="H365" s="239">
        <v>12.199999999999999</v>
      </c>
      <c r="I365" s="240"/>
      <c r="J365" s="235"/>
      <c r="K365" s="235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225</v>
      </c>
      <c r="AU365" s="245" t="s">
        <v>93</v>
      </c>
      <c r="AV365" s="13" t="s">
        <v>93</v>
      </c>
      <c r="AW365" s="13" t="s">
        <v>38</v>
      </c>
      <c r="AX365" s="13" t="s">
        <v>83</v>
      </c>
      <c r="AY365" s="245" t="s">
        <v>216</v>
      </c>
    </row>
    <row r="366" s="13" customFormat="1">
      <c r="A366" s="13"/>
      <c r="B366" s="234"/>
      <c r="C366" s="235"/>
      <c r="D366" s="236" t="s">
        <v>225</v>
      </c>
      <c r="E366" s="237" t="s">
        <v>1</v>
      </c>
      <c r="F366" s="238" t="s">
        <v>2988</v>
      </c>
      <c r="G366" s="235"/>
      <c r="H366" s="239">
        <v>3</v>
      </c>
      <c r="I366" s="240"/>
      <c r="J366" s="235"/>
      <c r="K366" s="235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225</v>
      </c>
      <c r="AU366" s="245" t="s">
        <v>93</v>
      </c>
      <c r="AV366" s="13" t="s">
        <v>93</v>
      </c>
      <c r="AW366" s="13" t="s">
        <v>38</v>
      </c>
      <c r="AX366" s="13" t="s">
        <v>83</v>
      </c>
      <c r="AY366" s="245" t="s">
        <v>216</v>
      </c>
    </row>
    <row r="367" s="13" customFormat="1">
      <c r="A367" s="13"/>
      <c r="B367" s="234"/>
      <c r="C367" s="235"/>
      <c r="D367" s="236" t="s">
        <v>225</v>
      </c>
      <c r="E367" s="237" t="s">
        <v>1</v>
      </c>
      <c r="F367" s="238" t="s">
        <v>3134</v>
      </c>
      <c r="G367" s="235"/>
      <c r="H367" s="239">
        <v>16.5</v>
      </c>
      <c r="I367" s="240"/>
      <c r="J367" s="235"/>
      <c r="K367" s="235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225</v>
      </c>
      <c r="AU367" s="245" t="s">
        <v>93</v>
      </c>
      <c r="AV367" s="13" t="s">
        <v>93</v>
      </c>
      <c r="AW367" s="13" t="s">
        <v>38</v>
      </c>
      <c r="AX367" s="13" t="s">
        <v>83</v>
      </c>
      <c r="AY367" s="245" t="s">
        <v>216</v>
      </c>
    </row>
    <row r="368" s="13" customFormat="1">
      <c r="A368" s="13"/>
      <c r="B368" s="234"/>
      <c r="C368" s="235"/>
      <c r="D368" s="236" t="s">
        <v>225</v>
      </c>
      <c r="E368" s="237" t="s">
        <v>1</v>
      </c>
      <c r="F368" s="238" t="s">
        <v>3135</v>
      </c>
      <c r="G368" s="235"/>
      <c r="H368" s="239">
        <v>5.7999999999999998</v>
      </c>
      <c r="I368" s="240"/>
      <c r="J368" s="235"/>
      <c r="K368" s="235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225</v>
      </c>
      <c r="AU368" s="245" t="s">
        <v>93</v>
      </c>
      <c r="AV368" s="13" t="s">
        <v>93</v>
      </c>
      <c r="AW368" s="13" t="s">
        <v>38</v>
      </c>
      <c r="AX368" s="13" t="s">
        <v>83</v>
      </c>
      <c r="AY368" s="245" t="s">
        <v>216</v>
      </c>
    </row>
    <row r="369" s="13" customFormat="1">
      <c r="A369" s="13"/>
      <c r="B369" s="234"/>
      <c r="C369" s="235"/>
      <c r="D369" s="236" t="s">
        <v>225</v>
      </c>
      <c r="E369" s="237" t="s">
        <v>1</v>
      </c>
      <c r="F369" s="238" t="s">
        <v>3136</v>
      </c>
      <c r="G369" s="235"/>
      <c r="H369" s="239">
        <v>6.2000000000000002</v>
      </c>
      <c r="I369" s="240"/>
      <c r="J369" s="235"/>
      <c r="K369" s="235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225</v>
      </c>
      <c r="AU369" s="245" t="s">
        <v>93</v>
      </c>
      <c r="AV369" s="13" t="s">
        <v>93</v>
      </c>
      <c r="AW369" s="13" t="s">
        <v>38</v>
      </c>
      <c r="AX369" s="13" t="s">
        <v>83</v>
      </c>
      <c r="AY369" s="245" t="s">
        <v>216</v>
      </c>
    </row>
    <row r="370" s="13" customFormat="1">
      <c r="A370" s="13"/>
      <c r="B370" s="234"/>
      <c r="C370" s="235"/>
      <c r="D370" s="236" t="s">
        <v>225</v>
      </c>
      <c r="E370" s="237" t="s">
        <v>1</v>
      </c>
      <c r="F370" s="238" t="s">
        <v>2901</v>
      </c>
      <c r="G370" s="235"/>
      <c r="H370" s="239">
        <v>4.5</v>
      </c>
      <c r="I370" s="240"/>
      <c r="J370" s="235"/>
      <c r="K370" s="235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225</v>
      </c>
      <c r="AU370" s="245" t="s">
        <v>93</v>
      </c>
      <c r="AV370" s="13" t="s">
        <v>93</v>
      </c>
      <c r="AW370" s="13" t="s">
        <v>38</v>
      </c>
      <c r="AX370" s="13" t="s">
        <v>83</v>
      </c>
      <c r="AY370" s="245" t="s">
        <v>216</v>
      </c>
    </row>
    <row r="371" s="13" customFormat="1">
      <c r="A371" s="13"/>
      <c r="B371" s="234"/>
      <c r="C371" s="235"/>
      <c r="D371" s="236" t="s">
        <v>225</v>
      </c>
      <c r="E371" s="237" t="s">
        <v>1</v>
      </c>
      <c r="F371" s="238" t="s">
        <v>2946</v>
      </c>
      <c r="G371" s="235"/>
      <c r="H371" s="239">
        <v>3.8999999999999999</v>
      </c>
      <c r="I371" s="240"/>
      <c r="J371" s="235"/>
      <c r="K371" s="235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225</v>
      </c>
      <c r="AU371" s="245" t="s">
        <v>93</v>
      </c>
      <c r="AV371" s="13" t="s">
        <v>93</v>
      </c>
      <c r="AW371" s="13" t="s">
        <v>38</v>
      </c>
      <c r="AX371" s="13" t="s">
        <v>83</v>
      </c>
      <c r="AY371" s="245" t="s">
        <v>216</v>
      </c>
    </row>
    <row r="372" s="13" customFormat="1">
      <c r="A372" s="13"/>
      <c r="B372" s="234"/>
      <c r="C372" s="235"/>
      <c r="D372" s="236" t="s">
        <v>225</v>
      </c>
      <c r="E372" s="237" t="s">
        <v>1</v>
      </c>
      <c r="F372" s="238" t="s">
        <v>3123</v>
      </c>
      <c r="G372" s="235"/>
      <c r="H372" s="239">
        <v>12</v>
      </c>
      <c r="I372" s="240"/>
      <c r="J372" s="235"/>
      <c r="K372" s="235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225</v>
      </c>
      <c r="AU372" s="245" t="s">
        <v>93</v>
      </c>
      <c r="AV372" s="13" t="s">
        <v>93</v>
      </c>
      <c r="AW372" s="13" t="s">
        <v>38</v>
      </c>
      <c r="AX372" s="13" t="s">
        <v>83</v>
      </c>
      <c r="AY372" s="245" t="s">
        <v>216</v>
      </c>
    </row>
    <row r="373" s="13" customFormat="1">
      <c r="A373" s="13"/>
      <c r="B373" s="234"/>
      <c r="C373" s="235"/>
      <c r="D373" s="236" t="s">
        <v>225</v>
      </c>
      <c r="E373" s="237" t="s">
        <v>1</v>
      </c>
      <c r="F373" s="238" t="s">
        <v>3124</v>
      </c>
      <c r="G373" s="235"/>
      <c r="H373" s="239">
        <v>13.5</v>
      </c>
      <c r="I373" s="240"/>
      <c r="J373" s="235"/>
      <c r="K373" s="235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225</v>
      </c>
      <c r="AU373" s="245" t="s">
        <v>93</v>
      </c>
      <c r="AV373" s="13" t="s">
        <v>93</v>
      </c>
      <c r="AW373" s="13" t="s">
        <v>38</v>
      </c>
      <c r="AX373" s="13" t="s">
        <v>83</v>
      </c>
      <c r="AY373" s="245" t="s">
        <v>216</v>
      </c>
    </row>
    <row r="374" s="13" customFormat="1">
      <c r="A374" s="13"/>
      <c r="B374" s="234"/>
      <c r="C374" s="235"/>
      <c r="D374" s="236" t="s">
        <v>225</v>
      </c>
      <c r="E374" s="237" t="s">
        <v>1</v>
      </c>
      <c r="F374" s="238" t="s">
        <v>3107</v>
      </c>
      <c r="G374" s="235"/>
      <c r="H374" s="239">
        <v>8.5999999999999996</v>
      </c>
      <c r="I374" s="240"/>
      <c r="J374" s="235"/>
      <c r="K374" s="235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225</v>
      </c>
      <c r="AU374" s="245" t="s">
        <v>93</v>
      </c>
      <c r="AV374" s="13" t="s">
        <v>93</v>
      </c>
      <c r="AW374" s="13" t="s">
        <v>38</v>
      </c>
      <c r="AX374" s="13" t="s">
        <v>83</v>
      </c>
      <c r="AY374" s="245" t="s">
        <v>216</v>
      </c>
    </row>
    <row r="375" s="13" customFormat="1">
      <c r="A375" s="13"/>
      <c r="B375" s="234"/>
      <c r="C375" s="235"/>
      <c r="D375" s="236" t="s">
        <v>225</v>
      </c>
      <c r="E375" s="237" t="s">
        <v>1</v>
      </c>
      <c r="F375" s="238" t="s">
        <v>3137</v>
      </c>
      <c r="G375" s="235"/>
      <c r="H375" s="239">
        <v>18</v>
      </c>
      <c r="I375" s="240"/>
      <c r="J375" s="235"/>
      <c r="K375" s="235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225</v>
      </c>
      <c r="AU375" s="245" t="s">
        <v>93</v>
      </c>
      <c r="AV375" s="13" t="s">
        <v>93</v>
      </c>
      <c r="AW375" s="13" t="s">
        <v>38</v>
      </c>
      <c r="AX375" s="13" t="s">
        <v>83</v>
      </c>
      <c r="AY375" s="245" t="s">
        <v>216</v>
      </c>
    </row>
    <row r="376" s="13" customFormat="1">
      <c r="A376" s="13"/>
      <c r="B376" s="234"/>
      <c r="C376" s="235"/>
      <c r="D376" s="236" t="s">
        <v>225</v>
      </c>
      <c r="E376" s="237" t="s">
        <v>1</v>
      </c>
      <c r="F376" s="238" t="s">
        <v>2907</v>
      </c>
      <c r="G376" s="235"/>
      <c r="H376" s="239">
        <v>4.5</v>
      </c>
      <c r="I376" s="240"/>
      <c r="J376" s="235"/>
      <c r="K376" s="235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225</v>
      </c>
      <c r="AU376" s="245" t="s">
        <v>93</v>
      </c>
      <c r="AV376" s="13" t="s">
        <v>93</v>
      </c>
      <c r="AW376" s="13" t="s">
        <v>38</v>
      </c>
      <c r="AX376" s="13" t="s">
        <v>83</v>
      </c>
      <c r="AY376" s="245" t="s">
        <v>216</v>
      </c>
    </row>
    <row r="377" s="13" customFormat="1">
      <c r="A377" s="13"/>
      <c r="B377" s="234"/>
      <c r="C377" s="235"/>
      <c r="D377" s="236" t="s">
        <v>225</v>
      </c>
      <c r="E377" s="237" t="s">
        <v>1</v>
      </c>
      <c r="F377" s="238" t="s">
        <v>3138</v>
      </c>
      <c r="G377" s="235"/>
      <c r="H377" s="239">
        <v>12</v>
      </c>
      <c r="I377" s="240"/>
      <c r="J377" s="235"/>
      <c r="K377" s="235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225</v>
      </c>
      <c r="AU377" s="245" t="s">
        <v>93</v>
      </c>
      <c r="AV377" s="13" t="s">
        <v>93</v>
      </c>
      <c r="AW377" s="13" t="s">
        <v>38</v>
      </c>
      <c r="AX377" s="13" t="s">
        <v>83</v>
      </c>
      <c r="AY377" s="245" t="s">
        <v>216</v>
      </c>
    </row>
    <row r="378" s="13" customFormat="1">
      <c r="A378" s="13"/>
      <c r="B378" s="234"/>
      <c r="C378" s="235"/>
      <c r="D378" s="236" t="s">
        <v>225</v>
      </c>
      <c r="E378" s="237" t="s">
        <v>1</v>
      </c>
      <c r="F378" s="238" t="s">
        <v>3139</v>
      </c>
      <c r="G378" s="235"/>
      <c r="H378" s="239">
        <v>32.5</v>
      </c>
      <c r="I378" s="240"/>
      <c r="J378" s="235"/>
      <c r="K378" s="235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225</v>
      </c>
      <c r="AU378" s="245" t="s">
        <v>93</v>
      </c>
      <c r="AV378" s="13" t="s">
        <v>93</v>
      </c>
      <c r="AW378" s="13" t="s">
        <v>38</v>
      </c>
      <c r="AX378" s="13" t="s">
        <v>83</v>
      </c>
      <c r="AY378" s="245" t="s">
        <v>216</v>
      </c>
    </row>
    <row r="379" s="13" customFormat="1">
      <c r="A379" s="13"/>
      <c r="B379" s="234"/>
      <c r="C379" s="235"/>
      <c r="D379" s="236" t="s">
        <v>225</v>
      </c>
      <c r="E379" s="237" t="s">
        <v>1</v>
      </c>
      <c r="F379" s="238" t="s">
        <v>3140</v>
      </c>
      <c r="G379" s="235"/>
      <c r="H379" s="239">
        <v>12.300000000000001</v>
      </c>
      <c r="I379" s="240"/>
      <c r="J379" s="235"/>
      <c r="K379" s="235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225</v>
      </c>
      <c r="AU379" s="245" t="s">
        <v>93</v>
      </c>
      <c r="AV379" s="13" t="s">
        <v>93</v>
      </c>
      <c r="AW379" s="13" t="s">
        <v>38</v>
      </c>
      <c r="AX379" s="13" t="s">
        <v>83</v>
      </c>
      <c r="AY379" s="245" t="s">
        <v>216</v>
      </c>
    </row>
    <row r="380" s="14" customFormat="1">
      <c r="A380" s="14"/>
      <c r="B380" s="246"/>
      <c r="C380" s="247"/>
      <c r="D380" s="236" t="s">
        <v>225</v>
      </c>
      <c r="E380" s="248" t="s">
        <v>1</v>
      </c>
      <c r="F380" s="249" t="s">
        <v>229</v>
      </c>
      <c r="G380" s="247"/>
      <c r="H380" s="250">
        <v>242.5</v>
      </c>
      <c r="I380" s="251"/>
      <c r="J380" s="247"/>
      <c r="K380" s="247"/>
      <c r="L380" s="252"/>
      <c r="M380" s="253"/>
      <c r="N380" s="254"/>
      <c r="O380" s="254"/>
      <c r="P380" s="254"/>
      <c r="Q380" s="254"/>
      <c r="R380" s="254"/>
      <c r="S380" s="254"/>
      <c r="T380" s="25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6" t="s">
        <v>225</v>
      </c>
      <c r="AU380" s="256" t="s">
        <v>93</v>
      </c>
      <c r="AV380" s="14" t="s">
        <v>223</v>
      </c>
      <c r="AW380" s="14" t="s">
        <v>38</v>
      </c>
      <c r="AX380" s="14" t="s">
        <v>91</v>
      </c>
      <c r="AY380" s="256" t="s">
        <v>216</v>
      </c>
    </row>
    <row r="381" s="2" customFormat="1" ht="37.8" customHeight="1">
      <c r="A381" s="40"/>
      <c r="B381" s="41"/>
      <c r="C381" s="221" t="s">
        <v>339</v>
      </c>
      <c r="D381" s="221" t="s">
        <v>218</v>
      </c>
      <c r="E381" s="222" t="s">
        <v>3141</v>
      </c>
      <c r="F381" s="223" t="s">
        <v>3142</v>
      </c>
      <c r="G381" s="224" t="s">
        <v>237</v>
      </c>
      <c r="H381" s="225">
        <v>210.19999999999999</v>
      </c>
      <c r="I381" s="226"/>
      <c r="J381" s="227">
        <f>ROUND(I381*H381,2)</f>
        <v>0</v>
      </c>
      <c r="K381" s="223" t="s">
        <v>222</v>
      </c>
      <c r="L381" s="46"/>
      <c r="M381" s="228" t="s">
        <v>1</v>
      </c>
      <c r="N381" s="229" t="s">
        <v>48</v>
      </c>
      <c r="O381" s="93"/>
      <c r="P381" s="230">
        <f>O381*H381</f>
        <v>0</v>
      </c>
      <c r="Q381" s="230">
        <v>0.0001941</v>
      </c>
      <c r="R381" s="230">
        <f>Q381*H381</f>
        <v>0.040799820000000001</v>
      </c>
      <c r="S381" s="230">
        <v>0</v>
      </c>
      <c r="T381" s="231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32" t="s">
        <v>312</v>
      </c>
      <c r="AT381" s="232" t="s">
        <v>218</v>
      </c>
      <c r="AU381" s="232" t="s">
        <v>93</v>
      </c>
      <c r="AY381" s="18" t="s">
        <v>216</v>
      </c>
      <c r="BE381" s="233">
        <f>IF(N381="základní",J381,0)</f>
        <v>0</v>
      </c>
      <c r="BF381" s="233">
        <f>IF(N381="snížená",J381,0)</f>
        <v>0</v>
      </c>
      <c r="BG381" s="233">
        <f>IF(N381="zákl. přenesená",J381,0)</f>
        <v>0</v>
      </c>
      <c r="BH381" s="233">
        <f>IF(N381="sníž. přenesená",J381,0)</f>
        <v>0</v>
      </c>
      <c r="BI381" s="233">
        <f>IF(N381="nulová",J381,0)</f>
        <v>0</v>
      </c>
      <c r="BJ381" s="18" t="s">
        <v>91</v>
      </c>
      <c r="BK381" s="233">
        <f>ROUND(I381*H381,2)</f>
        <v>0</v>
      </c>
      <c r="BL381" s="18" t="s">
        <v>312</v>
      </c>
      <c r="BM381" s="232" t="s">
        <v>3143</v>
      </c>
    </row>
    <row r="382" s="13" customFormat="1">
      <c r="A382" s="13"/>
      <c r="B382" s="234"/>
      <c r="C382" s="235"/>
      <c r="D382" s="236" t="s">
        <v>225</v>
      </c>
      <c r="E382" s="237" t="s">
        <v>1</v>
      </c>
      <c r="F382" s="238" t="s">
        <v>3144</v>
      </c>
      <c r="G382" s="235"/>
      <c r="H382" s="239">
        <v>10</v>
      </c>
      <c r="I382" s="240"/>
      <c r="J382" s="235"/>
      <c r="K382" s="235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225</v>
      </c>
      <c r="AU382" s="245" t="s">
        <v>93</v>
      </c>
      <c r="AV382" s="13" t="s">
        <v>93</v>
      </c>
      <c r="AW382" s="13" t="s">
        <v>38</v>
      </c>
      <c r="AX382" s="13" t="s">
        <v>83</v>
      </c>
      <c r="AY382" s="245" t="s">
        <v>216</v>
      </c>
    </row>
    <row r="383" s="13" customFormat="1">
      <c r="A383" s="13"/>
      <c r="B383" s="234"/>
      <c r="C383" s="235"/>
      <c r="D383" s="236" t="s">
        <v>225</v>
      </c>
      <c r="E383" s="237" t="s">
        <v>1</v>
      </c>
      <c r="F383" s="238" t="s">
        <v>3145</v>
      </c>
      <c r="G383" s="235"/>
      <c r="H383" s="239">
        <v>6.7000000000000002</v>
      </c>
      <c r="I383" s="240"/>
      <c r="J383" s="235"/>
      <c r="K383" s="235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225</v>
      </c>
      <c r="AU383" s="245" t="s">
        <v>93</v>
      </c>
      <c r="AV383" s="13" t="s">
        <v>93</v>
      </c>
      <c r="AW383" s="13" t="s">
        <v>38</v>
      </c>
      <c r="AX383" s="13" t="s">
        <v>83</v>
      </c>
      <c r="AY383" s="245" t="s">
        <v>216</v>
      </c>
    </row>
    <row r="384" s="13" customFormat="1">
      <c r="A384" s="13"/>
      <c r="B384" s="234"/>
      <c r="C384" s="235"/>
      <c r="D384" s="236" t="s">
        <v>225</v>
      </c>
      <c r="E384" s="237" t="s">
        <v>1</v>
      </c>
      <c r="F384" s="238" t="s">
        <v>3117</v>
      </c>
      <c r="G384" s="235"/>
      <c r="H384" s="239">
        <v>9</v>
      </c>
      <c r="I384" s="240"/>
      <c r="J384" s="235"/>
      <c r="K384" s="235"/>
      <c r="L384" s="241"/>
      <c r="M384" s="242"/>
      <c r="N384" s="243"/>
      <c r="O384" s="243"/>
      <c r="P384" s="243"/>
      <c r="Q384" s="243"/>
      <c r="R384" s="243"/>
      <c r="S384" s="243"/>
      <c r="T384" s="24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5" t="s">
        <v>225</v>
      </c>
      <c r="AU384" s="245" t="s">
        <v>93</v>
      </c>
      <c r="AV384" s="13" t="s">
        <v>93</v>
      </c>
      <c r="AW384" s="13" t="s">
        <v>38</v>
      </c>
      <c r="AX384" s="13" t="s">
        <v>83</v>
      </c>
      <c r="AY384" s="245" t="s">
        <v>216</v>
      </c>
    </row>
    <row r="385" s="13" customFormat="1">
      <c r="A385" s="13"/>
      <c r="B385" s="234"/>
      <c r="C385" s="235"/>
      <c r="D385" s="236" t="s">
        <v>225</v>
      </c>
      <c r="E385" s="237" t="s">
        <v>1</v>
      </c>
      <c r="F385" s="238" t="s">
        <v>3146</v>
      </c>
      <c r="G385" s="235"/>
      <c r="H385" s="239">
        <v>13.300000000000001</v>
      </c>
      <c r="I385" s="240"/>
      <c r="J385" s="235"/>
      <c r="K385" s="235"/>
      <c r="L385" s="241"/>
      <c r="M385" s="242"/>
      <c r="N385" s="243"/>
      <c r="O385" s="243"/>
      <c r="P385" s="243"/>
      <c r="Q385" s="243"/>
      <c r="R385" s="243"/>
      <c r="S385" s="243"/>
      <c r="T385" s="24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5" t="s">
        <v>225</v>
      </c>
      <c r="AU385" s="245" t="s">
        <v>93</v>
      </c>
      <c r="AV385" s="13" t="s">
        <v>93</v>
      </c>
      <c r="AW385" s="13" t="s">
        <v>38</v>
      </c>
      <c r="AX385" s="13" t="s">
        <v>83</v>
      </c>
      <c r="AY385" s="245" t="s">
        <v>216</v>
      </c>
    </row>
    <row r="386" s="13" customFormat="1">
      <c r="A386" s="13"/>
      <c r="B386" s="234"/>
      <c r="C386" s="235"/>
      <c r="D386" s="236" t="s">
        <v>225</v>
      </c>
      <c r="E386" s="237" t="s">
        <v>1</v>
      </c>
      <c r="F386" s="238" t="s">
        <v>3147</v>
      </c>
      <c r="G386" s="235"/>
      <c r="H386" s="239">
        <v>7</v>
      </c>
      <c r="I386" s="240"/>
      <c r="J386" s="235"/>
      <c r="K386" s="235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225</v>
      </c>
      <c r="AU386" s="245" t="s">
        <v>93</v>
      </c>
      <c r="AV386" s="13" t="s">
        <v>93</v>
      </c>
      <c r="AW386" s="13" t="s">
        <v>38</v>
      </c>
      <c r="AX386" s="13" t="s">
        <v>83</v>
      </c>
      <c r="AY386" s="245" t="s">
        <v>216</v>
      </c>
    </row>
    <row r="387" s="13" customFormat="1">
      <c r="A387" s="13"/>
      <c r="B387" s="234"/>
      <c r="C387" s="235"/>
      <c r="D387" s="236" t="s">
        <v>225</v>
      </c>
      <c r="E387" s="237" t="s">
        <v>1</v>
      </c>
      <c r="F387" s="238" t="s">
        <v>3148</v>
      </c>
      <c r="G387" s="235"/>
      <c r="H387" s="239">
        <v>18.100000000000001</v>
      </c>
      <c r="I387" s="240"/>
      <c r="J387" s="235"/>
      <c r="K387" s="235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225</v>
      </c>
      <c r="AU387" s="245" t="s">
        <v>93</v>
      </c>
      <c r="AV387" s="13" t="s">
        <v>93</v>
      </c>
      <c r="AW387" s="13" t="s">
        <v>38</v>
      </c>
      <c r="AX387" s="13" t="s">
        <v>83</v>
      </c>
      <c r="AY387" s="245" t="s">
        <v>216</v>
      </c>
    </row>
    <row r="388" s="13" customFormat="1">
      <c r="A388" s="13"/>
      <c r="B388" s="234"/>
      <c r="C388" s="235"/>
      <c r="D388" s="236" t="s">
        <v>225</v>
      </c>
      <c r="E388" s="237" t="s">
        <v>1</v>
      </c>
      <c r="F388" s="238" t="s">
        <v>3041</v>
      </c>
      <c r="G388" s="235"/>
      <c r="H388" s="239">
        <v>5</v>
      </c>
      <c r="I388" s="240"/>
      <c r="J388" s="235"/>
      <c r="K388" s="235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225</v>
      </c>
      <c r="AU388" s="245" t="s">
        <v>93</v>
      </c>
      <c r="AV388" s="13" t="s">
        <v>93</v>
      </c>
      <c r="AW388" s="13" t="s">
        <v>38</v>
      </c>
      <c r="AX388" s="13" t="s">
        <v>83</v>
      </c>
      <c r="AY388" s="245" t="s">
        <v>216</v>
      </c>
    </row>
    <row r="389" s="13" customFormat="1">
      <c r="A389" s="13"/>
      <c r="B389" s="234"/>
      <c r="C389" s="235"/>
      <c r="D389" s="236" t="s">
        <v>225</v>
      </c>
      <c r="E389" s="237" t="s">
        <v>1</v>
      </c>
      <c r="F389" s="238" t="s">
        <v>3149</v>
      </c>
      <c r="G389" s="235"/>
      <c r="H389" s="239">
        <v>18</v>
      </c>
      <c r="I389" s="240"/>
      <c r="J389" s="235"/>
      <c r="K389" s="235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225</v>
      </c>
      <c r="AU389" s="245" t="s">
        <v>93</v>
      </c>
      <c r="AV389" s="13" t="s">
        <v>93</v>
      </c>
      <c r="AW389" s="13" t="s">
        <v>38</v>
      </c>
      <c r="AX389" s="13" t="s">
        <v>83</v>
      </c>
      <c r="AY389" s="245" t="s">
        <v>216</v>
      </c>
    </row>
    <row r="390" s="13" customFormat="1">
      <c r="A390" s="13"/>
      <c r="B390" s="234"/>
      <c r="C390" s="235"/>
      <c r="D390" s="236" t="s">
        <v>225</v>
      </c>
      <c r="E390" s="237" t="s">
        <v>1</v>
      </c>
      <c r="F390" s="238" t="s">
        <v>3150</v>
      </c>
      <c r="G390" s="235"/>
      <c r="H390" s="239">
        <v>13</v>
      </c>
      <c r="I390" s="240"/>
      <c r="J390" s="235"/>
      <c r="K390" s="235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225</v>
      </c>
      <c r="AU390" s="245" t="s">
        <v>93</v>
      </c>
      <c r="AV390" s="13" t="s">
        <v>93</v>
      </c>
      <c r="AW390" s="13" t="s">
        <v>38</v>
      </c>
      <c r="AX390" s="13" t="s">
        <v>83</v>
      </c>
      <c r="AY390" s="245" t="s">
        <v>216</v>
      </c>
    </row>
    <row r="391" s="13" customFormat="1">
      <c r="A391" s="13"/>
      <c r="B391" s="234"/>
      <c r="C391" s="235"/>
      <c r="D391" s="236" t="s">
        <v>225</v>
      </c>
      <c r="E391" s="237" t="s">
        <v>1</v>
      </c>
      <c r="F391" s="238" t="s">
        <v>3103</v>
      </c>
      <c r="G391" s="235"/>
      <c r="H391" s="239">
        <v>9.5</v>
      </c>
      <c r="I391" s="240"/>
      <c r="J391" s="235"/>
      <c r="K391" s="235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225</v>
      </c>
      <c r="AU391" s="245" t="s">
        <v>93</v>
      </c>
      <c r="AV391" s="13" t="s">
        <v>93</v>
      </c>
      <c r="AW391" s="13" t="s">
        <v>38</v>
      </c>
      <c r="AX391" s="13" t="s">
        <v>83</v>
      </c>
      <c r="AY391" s="245" t="s">
        <v>216</v>
      </c>
    </row>
    <row r="392" s="13" customFormat="1">
      <c r="A392" s="13"/>
      <c r="B392" s="234"/>
      <c r="C392" s="235"/>
      <c r="D392" s="236" t="s">
        <v>225</v>
      </c>
      <c r="E392" s="237" t="s">
        <v>1</v>
      </c>
      <c r="F392" s="238" t="s">
        <v>3105</v>
      </c>
      <c r="G392" s="235"/>
      <c r="H392" s="239">
        <v>13.5</v>
      </c>
      <c r="I392" s="240"/>
      <c r="J392" s="235"/>
      <c r="K392" s="235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225</v>
      </c>
      <c r="AU392" s="245" t="s">
        <v>93</v>
      </c>
      <c r="AV392" s="13" t="s">
        <v>93</v>
      </c>
      <c r="AW392" s="13" t="s">
        <v>38</v>
      </c>
      <c r="AX392" s="13" t="s">
        <v>83</v>
      </c>
      <c r="AY392" s="245" t="s">
        <v>216</v>
      </c>
    </row>
    <row r="393" s="13" customFormat="1">
      <c r="A393" s="13"/>
      <c r="B393" s="234"/>
      <c r="C393" s="235"/>
      <c r="D393" s="236" t="s">
        <v>225</v>
      </c>
      <c r="E393" s="237" t="s">
        <v>1</v>
      </c>
      <c r="F393" s="238" t="s">
        <v>3151</v>
      </c>
      <c r="G393" s="235"/>
      <c r="H393" s="239">
        <v>10</v>
      </c>
      <c r="I393" s="240"/>
      <c r="J393" s="235"/>
      <c r="K393" s="235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225</v>
      </c>
      <c r="AU393" s="245" t="s">
        <v>93</v>
      </c>
      <c r="AV393" s="13" t="s">
        <v>93</v>
      </c>
      <c r="AW393" s="13" t="s">
        <v>38</v>
      </c>
      <c r="AX393" s="13" t="s">
        <v>83</v>
      </c>
      <c r="AY393" s="245" t="s">
        <v>216</v>
      </c>
    </row>
    <row r="394" s="13" customFormat="1">
      <c r="A394" s="13"/>
      <c r="B394" s="234"/>
      <c r="C394" s="235"/>
      <c r="D394" s="236" t="s">
        <v>225</v>
      </c>
      <c r="E394" s="237" t="s">
        <v>1</v>
      </c>
      <c r="F394" s="238" t="s">
        <v>3027</v>
      </c>
      <c r="G394" s="235"/>
      <c r="H394" s="239">
        <v>13.199999999999999</v>
      </c>
      <c r="I394" s="240"/>
      <c r="J394" s="235"/>
      <c r="K394" s="235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225</v>
      </c>
      <c r="AU394" s="245" t="s">
        <v>93</v>
      </c>
      <c r="AV394" s="13" t="s">
        <v>93</v>
      </c>
      <c r="AW394" s="13" t="s">
        <v>38</v>
      </c>
      <c r="AX394" s="13" t="s">
        <v>83</v>
      </c>
      <c r="AY394" s="245" t="s">
        <v>216</v>
      </c>
    </row>
    <row r="395" s="13" customFormat="1">
      <c r="A395" s="13"/>
      <c r="B395" s="234"/>
      <c r="C395" s="235"/>
      <c r="D395" s="236" t="s">
        <v>225</v>
      </c>
      <c r="E395" s="237" t="s">
        <v>1</v>
      </c>
      <c r="F395" s="238" t="s">
        <v>3152</v>
      </c>
      <c r="G395" s="235"/>
      <c r="H395" s="239">
        <v>5.7000000000000002</v>
      </c>
      <c r="I395" s="240"/>
      <c r="J395" s="235"/>
      <c r="K395" s="235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225</v>
      </c>
      <c r="AU395" s="245" t="s">
        <v>93</v>
      </c>
      <c r="AV395" s="13" t="s">
        <v>93</v>
      </c>
      <c r="AW395" s="13" t="s">
        <v>38</v>
      </c>
      <c r="AX395" s="13" t="s">
        <v>83</v>
      </c>
      <c r="AY395" s="245" t="s">
        <v>216</v>
      </c>
    </row>
    <row r="396" s="13" customFormat="1">
      <c r="A396" s="13"/>
      <c r="B396" s="234"/>
      <c r="C396" s="235"/>
      <c r="D396" s="236" t="s">
        <v>225</v>
      </c>
      <c r="E396" s="237" t="s">
        <v>1</v>
      </c>
      <c r="F396" s="238" t="s">
        <v>3109</v>
      </c>
      <c r="G396" s="235"/>
      <c r="H396" s="239">
        <v>6.2000000000000002</v>
      </c>
      <c r="I396" s="240"/>
      <c r="J396" s="235"/>
      <c r="K396" s="235"/>
      <c r="L396" s="241"/>
      <c r="M396" s="242"/>
      <c r="N396" s="243"/>
      <c r="O396" s="243"/>
      <c r="P396" s="243"/>
      <c r="Q396" s="243"/>
      <c r="R396" s="243"/>
      <c r="S396" s="243"/>
      <c r="T396" s="24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5" t="s">
        <v>225</v>
      </c>
      <c r="AU396" s="245" t="s">
        <v>93</v>
      </c>
      <c r="AV396" s="13" t="s">
        <v>93</v>
      </c>
      <c r="AW396" s="13" t="s">
        <v>38</v>
      </c>
      <c r="AX396" s="13" t="s">
        <v>83</v>
      </c>
      <c r="AY396" s="245" t="s">
        <v>216</v>
      </c>
    </row>
    <row r="397" s="13" customFormat="1">
      <c r="A397" s="13"/>
      <c r="B397" s="234"/>
      <c r="C397" s="235"/>
      <c r="D397" s="236" t="s">
        <v>225</v>
      </c>
      <c r="E397" s="237" t="s">
        <v>1</v>
      </c>
      <c r="F397" s="238" t="s">
        <v>3153</v>
      </c>
      <c r="G397" s="235"/>
      <c r="H397" s="239">
        <v>14</v>
      </c>
      <c r="I397" s="240"/>
      <c r="J397" s="235"/>
      <c r="K397" s="235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225</v>
      </c>
      <c r="AU397" s="245" t="s">
        <v>93</v>
      </c>
      <c r="AV397" s="13" t="s">
        <v>93</v>
      </c>
      <c r="AW397" s="13" t="s">
        <v>38</v>
      </c>
      <c r="AX397" s="13" t="s">
        <v>83</v>
      </c>
      <c r="AY397" s="245" t="s">
        <v>216</v>
      </c>
    </row>
    <row r="398" s="13" customFormat="1">
      <c r="A398" s="13"/>
      <c r="B398" s="234"/>
      <c r="C398" s="235"/>
      <c r="D398" s="236" t="s">
        <v>225</v>
      </c>
      <c r="E398" s="237" t="s">
        <v>1</v>
      </c>
      <c r="F398" s="238" t="s">
        <v>3154</v>
      </c>
      <c r="G398" s="235"/>
      <c r="H398" s="239">
        <v>25</v>
      </c>
      <c r="I398" s="240"/>
      <c r="J398" s="235"/>
      <c r="K398" s="235"/>
      <c r="L398" s="241"/>
      <c r="M398" s="242"/>
      <c r="N398" s="243"/>
      <c r="O398" s="243"/>
      <c r="P398" s="243"/>
      <c r="Q398" s="243"/>
      <c r="R398" s="243"/>
      <c r="S398" s="243"/>
      <c r="T398" s="24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5" t="s">
        <v>225</v>
      </c>
      <c r="AU398" s="245" t="s">
        <v>93</v>
      </c>
      <c r="AV398" s="13" t="s">
        <v>93</v>
      </c>
      <c r="AW398" s="13" t="s">
        <v>38</v>
      </c>
      <c r="AX398" s="13" t="s">
        <v>83</v>
      </c>
      <c r="AY398" s="245" t="s">
        <v>216</v>
      </c>
    </row>
    <row r="399" s="13" customFormat="1">
      <c r="A399" s="13"/>
      <c r="B399" s="234"/>
      <c r="C399" s="235"/>
      <c r="D399" s="236" t="s">
        <v>225</v>
      </c>
      <c r="E399" s="237" t="s">
        <v>1</v>
      </c>
      <c r="F399" s="238" t="s">
        <v>3155</v>
      </c>
      <c r="G399" s="235"/>
      <c r="H399" s="239">
        <v>13</v>
      </c>
      <c r="I399" s="240"/>
      <c r="J399" s="235"/>
      <c r="K399" s="235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225</v>
      </c>
      <c r="AU399" s="245" t="s">
        <v>93</v>
      </c>
      <c r="AV399" s="13" t="s">
        <v>93</v>
      </c>
      <c r="AW399" s="13" t="s">
        <v>38</v>
      </c>
      <c r="AX399" s="13" t="s">
        <v>83</v>
      </c>
      <c r="AY399" s="245" t="s">
        <v>216</v>
      </c>
    </row>
    <row r="400" s="14" customFormat="1">
      <c r="A400" s="14"/>
      <c r="B400" s="246"/>
      <c r="C400" s="247"/>
      <c r="D400" s="236" t="s">
        <v>225</v>
      </c>
      <c r="E400" s="248" t="s">
        <v>1</v>
      </c>
      <c r="F400" s="249" t="s">
        <v>229</v>
      </c>
      <c r="G400" s="247"/>
      <c r="H400" s="250">
        <v>210.19999999999999</v>
      </c>
      <c r="I400" s="251"/>
      <c r="J400" s="247"/>
      <c r="K400" s="247"/>
      <c r="L400" s="252"/>
      <c r="M400" s="253"/>
      <c r="N400" s="254"/>
      <c r="O400" s="254"/>
      <c r="P400" s="254"/>
      <c r="Q400" s="254"/>
      <c r="R400" s="254"/>
      <c r="S400" s="254"/>
      <c r="T400" s="25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6" t="s">
        <v>225</v>
      </c>
      <c r="AU400" s="256" t="s">
        <v>93</v>
      </c>
      <c r="AV400" s="14" t="s">
        <v>223</v>
      </c>
      <c r="AW400" s="14" t="s">
        <v>38</v>
      </c>
      <c r="AX400" s="14" t="s">
        <v>91</v>
      </c>
      <c r="AY400" s="256" t="s">
        <v>216</v>
      </c>
    </row>
    <row r="401" s="2" customFormat="1" ht="21.75" customHeight="1">
      <c r="A401" s="40"/>
      <c r="B401" s="41"/>
      <c r="C401" s="221" t="s">
        <v>7</v>
      </c>
      <c r="D401" s="221" t="s">
        <v>218</v>
      </c>
      <c r="E401" s="222" t="s">
        <v>3156</v>
      </c>
      <c r="F401" s="223" t="s">
        <v>3157</v>
      </c>
      <c r="G401" s="224" t="s">
        <v>323</v>
      </c>
      <c r="H401" s="225">
        <v>78</v>
      </c>
      <c r="I401" s="226"/>
      <c r="J401" s="227">
        <f>ROUND(I401*H401,2)</f>
        <v>0</v>
      </c>
      <c r="K401" s="223" t="s">
        <v>222</v>
      </c>
      <c r="L401" s="46"/>
      <c r="M401" s="228" t="s">
        <v>1</v>
      </c>
      <c r="N401" s="229" t="s">
        <v>48</v>
      </c>
      <c r="O401" s="93"/>
      <c r="P401" s="230">
        <f>O401*H401</f>
        <v>0</v>
      </c>
      <c r="Q401" s="230">
        <v>0</v>
      </c>
      <c r="R401" s="230">
        <f>Q401*H401</f>
        <v>0</v>
      </c>
      <c r="S401" s="230">
        <v>0</v>
      </c>
      <c r="T401" s="231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32" t="s">
        <v>312</v>
      </c>
      <c r="AT401" s="232" t="s">
        <v>218</v>
      </c>
      <c r="AU401" s="232" t="s">
        <v>93</v>
      </c>
      <c r="AY401" s="18" t="s">
        <v>216</v>
      </c>
      <c r="BE401" s="233">
        <f>IF(N401="základní",J401,0)</f>
        <v>0</v>
      </c>
      <c r="BF401" s="233">
        <f>IF(N401="snížená",J401,0)</f>
        <v>0</v>
      </c>
      <c r="BG401" s="233">
        <f>IF(N401="zákl. přenesená",J401,0)</f>
        <v>0</v>
      </c>
      <c r="BH401" s="233">
        <f>IF(N401="sníž. přenesená",J401,0)</f>
        <v>0</v>
      </c>
      <c r="BI401" s="233">
        <f>IF(N401="nulová",J401,0)</f>
        <v>0</v>
      </c>
      <c r="BJ401" s="18" t="s">
        <v>91</v>
      </c>
      <c r="BK401" s="233">
        <f>ROUND(I401*H401,2)</f>
        <v>0</v>
      </c>
      <c r="BL401" s="18" t="s">
        <v>312</v>
      </c>
      <c r="BM401" s="232" t="s">
        <v>3158</v>
      </c>
    </row>
    <row r="402" s="13" customFormat="1">
      <c r="A402" s="13"/>
      <c r="B402" s="234"/>
      <c r="C402" s="235"/>
      <c r="D402" s="236" t="s">
        <v>225</v>
      </c>
      <c r="E402" s="237" t="s">
        <v>1</v>
      </c>
      <c r="F402" s="238" t="s">
        <v>2936</v>
      </c>
      <c r="G402" s="235"/>
      <c r="H402" s="239">
        <v>4</v>
      </c>
      <c r="I402" s="240"/>
      <c r="J402" s="235"/>
      <c r="K402" s="235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225</v>
      </c>
      <c r="AU402" s="245" t="s">
        <v>93</v>
      </c>
      <c r="AV402" s="13" t="s">
        <v>93</v>
      </c>
      <c r="AW402" s="13" t="s">
        <v>38</v>
      </c>
      <c r="AX402" s="13" t="s">
        <v>83</v>
      </c>
      <c r="AY402" s="245" t="s">
        <v>216</v>
      </c>
    </row>
    <row r="403" s="13" customFormat="1">
      <c r="A403" s="13"/>
      <c r="B403" s="234"/>
      <c r="C403" s="235"/>
      <c r="D403" s="236" t="s">
        <v>225</v>
      </c>
      <c r="E403" s="237" t="s">
        <v>1</v>
      </c>
      <c r="F403" s="238" t="s">
        <v>2959</v>
      </c>
      <c r="G403" s="235"/>
      <c r="H403" s="239">
        <v>4</v>
      </c>
      <c r="I403" s="240"/>
      <c r="J403" s="235"/>
      <c r="K403" s="235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225</v>
      </c>
      <c r="AU403" s="245" t="s">
        <v>93</v>
      </c>
      <c r="AV403" s="13" t="s">
        <v>93</v>
      </c>
      <c r="AW403" s="13" t="s">
        <v>38</v>
      </c>
      <c r="AX403" s="13" t="s">
        <v>83</v>
      </c>
      <c r="AY403" s="245" t="s">
        <v>216</v>
      </c>
    </row>
    <row r="404" s="13" customFormat="1">
      <c r="A404" s="13"/>
      <c r="B404" s="234"/>
      <c r="C404" s="235"/>
      <c r="D404" s="236" t="s">
        <v>225</v>
      </c>
      <c r="E404" s="237" t="s">
        <v>1</v>
      </c>
      <c r="F404" s="238" t="s">
        <v>3159</v>
      </c>
      <c r="G404" s="235"/>
      <c r="H404" s="239">
        <v>6</v>
      </c>
      <c r="I404" s="240"/>
      <c r="J404" s="235"/>
      <c r="K404" s="235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225</v>
      </c>
      <c r="AU404" s="245" t="s">
        <v>93</v>
      </c>
      <c r="AV404" s="13" t="s">
        <v>93</v>
      </c>
      <c r="AW404" s="13" t="s">
        <v>38</v>
      </c>
      <c r="AX404" s="13" t="s">
        <v>83</v>
      </c>
      <c r="AY404" s="245" t="s">
        <v>216</v>
      </c>
    </row>
    <row r="405" s="13" customFormat="1">
      <c r="A405" s="13"/>
      <c r="B405" s="234"/>
      <c r="C405" s="235"/>
      <c r="D405" s="236" t="s">
        <v>225</v>
      </c>
      <c r="E405" s="237" t="s">
        <v>1</v>
      </c>
      <c r="F405" s="238" t="s">
        <v>3160</v>
      </c>
      <c r="G405" s="235"/>
      <c r="H405" s="239">
        <v>4</v>
      </c>
      <c r="I405" s="240"/>
      <c r="J405" s="235"/>
      <c r="K405" s="235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225</v>
      </c>
      <c r="AU405" s="245" t="s">
        <v>93</v>
      </c>
      <c r="AV405" s="13" t="s">
        <v>93</v>
      </c>
      <c r="AW405" s="13" t="s">
        <v>38</v>
      </c>
      <c r="AX405" s="13" t="s">
        <v>83</v>
      </c>
      <c r="AY405" s="245" t="s">
        <v>216</v>
      </c>
    </row>
    <row r="406" s="13" customFormat="1">
      <c r="A406" s="13"/>
      <c r="B406" s="234"/>
      <c r="C406" s="235"/>
      <c r="D406" s="236" t="s">
        <v>225</v>
      </c>
      <c r="E406" s="237" t="s">
        <v>1</v>
      </c>
      <c r="F406" s="238" t="s">
        <v>2940</v>
      </c>
      <c r="G406" s="235"/>
      <c r="H406" s="239">
        <v>4</v>
      </c>
      <c r="I406" s="240"/>
      <c r="J406" s="235"/>
      <c r="K406" s="235"/>
      <c r="L406" s="241"/>
      <c r="M406" s="242"/>
      <c r="N406" s="243"/>
      <c r="O406" s="243"/>
      <c r="P406" s="243"/>
      <c r="Q406" s="243"/>
      <c r="R406" s="243"/>
      <c r="S406" s="243"/>
      <c r="T406" s="24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5" t="s">
        <v>225</v>
      </c>
      <c r="AU406" s="245" t="s">
        <v>93</v>
      </c>
      <c r="AV406" s="13" t="s">
        <v>93</v>
      </c>
      <c r="AW406" s="13" t="s">
        <v>38</v>
      </c>
      <c r="AX406" s="13" t="s">
        <v>83</v>
      </c>
      <c r="AY406" s="245" t="s">
        <v>216</v>
      </c>
    </row>
    <row r="407" s="13" customFormat="1">
      <c r="A407" s="13"/>
      <c r="B407" s="234"/>
      <c r="C407" s="235"/>
      <c r="D407" s="236" t="s">
        <v>225</v>
      </c>
      <c r="E407" s="237" t="s">
        <v>1</v>
      </c>
      <c r="F407" s="238" t="s">
        <v>3161</v>
      </c>
      <c r="G407" s="235"/>
      <c r="H407" s="239">
        <v>6</v>
      </c>
      <c r="I407" s="240"/>
      <c r="J407" s="235"/>
      <c r="K407" s="235"/>
      <c r="L407" s="241"/>
      <c r="M407" s="242"/>
      <c r="N407" s="243"/>
      <c r="O407" s="243"/>
      <c r="P407" s="243"/>
      <c r="Q407" s="243"/>
      <c r="R407" s="243"/>
      <c r="S407" s="243"/>
      <c r="T407" s="24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5" t="s">
        <v>225</v>
      </c>
      <c r="AU407" s="245" t="s">
        <v>93</v>
      </c>
      <c r="AV407" s="13" t="s">
        <v>93</v>
      </c>
      <c r="AW407" s="13" t="s">
        <v>38</v>
      </c>
      <c r="AX407" s="13" t="s">
        <v>83</v>
      </c>
      <c r="AY407" s="245" t="s">
        <v>216</v>
      </c>
    </row>
    <row r="408" s="13" customFormat="1">
      <c r="A408" s="13"/>
      <c r="B408" s="234"/>
      <c r="C408" s="235"/>
      <c r="D408" s="236" t="s">
        <v>225</v>
      </c>
      <c r="E408" s="237" t="s">
        <v>1</v>
      </c>
      <c r="F408" s="238" t="s">
        <v>3162</v>
      </c>
      <c r="G408" s="235"/>
      <c r="H408" s="239">
        <v>4</v>
      </c>
      <c r="I408" s="240"/>
      <c r="J408" s="235"/>
      <c r="K408" s="235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225</v>
      </c>
      <c r="AU408" s="245" t="s">
        <v>93</v>
      </c>
      <c r="AV408" s="13" t="s">
        <v>93</v>
      </c>
      <c r="AW408" s="13" t="s">
        <v>38</v>
      </c>
      <c r="AX408" s="13" t="s">
        <v>83</v>
      </c>
      <c r="AY408" s="245" t="s">
        <v>216</v>
      </c>
    </row>
    <row r="409" s="13" customFormat="1">
      <c r="A409" s="13"/>
      <c r="B409" s="234"/>
      <c r="C409" s="235"/>
      <c r="D409" s="236" t="s">
        <v>225</v>
      </c>
      <c r="E409" s="237" t="s">
        <v>1</v>
      </c>
      <c r="F409" s="238" t="s">
        <v>3163</v>
      </c>
      <c r="G409" s="235"/>
      <c r="H409" s="239">
        <v>4</v>
      </c>
      <c r="I409" s="240"/>
      <c r="J409" s="235"/>
      <c r="K409" s="235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225</v>
      </c>
      <c r="AU409" s="245" t="s">
        <v>93</v>
      </c>
      <c r="AV409" s="13" t="s">
        <v>93</v>
      </c>
      <c r="AW409" s="13" t="s">
        <v>38</v>
      </c>
      <c r="AX409" s="13" t="s">
        <v>83</v>
      </c>
      <c r="AY409" s="245" t="s">
        <v>216</v>
      </c>
    </row>
    <row r="410" s="13" customFormat="1">
      <c r="A410" s="13"/>
      <c r="B410" s="234"/>
      <c r="C410" s="235"/>
      <c r="D410" s="236" t="s">
        <v>225</v>
      </c>
      <c r="E410" s="237" t="s">
        <v>1</v>
      </c>
      <c r="F410" s="238" t="s">
        <v>2944</v>
      </c>
      <c r="G410" s="235"/>
      <c r="H410" s="239">
        <v>4</v>
      </c>
      <c r="I410" s="240"/>
      <c r="J410" s="235"/>
      <c r="K410" s="235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225</v>
      </c>
      <c r="AU410" s="245" t="s">
        <v>93</v>
      </c>
      <c r="AV410" s="13" t="s">
        <v>93</v>
      </c>
      <c r="AW410" s="13" t="s">
        <v>38</v>
      </c>
      <c r="AX410" s="13" t="s">
        <v>83</v>
      </c>
      <c r="AY410" s="245" t="s">
        <v>216</v>
      </c>
    </row>
    <row r="411" s="13" customFormat="1">
      <c r="A411" s="13"/>
      <c r="B411" s="234"/>
      <c r="C411" s="235"/>
      <c r="D411" s="236" t="s">
        <v>225</v>
      </c>
      <c r="E411" s="237" t="s">
        <v>1</v>
      </c>
      <c r="F411" s="238" t="s">
        <v>3164</v>
      </c>
      <c r="G411" s="235"/>
      <c r="H411" s="239">
        <v>6</v>
      </c>
      <c r="I411" s="240"/>
      <c r="J411" s="235"/>
      <c r="K411" s="235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225</v>
      </c>
      <c r="AU411" s="245" t="s">
        <v>93</v>
      </c>
      <c r="AV411" s="13" t="s">
        <v>93</v>
      </c>
      <c r="AW411" s="13" t="s">
        <v>38</v>
      </c>
      <c r="AX411" s="13" t="s">
        <v>83</v>
      </c>
      <c r="AY411" s="245" t="s">
        <v>216</v>
      </c>
    </row>
    <row r="412" s="13" customFormat="1">
      <c r="A412" s="13"/>
      <c r="B412" s="234"/>
      <c r="C412" s="235"/>
      <c r="D412" s="236" t="s">
        <v>225</v>
      </c>
      <c r="E412" s="237" t="s">
        <v>1</v>
      </c>
      <c r="F412" s="238" t="s">
        <v>3165</v>
      </c>
      <c r="G412" s="235"/>
      <c r="H412" s="239">
        <v>4</v>
      </c>
      <c r="I412" s="240"/>
      <c r="J412" s="235"/>
      <c r="K412" s="235"/>
      <c r="L412" s="241"/>
      <c r="M412" s="242"/>
      <c r="N412" s="243"/>
      <c r="O412" s="243"/>
      <c r="P412" s="243"/>
      <c r="Q412" s="243"/>
      <c r="R412" s="243"/>
      <c r="S412" s="243"/>
      <c r="T412" s="24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5" t="s">
        <v>225</v>
      </c>
      <c r="AU412" s="245" t="s">
        <v>93</v>
      </c>
      <c r="AV412" s="13" t="s">
        <v>93</v>
      </c>
      <c r="AW412" s="13" t="s">
        <v>38</v>
      </c>
      <c r="AX412" s="13" t="s">
        <v>83</v>
      </c>
      <c r="AY412" s="245" t="s">
        <v>216</v>
      </c>
    </row>
    <row r="413" s="13" customFormat="1">
      <c r="A413" s="13"/>
      <c r="B413" s="234"/>
      <c r="C413" s="235"/>
      <c r="D413" s="236" t="s">
        <v>225</v>
      </c>
      <c r="E413" s="237" t="s">
        <v>1</v>
      </c>
      <c r="F413" s="238" t="s">
        <v>3166</v>
      </c>
      <c r="G413" s="235"/>
      <c r="H413" s="239">
        <v>4</v>
      </c>
      <c r="I413" s="240"/>
      <c r="J413" s="235"/>
      <c r="K413" s="235"/>
      <c r="L413" s="241"/>
      <c r="M413" s="242"/>
      <c r="N413" s="243"/>
      <c r="O413" s="243"/>
      <c r="P413" s="243"/>
      <c r="Q413" s="243"/>
      <c r="R413" s="243"/>
      <c r="S413" s="243"/>
      <c r="T413" s="24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5" t="s">
        <v>225</v>
      </c>
      <c r="AU413" s="245" t="s">
        <v>93</v>
      </c>
      <c r="AV413" s="13" t="s">
        <v>93</v>
      </c>
      <c r="AW413" s="13" t="s">
        <v>38</v>
      </c>
      <c r="AX413" s="13" t="s">
        <v>83</v>
      </c>
      <c r="AY413" s="245" t="s">
        <v>216</v>
      </c>
    </row>
    <row r="414" s="13" customFormat="1">
      <c r="A414" s="13"/>
      <c r="B414" s="234"/>
      <c r="C414" s="235"/>
      <c r="D414" s="236" t="s">
        <v>225</v>
      </c>
      <c r="E414" s="237" t="s">
        <v>1</v>
      </c>
      <c r="F414" s="238" t="s">
        <v>3167</v>
      </c>
      <c r="G414" s="235"/>
      <c r="H414" s="239">
        <v>4</v>
      </c>
      <c r="I414" s="240"/>
      <c r="J414" s="235"/>
      <c r="K414" s="235"/>
      <c r="L414" s="241"/>
      <c r="M414" s="242"/>
      <c r="N414" s="243"/>
      <c r="O414" s="243"/>
      <c r="P414" s="243"/>
      <c r="Q414" s="243"/>
      <c r="R414" s="243"/>
      <c r="S414" s="243"/>
      <c r="T414" s="24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5" t="s">
        <v>225</v>
      </c>
      <c r="AU414" s="245" t="s">
        <v>93</v>
      </c>
      <c r="AV414" s="13" t="s">
        <v>93</v>
      </c>
      <c r="AW414" s="13" t="s">
        <v>38</v>
      </c>
      <c r="AX414" s="13" t="s">
        <v>83</v>
      </c>
      <c r="AY414" s="245" t="s">
        <v>216</v>
      </c>
    </row>
    <row r="415" s="13" customFormat="1">
      <c r="A415" s="13"/>
      <c r="B415" s="234"/>
      <c r="C415" s="235"/>
      <c r="D415" s="236" t="s">
        <v>225</v>
      </c>
      <c r="E415" s="237" t="s">
        <v>1</v>
      </c>
      <c r="F415" s="238" t="s">
        <v>3168</v>
      </c>
      <c r="G415" s="235"/>
      <c r="H415" s="239">
        <v>4</v>
      </c>
      <c r="I415" s="240"/>
      <c r="J415" s="235"/>
      <c r="K415" s="235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225</v>
      </c>
      <c r="AU415" s="245" t="s">
        <v>93</v>
      </c>
      <c r="AV415" s="13" t="s">
        <v>93</v>
      </c>
      <c r="AW415" s="13" t="s">
        <v>38</v>
      </c>
      <c r="AX415" s="13" t="s">
        <v>83</v>
      </c>
      <c r="AY415" s="245" t="s">
        <v>216</v>
      </c>
    </row>
    <row r="416" s="13" customFormat="1">
      <c r="A416" s="13"/>
      <c r="B416" s="234"/>
      <c r="C416" s="235"/>
      <c r="D416" s="236" t="s">
        <v>225</v>
      </c>
      <c r="E416" s="237" t="s">
        <v>1</v>
      </c>
      <c r="F416" s="238" t="s">
        <v>2950</v>
      </c>
      <c r="G416" s="235"/>
      <c r="H416" s="239">
        <v>4</v>
      </c>
      <c r="I416" s="240"/>
      <c r="J416" s="235"/>
      <c r="K416" s="235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225</v>
      </c>
      <c r="AU416" s="245" t="s">
        <v>93</v>
      </c>
      <c r="AV416" s="13" t="s">
        <v>93</v>
      </c>
      <c r="AW416" s="13" t="s">
        <v>38</v>
      </c>
      <c r="AX416" s="13" t="s">
        <v>83</v>
      </c>
      <c r="AY416" s="245" t="s">
        <v>216</v>
      </c>
    </row>
    <row r="417" s="13" customFormat="1">
      <c r="A417" s="13"/>
      <c r="B417" s="234"/>
      <c r="C417" s="235"/>
      <c r="D417" s="236" t="s">
        <v>225</v>
      </c>
      <c r="E417" s="237" t="s">
        <v>1</v>
      </c>
      <c r="F417" s="238" t="s">
        <v>3169</v>
      </c>
      <c r="G417" s="235"/>
      <c r="H417" s="239">
        <v>2</v>
      </c>
      <c r="I417" s="240"/>
      <c r="J417" s="235"/>
      <c r="K417" s="235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225</v>
      </c>
      <c r="AU417" s="245" t="s">
        <v>93</v>
      </c>
      <c r="AV417" s="13" t="s">
        <v>93</v>
      </c>
      <c r="AW417" s="13" t="s">
        <v>38</v>
      </c>
      <c r="AX417" s="13" t="s">
        <v>83</v>
      </c>
      <c r="AY417" s="245" t="s">
        <v>216</v>
      </c>
    </row>
    <row r="418" s="13" customFormat="1">
      <c r="A418" s="13"/>
      <c r="B418" s="234"/>
      <c r="C418" s="235"/>
      <c r="D418" s="236" t="s">
        <v>225</v>
      </c>
      <c r="E418" s="237" t="s">
        <v>1</v>
      </c>
      <c r="F418" s="238" t="s">
        <v>3170</v>
      </c>
      <c r="G418" s="235"/>
      <c r="H418" s="239">
        <v>4</v>
      </c>
      <c r="I418" s="240"/>
      <c r="J418" s="235"/>
      <c r="K418" s="235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225</v>
      </c>
      <c r="AU418" s="245" t="s">
        <v>93</v>
      </c>
      <c r="AV418" s="13" t="s">
        <v>93</v>
      </c>
      <c r="AW418" s="13" t="s">
        <v>38</v>
      </c>
      <c r="AX418" s="13" t="s">
        <v>83</v>
      </c>
      <c r="AY418" s="245" t="s">
        <v>216</v>
      </c>
    </row>
    <row r="419" s="13" customFormat="1">
      <c r="A419" s="13"/>
      <c r="B419" s="234"/>
      <c r="C419" s="235"/>
      <c r="D419" s="236" t="s">
        <v>225</v>
      </c>
      <c r="E419" s="237" t="s">
        <v>1</v>
      </c>
      <c r="F419" s="238" t="s">
        <v>2974</v>
      </c>
      <c r="G419" s="235"/>
      <c r="H419" s="239">
        <v>2</v>
      </c>
      <c r="I419" s="240"/>
      <c r="J419" s="235"/>
      <c r="K419" s="235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225</v>
      </c>
      <c r="AU419" s="245" t="s">
        <v>93</v>
      </c>
      <c r="AV419" s="13" t="s">
        <v>93</v>
      </c>
      <c r="AW419" s="13" t="s">
        <v>38</v>
      </c>
      <c r="AX419" s="13" t="s">
        <v>83</v>
      </c>
      <c r="AY419" s="245" t="s">
        <v>216</v>
      </c>
    </row>
    <row r="420" s="13" customFormat="1">
      <c r="A420" s="13"/>
      <c r="B420" s="234"/>
      <c r="C420" s="235"/>
      <c r="D420" s="236" t="s">
        <v>225</v>
      </c>
      <c r="E420" s="237" t="s">
        <v>1</v>
      </c>
      <c r="F420" s="238" t="s">
        <v>3171</v>
      </c>
      <c r="G420" s="235"/>
      <c r="H420" s="239">
        <v>4</v>
      </c>
      <c r="I420" s="240"/>
      <c r="J420" s="235"/>
      <c r="K420" s="235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225</v>
      </c>
      <c r="AU420" s="245" t="s">
        <v>93</v>
      </c>
      <c r="AV420" s="13" t="s">
        <v>93</v>
      </c>
      <c r="AW420" s="13" t="s">
        <v>38</v>
      </c>
      <c r="AX420" s="13" t="s">
        <v>83</v>
      </c>
      <c r="AY420" s="245" t="s">
        <v>216</v>
      </c>
    </row>
    <row r="421" s="14" customFormat="1">
      <c r="A421" s="14"/>
      <c r="B421" s="246"/>
      <c r="C421" s="247"/>
      <c r="D421" s="236" t="s">
        <v>225</v>
      </c>
      <c r="E421" s="248" t="s">
        <v>1</v>
      </c>
      <c r="F421" s="249" t="s">
        <v>229</v>
      </c>
      <c r="G421" s="247"/>
      <c r="H421" s="250">
        <v>78</v>
      </c>
      <c r="I421" s="251"/>
      <c r="J421" s="247"/>
      <c r="K421" s="247"/>
      <c r="L421" s="252"/>
      <c r="M421" s="253"/>
      <c r="N421" s="254"/>
      <c r="O421" s="254"/>
      <c r="P421" s="254"/>
      <c r="Q421" s="254"/>
      <c r="R421" s="254"/>
      <c r="S421" s="254"/>
      <c r="T421" s="25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6" t="s">
        <v>225</v>
      </c>
      <c r="AU421" s="256" t="s">
        <v>93</v>
      </c>
      <c r="AV421" s="14" t="s">
        <v>223</v>
      </c>
      <c r="AW421" s="14" t="s">
        <v>38</v>
      </c>
      <c r="AX421" s="14" t="s">
        <v>91</v>
      </c>
      <c r="AY421" s="256" t="s">
        <v>216</v>
      </c>
    </row>
    <row r="422" s="2" customFormat="1" ht="21.75" customHeight="1">
      <c r="A422" s="40"/>
      <c r="B422" s="41"/>
      <c r="C422" s="221" t="s">
        <v>354</v>
      </c>
      <c r="D422" s="221" t="s">
        <v>218</v>
      </c>
      <c r="E422" s="222" t="s">
        <v>3172</v>
      </c>
      <c r="F422" s="223" t="s">
        <v>3173</v>
      </c>
      <c r="G422" s="224" t="s">
        <v>323</v>
      </c>
      <c r="H422" s="225">
        <v>82</v>
      </c>
      <c r="I422" s="226"/>
      <c r="J422" s="227">
        <f>ROUND(I422*H422,2)</f>
        <v>0</v>
      </c>
      <c r="K422" s="223" t="s">
        <v>222</v>
      </c>
      <c r="L422" s="46"/>
      <c r="M422" s="228" t="s">
        <v>1</v>
      </c>
      <c r="N422" s="229" t="s">
        <v>48</v>
      </c>
      <c r="O422" s="93"/>
      <c r="P422" s="230">
        <f>O422*H422</f>
        <v>0</v>
      </c>
      <c r="Q422" s="230">
        <v>0.00017000000000000001</v>
      </c>
      <c r="R422" s="230">
        <f>Q422*H422</f>
        <v>0.013940000000000001</v>
      </c>
      <c r="S422" s="230">
        <v>0</v>
      </c>
      <c r="T422" s="231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32" t="s">
        <v>312</v>
      </c>
      <c r="AT422" s="232" t="s">
        <v>218</v>
      </c>
      <c r="AU422" s="232" t="s">
        <v>93</v>
      </c>
      <c r="AY422" s="18" t="s">
        <v>216</v>
      </c>
      <c r="BE422" s="233">
        <f>IF(N422="základní",J422,0)</f>
        <v>0</v>
      </c>
      <c r="BF422" s="233">
        <f>IF(N422="snížená",J422,0)</f>
        <v>0</v>
      </c>
      <c r="BG422" s="233">
        <f>IF(N422="zákl. přenesená",J422,0)</f>
        <v>0</v>
      </c>
      <c r="BH422" s="233">
        <f>IF(N422="sníž. přenesená",J422,0)</f>
        <v>0</v>
      </c>
      <c r="BI422" s="233">
        <f>IF(N422="nulová",J422,0)</f>
        <v>0</v>
      </c>
      <c r="BJ422" s="18" t="s">
        <v>91</v>
      </c>
      <c r="BK422" s="233">
        <f>ROUND(I422*H422,2)</f>
        <v>0</v>
      </c>
      <c r="BL422" s="18" t="s">
        <v>312</v>
      </c>
      <c r="BM422" s="232" t="s">
        <v>3174</v>
      </c>
    </row>
    <row r="423" s="13" customFormat="1">
      <c r="A423" s="13"/>
      <c r="B423" s="234"/>
      <c r="C423" s="235"/>
      <c r="D423" s="236" t="s">
        <v>225</v>
      </c>
      <c r="E423" s="237" t="s">
        <v>1</v>
      </c>
      <c r="F423" s="238" t="s">
        <v>2936</v>
      </c>
      <c r="G423" s="235"/>
      <c r="H423" s="239">
        <v>4</v>
      </c>
      <c r="I423" s="240"/>
      <c r="J423" s="235"/>
      <c r="K423" s="235"/>
      <c r="L423" s="241"/>
      <c r="M423" s="242"/>
      <c r="N423" s="243"/>
      <c r="O423" s="243"/>
      <c r="P423" s="243"/>
      <c r="Q423" s="243"/>
      <c r="R423" s="243"/>
      <c r="S423" s="243"/>
      <c r="T423" s="24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5" t="s">
        <v>225</v>
      </c>
      <c r="AU423" s="245" t="s">
        <v>93</v>
      </c>
      <c r="AV423" s="13" t="s">
        <v>93</v>
      </c>
      <c r="AW423" s="13" t="s">
        <v>38</v>
      </c>
      <c r="AX423" s="13" t="s">
        <v>83</v>
      </c>
      <c r="AY423" s="245" t="s">
        <v>216</v>
      </c>
    </row>
    <row r="424" s="13" customFormat="1">
      <c r="A424" s="13"/>
      <c r="B424" s="234"/>
      <c r="C424" s="235"/>
      <c r="D424" s="236" t="s">
        <v>225</v>
      </c>
      <c r="E424" s="237" t="s">
        <v>1</v>
      </c>
      <c r="F424" s="238" t="s">
        <v>3175</v>
      </c>
      <c r="G424" s="235"/>
      <c r="H424" s="239">
        <v>8</v>
      </c>
      <c r="I424" s="240"/>
      <c r="J424" s="235"/>
      <c r="K424" s="235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225</v>
      </c>
      <c r="AU424" s="245" t="s">
        <v>93</v>
      </c>
      <c r="AV424" s="13" t="s">
        <v>93</v>
      </c>
      <c r="AW424" s="13" t="s">
        <v>38</v>
      </c>
      <c r="AX424" s="13" t="s">
        <v>83</v>
      </c>
      <c r="AY424" s="245" t="s">
        <v>216</v>
      </c>
    </row>
    <row r="425" s="13" customFormat="1">
      <c r="A425" s="13"/>
      <c r="B425" s="234"/>
      <c r="C425" s="235"/>
      <c r="D425" s="236" t="s">
        <v>225</v>
      </c>
      <c r="E425" s="237" t="s">
        <v>1</v>
      </c>
      <c r="F425" s="238" t="s">
        <v>3159</v>
      </c>
      <c r="G425" s="235"/>
      <c r="H425" s="239">
        <v>6</v>
      </c>
      <c r="I425" s="240"/>
      <c r="J425" s="235"/>
      <c r="K425" s="235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225</v>
      </c>
      <c r="AU425" s="245" t="s">
        <v>93</v>
      </c>
      <c r="AV425" s="13" t="s">
        <v>93</v>
      </c>
      <c r="AW425" s="13" t="s">
        <v>38</v>
      </c>
      <c r="AX425" s="13" t="s">
        <v>83</v>
      </c>
      <c r="AY425" s="245" t="s">
        <v>216</v>
      </c>
    </row>
    <row r="426" s="13" customFormat="1">
      <c r="A426" s="13"/>
      <c r="B426" s="234"/>
      <c r="C426" s="235"/>
      <c r="D426" s="236" t="s">
        <v>225</v>
      </c>
      <c r="E426" s="237" t="s">
        <v>1</v>
      </c>
      <c r="F426" s="238" t="s">
        <v>3160</v>
      </c>
      <c r="G426" s="235"/>
      <c r="H426" s="239">
        <v>4</v>
      </c>
      <c r="I426" s="240"/>
      <c r="J426" s="235"/>
      <c r="K426" s="235"/>
      <c r="L426" s="241"/>
      <c r="M426" s="242"/>
      <c r="N426" s="243"/>
      <c r="O426" s="243"/>
      <c r="P426" s="243"/>
      <c r="Q426" s="243"/>
      <c r="R426" s="243"/>
      <c r="S426" s="243"/>
      <c r="T426" s="24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5" t="s">
        <v>225</v>
      </c>
      <c r="AU426" s="245" t="s">
        <v>93</v>
      </c>
      <c r="AV426" s="13" t="s">
        <v>93</v>
      </c>
      <c r="AW426" s="13" t="s">
        <v>38</v>
      </c>
      <c r="AX426" s="13" t="s">
        <v>83</v>
      </c>
      <c r="AY426" s="245" t="s">
        <v>216</v>
      </c>
    </row>
    <row r="427" s="13" customFormat="1">
      <c r="A427" s="13"/>
      <c r="B427" s="234"/>
      <c r="C427" s="235"/>
      <c r="D427" s="236" t="s">
        <v>225</v>
      </c>
      <c r="E427" s="237" t="s">
        <v>1</v>
      </c>
      <c r="F427" s="238" t="s">
        <v>2940</v>
      </c>
      <c r="G427" s="235"/>
      <c r="H427" s="239">
        <v>4</v>
      </c>
      <c r="I427" s="240"/>
      <c r="J427" s="235"/>
      <c r="K427" s="235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225</v>
      </c>
      <c r="AU427" s="245" t="s">
        <v>93</v>
      </c>
      <c r="AV427" s="13" t="s">
        <v>93</v>
      </c>
      <c r="AW427" s="13" t="s">
        <v>38</v>
      </c>
      <c r="AX427" s="13" t="s">
        <v>83</v>
      </c>
      <c r="AY427" s="245" t="s">
        <v>216</v>
      </c>
    </row>
    <row r="428" s="13" customFormat="1">
      <c r="A428" s="13"/>
      <c r="B428" s="234"/>
      <c r="C428" s="235"/>
      <c r="D428" s="236" t="s">
        <v>225</v>
      </c>
      <c r="E428" s="237" t="s">
        <v>1</v>
      </c>
      <c r="F428" s="238" t="s">
        <v>3161</v>
      </c>
      <c r="G428" s="235"/>
      <c r="H428" s="239">
        <v>6</v>
      </c>
      <c r="I428" s="240"/>
      <c r="J428" s="235"/>
      <c r="K428" s="235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225</v>
      </c>
      <c r="AU428" s="245" t="s">
        <v>93</v>
      </c>
      <c r="AV428" s="13" t="s">
        <v>93</v>
      </c>
      <c r="AW428" s="13" t="s">
        <v>38</v>
      </c>
      <c r="AX428" s="13" t="s">
        <v>83</v>
      </c>
      <c r="AY428" s="245" t="s">
        <v>216</v>
      </c>
    </row>
    <row r="429" s="13" customFormat="1">
      <c r="A429" s="13"/>
      <c r="B429" s="234"/>
      <c r="C429" s="235"/>
      <c r="D429" s="236" t="s">
        <v>225</v>
      </c>
      <c r="E429" s="237" t="s">
        <v>1</v>
      </c>
      <c r="F429" s="238" t="s">
        <v>3162</v>
      </c>
      <c r="G429" s="235"/>
      <c r="H429" s="239">
        <v>4</v>
      </c>
      <c r="I429" s="240"/>
      <c r="J429" s="235"/>
      <c r="K429" s="235"/>
      <c r="L429" s="241"/>
      <c r="M429" s="242"/>
      <c r="N429" s="243"/>
      <c r="O429" s="243"/>
      <c r="P429" s="243"/>
      <c r="Q429" s="243"/>
      <c r="R429" s="243"/>
      <c r="S429" s="243"/>
      <c r="T429" s="24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5" t="s">
        <v>225</v>
      </c>
      <c r="AU429" s="245" t="s">
        <v>93</v>
      </c>
      <c r="AV429" s="13" t="s">
        <v>93</v>
      </c>
      <c r="AW429" s="13" t="s">
        <v>38</v>
      </c>
      <c r="AX429" s="13" t="s">
        <v>83</v>
      </c>
      <c r="AY429" s="245" t="s">
        <v>216</v>
      </c>
    </row>
    <row r="430" s="13" customFormat="1">
      <c r="A430" s="13"/>
      <c r="B430" s="234"/>
      <c r="C430" s="235"/>
      <c r="D430" s="236" t="s">
        <v>225</v>
      </c>
      <c r="E430" s="237" t="s">
        <v>1</v>
      </c>
      <c r="F430" s="238" t="s">
        <v>3163</v>
      </c>
      <c r="G430" s="235"/>
      <c r="H430" s="239">
        <v>4</v>
      </c>
      <c r="I430" s="240"/>
      <c r="J430" s="235"/>
      <c r="K430" s="235"/>
      <c r="L430" s="241"/>
      <c r="M430" s="242"/>
      <c r="N430" s="243"/>
      <c r="O430" s="243"/>
      <c r="P430" s="243"/>
      <c r="Q430" s="243"/>
      <c r="R430" s="243"/>
      <c r="S430" s="243"/>
      <c r="T430" s="24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5" t="s">
        <v>225</v>
      </c>
      <c r="AU430" s="245" t="s">
        <v>93</v>
      </c>
      <c r="AV430" s="13" t="s">
        <v>93</v>
      </c>
      <c r="AW430" s="13" t="s">
        <v>38</v>
      </c>
      <c r="AX430" s="13" t="s">
        <v>83</v>
      </c>
      <c r="AY430" s="245" t="s">
        <v>216</v>
      </c>
    </row>
    <row r="431" s="13" customFormat="1">
      <c r="A431" s="13"/>
      <c r="B431" s="234"/>
      <c r="C431" s="235"/>
      <c r="D431" s="236" t="s">
        <v>225</v>
      </c>
      <c r="E431" s="237" t="s">
        <v>1</v>
      </c>
      <c r="F431" s="238" t="s">
        <v>2944</v>
      </c>
      <c r="G431" s="235"/>
      <c r="H431" s="239">
        <v>4</v>
      </c>
      <c r="I431" s="240"/>
      <c r="J431" s="235"/>
      <c r="K431" s="235"/>
      <c r="L431" s="241"/>
      <c r="M431" s="242"/>
      <c r="N431" s="243"/>
      <c r="O431" s="243"/>
      <c r="P431" s="243"/>
      <c r="Q431" s="243"/>
      <c r="R431" s="243"/>
      <c r="S431" s="243"/>
      <c r="T431" s="244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5" t="s">
        <v>225</v>
      </c>
      <c r="AU431" s="245" t="s">
        <v>93</v>
      </c>
      <c r="AV431" s="13" t="s">
        <v>93</v>
      </c>
      <c r="AW431" s="13" t="s">
        <v>38</v>
      </c>
      <c r="AX431" s="13" t="s">
        <v>83</v>
      </c>
      <c r="AY431" s="245" t="s">
        <v>216</v>
      </c>
    </row>
    <row r="432" s="13" customFormat="1">
      <c r="A432" s="13"/>
      <c r="B432" s="234"/>
      <c r="C432" s="235"/>
      <c r="D432" s="236" t="s">
        <v>225</v>
      </c>
      <c r="E432" s="237" t="s">
        <v>1</v>
      </c>
      <c r="F432" s="238" t="s">
        <v>3176</v>
      </c>
      <c r="G432" s="235"/>
      <c r="H432" s="239">
        <v>4</v>
      </c>
      <c r="I432" s="240"/>
      <c r="J432" s="235"/>
      <c r="K432" s="235"/>
      <c r="L432" s="241"/>
      <c r="M432" s="242"/>
      <c r="N432" s="243"/>
      <c r="O432" s="243"/>
      <c r="P432" s="243"/>
      <c r="Q432" s="243"/>
      <c r="R432" s="243"/>
      <c r="S432" s="243"/>
      <c r="T432" s="24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5" t="s">
        <v>225</v>
      </c>
      <c r="AU432" s="245" t="s">
        <v>93</v>
      </c>
      <c r="AV432" s="13" t="s">
        <v>93</v>
      </c>
      <c r="AW432" s="13" t="s">
        <v>38</v>
      </c>
      <c r="AX432" s="13" t="s">
        <v>83</v>
      </c>
      <c r="AY432" s="245" t="s">
        <v>216</v>
      </c>
    </row>
    <row r="433" s="13" customFormat="1">
      <c r="A433" s="13"/>
      <c r="B433" s="234"/>
      <c r="C433" s="235"/>
      <c r="D433" s="236" t="s">
        <v>225</v>
      </c>
      <c r="E433" s="237" t="s">
        <v>1</v>
      </c>
      <c r="F433" s="238" t="s">
        <v>3165</v>
      </c>
      <c r="G433" s="235"/>
      <c r="H433" s="239">
        <v>4</v>
      </c>
      <c r="I433" s="240"/>
      <c r="J433" s="235"/>
      <c r="K433" s="235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225</v>
      </c>
      <c r="AU433" s="245" t="s">
        <v>93</v>
      </c>
      <c r="AV433" s="13" t="s">
        <v>93</v>
      </c>
      <c r="AW433" s="13" t="s">
        <v>38</v>
      </c>
      <c r="AX433" s="13" t="s">
        <v>83</v>
      </c>
      <c r="AY433" s="245" t="s">
        <v>216</v>
      </c>
    </row>
    <row r="434" s="13" customFormat="1">
      <c r="A434" s="13"/>
      <c r="B434" s="234"/>
      <c r="C434" s="235"/>
      <c r="D434" s="236" t="s">
        <v>225</v>
      </c>
      <c r="E434" s="237" t="s">
        <v>1</v>
      </c>
      <c r="F434" s="238" t="s">
        <v>3166</v>
      </c>
      <c r="G434" s="235"/>
      <c r="H434" s="239">
        <v>4</v>
      </c>
      <c r="I434" s="240"/>
      <c r="J434" s="235"/>
      <c r="K434" s="235"/>
      <c r="L434" s="241"/>
      <c r="M434" s="242"/>
      <c r="N434" s="243"/>
      <c r="O434" s="243"/>
      <c r="P434" s="243"/>
      <c r="Q434" s="243"/>
      <c r="R434" s="243"/>
      <c r="S434" s="243"/>
      <c r="T434" s="24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5" t="s">
        <v>225</v>
      </c>
      <c r="AU434" s="245" t="s">
        <v>93</v>
      </c>
      <c r="AV434" s="13" t="s">
        <v>93</v>
      </c>
      <c r="AW434" s="13" t="s">
        <v>38</v>
      </c>
      <c r="AX434" s="13" t="s">
        <v>83</v>
      </c>
      <c r="AY434" s="245" t="s">
        <v>216</v>
      </c>
    </row>
    <row r="435" s="13" customFormat="1">
      <c r="A435" s="13"/>
      <c r="B435" s="234"/>
      <c r="C435" s="235"/>
      <c r="D435" s="236" t="s">
        <v>225</v>
      </c>
      <c r="E435" s="237" t="s">
        <v>1</v>
      </c>
      <c r="F435" s="238" t="s">
        <v>3167</v>
      </c>
      <c r="G435" s="235"/>
      <c r="H435" s="239">
        <v>4</v>
      </c>
      <c r="I435" s="240"/>
      <c r="J435" s="235"/>
      <c r="K435" s="235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225</v>
      </c>
      <c r="AU435" s="245" t="s">
        <v>93</v>
      </c>
      <c r="AV435" s="13" t="s">
        <v>93</v>
      </c>
      <c r="AW435" s="13" t="s">
        <v>38</v>
      </c>
      <c r="AX435" s="13" t="s">
        <v>83</v>
      </c>
      <c r="AY435" s="245" t="s">
        <v>216</v>
      </c>
    </row>
    <row r="436" s="13" customFormat="1">
      <c r="A436" s="13"/>
      <c r="B436" s="234"/>
      <c r="C436" s="235"/>
      <c r="D436" s="236" t="s">
        <v>225</v>
      </c>
      <c r="E436" s="237" t="s">
        <v>1</v>
      </c>
      <c r="F436" s="238" t="s">
        <v>3168</v>
      </c>
      <c r="G436" s="235"/>
      <c r="H436" s="239">
        <v>4</v>
      </c>
      <c r="I436" s="240"/>
      <c r="J436" s="235"/>
      <c r="K436" s="235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225</v>
      </c>
      <c r="AU436" s="245" t="s">
        <v>93</v>
      </c>
      <c r="AV436" s="13" t="s">
        <v>93</v>
      </c>
      <c r="AW436" s="13" t="s">
        <v>38</v>
      </c>
      <c r="AX436" s="13" t="s">
        <v>83</v>
      </c>
      <c r="AY436" s="245" t="s">
        <v>216</v>
      </c>
    </row>
    <row r="437" s="13" customFormat="1">
      <c r="A437" s="13"/>
      <c r="B437" s="234"/>
      <c r="C437" s="235"/>
      <c r="D437" s="236" t="s">
        <v>225</v>
      </c>
      <c r="E437" s="237" t="s">
        <v>1</v>
      </c>
      <c r="F437" s="238" t="s">
        <v>2950</v>
      </c>
      <c r="G437" s="235"/>
      <c r="H437" s="239">
        <v>4</v>
      </c>
      <c r="I437" s="240"/>
      <c r="J437" s="235"/>
      <c r="K437" s="235"/>
      <c r="L437" s="241"/>
      <c r="M437" s="242"/>
      <c r="N437" s="243"/>
      <c r="O437" s="243"/>
      <c r="P437" s="243"/>
      <c r="Q437" s="243"/>
      <c r="R437" s="243"/>
      <c r="S437" s="243"/>
      <c r="T437" s="24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5" t="s">
        <v>225</v>
      </c>
      <c r="AU437" s="245" t="s">
        <v>93</v>
      </c>
      <c r="AV437" s="13" t="s">
        <v>93</v>
      </c>
      <c r="AW437" s="13" t="s">
        <v>38</v>
      </c>
      <c r="AX437" s="13" t="s">
        <v>83</v>
      </c>
      <c r="AY437" s="245" t="s">
        <v>216</v>
      </c>
    </row>
    <row r="438" s="13" customFormat="1">
      <c r="A438" s="13"/>
      <c r="B438" s="234"/>
      <c r="C438" s="235"/>
      <c r="D438" s="236" t="s">
        <v>225</v>
      </c>
      <c r="E438" s="237" t="s">
        <v>1</v>
      </c>
      <c r="F438" s="238" t="s">
        <v>3169</v>
      </c>
      <c r="G438" s="235"/>
      <c r="H438" s="239">
        <v>2</v>
      </c>
      <c r="I438" s="240"/>
      <c r="J438" s="235"/>
      <c r="K438" s="235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225</v>
      </c>
      <c r="AU438" s="245" t="s">
        <v>93</v>
      </c>
      <c r="AV438" s="13" t="s">
        <v>93</v>
      </c>
      <c r="AW438" s="13" t="s">
        <v>38</v>
      </c>
      <c r="AX438" s="13" t="s">
        <v>83</v>
      </c>
      <c r="AY438" s="245" t="s">
        <v>216</v>
      </c>
    </row>
    <row r="439" s="13" customFormat="1">
      <c r="A439" s="13"/>
      <c r="B439" s="234"/>
      <c r="C439" s="235"/>
      <c r="D439" s="236" t="s">
        <v>225</v>
      </c>
      <c r="E439" s="237" t="s">
        <v>1</v>
      </c>
      <c r="F439" s="238" t="s">
        <v>3170</v>
      </c>
      <c r="G439" s="235"/>
      <c r="H439" s="239">
        <v>4</v>
      </c>
      <c r="I439" s="240"/>
      <c r="J439" s="235"/>
      <c r="K439" s="235"/>
      <c r="L439" s="241"/>
      <c r="M439" s="242"/>
      <c r="N439" s="243"/>
      <c r="O439" s="243"/>
      <c r="P439" s="243"/>
      <c r="Q439" s="243"/>
      <c r="R439" s="243"/>
      <c r="S439" s="243"/>
      <c r="T439" s="24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5" t="s">
        <v>225</v>
      </c>
      <c r="AU439" s="245" t="s">
        <v>93</v>
      </c>
      <c r="AV439" s="13" t="s">
        <v>93</v>
      </c>
      <c r="AW439" s="13" t="s">
        <v>38</v>
      </c>
      <c r="AX439" s="13" t="s">
        <v>83</v>
      </c>
      <c r="AY439" s="245" t="s">
        <v>216</v>
      </c>
    </row>
    <row r="440" s="13" customFormat="1">
      <c r="A440" s="13"/>
      <c r="B440" s="234"/>
      <c r="C440" s="235"/>
      <c r="D440" s="236" t="s">
        <v>225</v>
      </c>
      <c r="E440" s="237" t="s">
        <v>1</v>
      </c>
      <c r="F440" s="238" t="s">
        <v>3177</v>
      </c>
      <c r="G440" s="235"/>
      <c r="H440" s="239">
        <v>4</v>
      </c>
      <c r="I440" s="240"/>
      <c r="J440" s="235"/>
      <c r="K440" s="235"/>
      <c r="L440" s="241"/>
      <c r="M440" s="242"/>
      <c r="N440" s="243"/>
      <c r="O440" s="243"/>
      <c r="P440" s="243"/>
      <c r="Q440" s="243"/>
      <c r="R440" s="243"/>
      <c r="S440" s="243"/>
      <c r="T440" s="24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5" t="s">
        <v>225</v>
      </c>
      <c r="AU440" s="245" t="s">
        <v>93</v>
      </c>
      <c r="AV440" s="13" t="s">
        <v>93</v>
      </c>
      <c r="AW440" s="13" t="s">
        <v>38</v>
      </c>
      <c r="AX440" s="13" t="s">
        <v>83</v>
      </c>
      <c r="AY440" s="245" t="s">
        <v>216</v>
      </c>
    </row>
    <row r="441" s="13" customFormat="1">
      <c r="A441" s="13"/>
      <c r="B441" s="234"/>
      <c r="C441" s="235"/>
      <c r="D441" s="236" t="s">
        <v>225</v>
      </c>
      <c r="E441" s="237" t="s">
        <v>1</v>
      </c>
      <c r="F441" s="238" t="s">
        <v>3171</v>
      </c>
      <c r="G441" s="235"/>
      <c r="H441" s="239">
        <v>4</v>
      </c>
      <c r="I441" s="240"/>
      <c r="J441" s="235"/>
      <c r="K441" s="235"/>
      <c r="L441" s="241"/>
      <c r="M441" s="242"/>
      <c r="N441" s="243"/>
      <c r="O441" s="243"/>
      <c r="P441" s="243"/>
      <c r="Q441" s="243"/>
      <c r="R441" s="243"/>
      <c r="S441" s="243"/>
      <c r="T441" s="24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5" t="s">
        <v>225</v>
      </c>
      <c r="AU441" s="245" t="s">
        <v>93</v>
      </c>
      <c r="AV441" s="13" t="s">
        <v>93</v>
      </c>
      <c r="AW441" s="13" t="s">
        <v>38</v>
      </c>
      <c r="AX441" s="13" t="s">
        <v>83</v>
      </c>
      <c r="AY441" s="245" t="s">
        <v>216</v>
      </c>
    </row>
    <row r="442" s="14" customFormat="1">
      <c r="A442" s="14"/>
      <c r="B442" s="246"/>
      <c r="C442" s="247"/>
      <c r="D442" s="236" t="s">
        <v>225</v>
      </c>
      <c r="E442" s="248" t="s">
        <v>1</v>
      </c>
      <c r="F442" s="249" t="s">
        <v>229</v>
      </c>
      <c r="G442" s="247"/>
      <c r="H442" s="250">
        <v>82</v>
      </c>
      <c r="I442" s="251"/>
      <c r="J442" s="247"/>
      <c r="K442" s="247"/>
      <c r="L442" s="252"/>
      <c r="M442" s="253"/>
      <c r="N442" s="254"/>
      <c r="O442" s="254"/>
      <c r="P442" s="254"/>
      <c r="Q442" s="254"/>
      <c r="R442" s="254"/>
      <c r="S442" s="254"/>
      <c r="T442" s="255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6" t="s">
        <v>225</v>
      </c>
      <c r="AU442" s="256" t="s">
        <v>93</v>
      </c>
      <c r="AV442" s="14" t="s">
        <v>223</v>
      </c>
      <c r="AW442" s="14" t="s">
        <v>38</v>
      </c>
      <c r="AX442" s="14" t="s">
        <v>91</v>
      </c>
      <c r="AY442" s="256" t="s">
        <v>216</v>
      </c>
    </row>
    <row r="443" s="2" customFormat="1" ht="24.15" customHeight="1">
      <c r="A443" s="40"/>
      <c r="B443" s="41"/>
      <c r="C443" s="221" t="s">
        <v>358</v>
      </c>
      <c r="D443" s="221" t="s">
        <v>218</v>
      </c>
      <c r="E443" s="222" t="s">
        <v>3178</v>
      </c>
      <c r="F443" s="223" t="s">
        <v>3179</v>
      </c>
      <c r="G443" s="224" t="s">
        <v>323</v>
      </c>
      <c r="H443" s="225">
        <v>34</v>
      </c>
      <c r="I443" s="226"/>
      <c r="J443" s="227">
        <f>ROUND(I443*H443,2)</f>
        <v>0</v>
      </c>
      <c r="K443" s="223" t="s">
        <v>222</v>
      </c>
      <c r="L443" s="46"/>
      <c r="M443" s="228" t="s">
        <v>1</v>
      </c>
      <c r="N443" s="229" t="s">
        <v>48</v>
      </c>
      <c r="O443" s="93"/>
      <c r="P443" s="230">
        <f>O443*H443</f>
        <v>0</v>
      </c>
      <c r="Q443" s="230">
        <v>0.00021956999999999999</v>
      </c>
      <c r="R443" s="230">
        <f>Q443*H443</f>
        <v>0.0074653799999999998</v>
      </c>
      <c r="S443" s="230">
        <v>0</v>
      </c>
      <c r="T443" s="231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32" t="s">
        <v>312</v>
      </c>
      <c r="AT443" s="232" t="s">
        <v>218</v>
      </c>
      <c r="AU443" s="232" t="s">
        <v>93</v>
      </c>
      <c r="AY443" s="18" t="s">
        <v>216</v>
      </c>
      <c r="BE443" s="233">
        <f>IF(N443="základní",J443,0)</f>
        <v>0</v>
      </c>
      <c r="BF443" s="233">
        <f>IF(N443="snížená",J443,0)</f>
        <v>0</v>
      </c>
      <c r="BG443" s="233">
        <f>IF(N443="zákl. přenesená",J443,0)</f>
        <v>0</v>
      </c>
      <c r="BH443" s="233">
        <f>IF(N443="sníž. přenesená",J443,0)</f>
        <v>0</v>
      </c>
      <c r="BI443" s="233">
        <f>IF(N443="nulová",J443,0)</f>
        <v>0</v>
      </c>
      <c r="BJ443" s="18" t="s">
        <v>91</v>
      </c>
      <c r="BK443" s="233">
        <f>ROUND(I443*H443,2)</f>
        <v>0</v>
      </c>
      <c r="BL443" s="18" t="s">
        <v>312</v>
      </c>
      <c r="BM443" s="232" t="s">
        <v>3180</v>
      </c>
    </row>
    <row r="444" s="13" customFormat="1">
      <c r="A444" s="13"/>
      <c r="B444" s="234"/>
      <c r="C444" s="235"/>
      <c r="D444" s="236" t="s">
        <v>225</v>
      </c>
      <c r="E444" s="237" t="s">
        <v>1</v>
      </c>
      <c r="F444" s="238" t="s">
        <v>3181</v>
      </c>
      <c r="G444" s="235"/>
      <c r="H444" s="239">
        <v>2</v>
      </c>
      <c r="I444" s="240"/>
      <c r="J444" s="235"/>
      <c r="K444" s="235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225</v>
      </c>
      <c r="AU444" s="245" t="s">
        <v>93</v>
      </c>
      <c r="AV444" s="13" t="s">
        <v>93</v>
      </c>
      <c r="AW444" s="13" t="s">
        <v>38</v>
      </c>
      <c r="AX444" s="13" t="s">
        <v>83</v>
      </c>
      <c r="AY444" s="245" t="s">
        <v>216</v>
      </c>
    </row>
    <row r="445" s="13" customFormat="1">
      <c r="A445" s="13"/>
      <c r="B445" s="234"/>
      <c r="C445" s="235"/>
      <c r="D445" s="236" t="s">
        <v>225</v>
      </c>
      <c r="E445" s="237" t="s">
        <v>1</v>
      </c>
      <c r="F445" s="238" t="s">
        <v>2959</v>
      </c>
      <c r="G445" s="235"/>
      <c r="H445" s="239">
        <v>4</v>
      </c>
      <c r="I445" s="240"/>
      <c r="J445" s="235"/>
      <c r="K445" s="235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225</v>
      </c>
      <c r="AU445" s="245" t="s">
        <v>93</v>
      </c>
      <c r="AV445" s="13" t="s">
        <v>93</v>
      </c>
      <c r="AW445" s="13" t="s">
        <v>38</v>
      </c>
      <c r="AX445" s="13" t="s">
        <v>83</v>
      </c>
      <c r="AY445" s="245" t="s">
        <v>216</v>
      </c>
    </row>
    <row r="446" s="13" customFormat="1">
      <c r="A446" s="13"/>
      <c r="B446" s="234"/>
      <c r="C446" s="235"/>
      <c r="D446" s="236" t="s">
        <v>225</v>
      </c>
      <c r="E446" s="237" t="s">
        <v>1</v>
      </c>
      <c r="F446" s="238" t="s">
        <v>2979</v>
      </c>
      <c r="G446" s="235"/>
      <c r="H446" s="239">
        <v>2</v>
      </c>
      <c r="I446" s="240"/>
      <c r="J446" s="235"/>
      <c r="K446" s="235"/>
      <c r="L446" s="241"/>
      <c r="M446" s="242"/>
      <c r="N446" s="243"/>
      <c r="O446" s="243"/>
      <c r="P446" s="243"/>
      <c r="Q446" s="243"/>
      <c r="R446" s="243"/>
      <c r="S446" s="243"/>
      <c r="T446" s="24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5" t="s">
        <v>225</v>
      </c>
      <c r="AU446" s="245" t="s">
        <v>93</v>
      </c>
      <c r="AV446" s="13" t="s">
        <v>93</v>
      </c>
      <c r="AW446" s="13" t="s">
        <v>38</v>
      </c>
      <c r="AX446" s="13" t="s">
        <v>83</v>
      </c>
      <c r="AY446" s="245" t="s">
        <v>216</v>
      </c>
    </row>
    <row r="447" s="13" customFormat="1">
      <c r="A447" s="13"/>
      <c r="B447" s="234"/>
      <c r="C447" s="235"/>
      <c r="D447" s="236" t="s">
        <v>225</v>
      </c>
      <c r="E447" s="237" t="s">
        <v>1</v>
      </c>
      <c r="F447" s="238" t="s">
        <v>2986</v>
      </c>
      <c r="G447" s="235"/>
      <c r="H447" s="239">
        <v>2</v>
      </c>
      <c r="I447" s="240"/>
      <c r="J447" s="235"/>
      <c r="K447" s="235"/>
      <c r="L447" s="241"/>
      <c r="M447" s="242"/>
      <c r="N447" s="243"/>
      <c r="O447" s="243"/>
      <c r="P447" s="243"/>
      <c r="Q447" s="243"/>
      <c r="R447" s="243"/>
      <c r="S447" s="243"/>
      <c r="T447" s="24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5" t="s">
        <v>225</v>
      </c>
      <c r="AU447" s="245" t="s">
        <v>93</v>
      </c>
      <c r="AV447" s="13" t="s">
        <v>93</v>
      </c>
      <c r="AW447" s="13" t="s">
        <v>38</v>
      </c>
      <c r="AX447" s="13" t="s">
        <v>83</v>
      </c>
      <c r="AY447" s="245" t="s">
        <v>216</v>
      </c>
    </row>
    <row r="448" s="13" customFormat="1">
      <c r="A448" s="13"/>
      <c r="B448" s="234"/>
      <c r="C448" s="235"/>
      <c r="D448" s="236" t="s">
        <v>225</v>
      </c>
      <c r="E448" s="237" t="s">
        <v>1</v>
      </c>
      <c r="F448" s="238" t="s">
        <v>3182</v>
      </c>
      <c r="G448" s="235"/>
      <c r="H448" s="239">
        <v>2</v>
      </c>
      <c r="I448" s="240"/>
      <c r="J448" s="235"/>
      <c r="K448" s="235"/>
      <c r="L448" s="241"/>
      <c r="M448" s="242"/>
      <c r="N448" s="243"/>
      <c r="O448" s="243"/>
      <c r="P448" s="243"/>
      <c r="Q448" s="243"/>
      <c r="R448" s="243"/>
      <c r="S448" s="243"/>
      <c r="T448" s="24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5" t="s">
        <v>225</v>
      </c>
      <c r="AU448" s="245" t="s">
        <v>93</v>
      </c>
      <c r="AV448" s="13" t="s">
        <v>93</v>
      </c>
      <c r="AW448" s="13" t="s">
        <v>38</v>
      </c>
      <c r="AX448" s="13" t="s">
        <v>83</v>
      </c>
      <c r="AY448" s="245" t="s">
        <v>216</v>
      </c>
    </row>
    <row r="449" s="13" customFormat="1">
      <c r="A449" s="13"/>
      <c r="B449" s="234"/>
      <c r="C449" s="235"/>
      <c r="D449" s="236" t="s">
        <v>225</v>
      </c>
      <c r="E449" s="237" t="s">
        <v>1</v>
      </c>
      <c r="F449" s="238" t="s">
        <v>3183</v>
      </c>
      <c r="G449" s="235"/>
      <c r="H449" s="239">
        <v>2</v>
      </c>
      <c r="I449" s="240"/>
      <c r="J449" s="235"/>
      <c r="K449" s="235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225</v>
      </c>
      <c r="AU449" s="245" t="s">
        <v>93</v>
      </c>
      <c r="AV449" s="13" t="s">
        <v>93</v>
      </c>
      <c r="AW449" s="13" t="s">
        <v>38</v>
      </c>
      <c r="AX449" s="13" t="s">
        <v>83</v>
      </c>
      <c r="AY449" s="245" t="s">
        <v>216</v>
      </c>
    </row>
    <row r="450" s="13" customFormat="1">
      <c r="A450" s="13"/>
      <c r="B450" s="234"/>
      <c r="C450" s="235"/>
      <c r="D450" s="236" t="s">
        <v>225</v>
      </c>
      <c r="E450" s="237" t="s">
        <v>1</v>
      </c>
      <c r="F450" s="238" t="s">
        <v>2989</v>
      </c>
      <c r="G450" s="235"/>
      <c r="H450" s="239">
        <v>2</v>
      </c>
      <c r="I450" s="240"/>
      <c r="J450" s="235"/>
      <c r="K450" s="235"/>
      <c r="L450" s="241"/>
      <c r="M450" s="242"/>
      <c r="N450" s="243"/>
      <c r="O450" s="243"/>
      <c r="P450" s="243"/>
      <c r="Q450" s="243"/>
      <c r="R450" s="243"/>
      <c r="S450" s="243"/>
      <c r="T450" s="24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5" t="s">
        <v>225</v>
      </c>
      <c r="AU450" s="245" t="s">
        <v>93</v>
      </c>
      <c r="AV450" s="13" t="s">
        <v>93</v>
      </c>
      <c r="AW450" s="13" t="s">
        <v>38</v>
      </c>
      <c r="AX450" s="13" t="s">
        <v>83</v>
      </c>
      <c r="AY450" s="245" t="s">
        <v>216</v>
      </c>
    </row>
    <row r="451" s="13" customFormat="1">
      <c r="A451" s="13"/>
      <c r="B451" s="234"/>
      <c r="C451" s="235"/>
      <c r="D451" s="236" t="s">
        <v>225</v>
      </c>
      <c r="E451" s="237" t="s">
        <v>1</v>
      </c>
      <c r="F451" s="238" t="s">
        <v>2990</v>
      </c>
      <c r="G451" s="235"/>
      <c r="H451" s="239">
        <v>2</v>
      </c>
      <c r="I451" s="240"/>
      <c r="J451" s="235"/>
      <c r="K451" s="235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225</v>
      </c>
      <c r="AU451" s="245" t="s">
        <v>93</v>
      </c>
      <c r="AV451" s="13" t="s">
        <v>93</v>
      </c>
      <c r="AW451" s="13" t="s">
        <v>38</v>
      </c>
      <c r="AX451" s="13" t="s">
        <v>83</v>
      </c>
      <c r="AY451" s="245" t="s">
        <v>216</v>
      </c>
    </row>
    <row r="452" s="13" customFormat="1">
      <c r="A452" s="13"/>
      <c r="B452" s="234"/>
      <c r="C452" s="235"/>
      <c r="D452" s="236" t="s">
        <v>225</v>
      </c>
      <c r="E452" s="237" t="s">
        <v>1</v>
      </c>
      <c r="F452" s="238" t="s">
        <v>3184</v>
      </c>
      <c r="G452" s="235"/>
      <c r="H452" s="239">
        <v>2</v>
      </c>
      <c r="I452" s="240"/>
      <c r="J452" s="235"/>
      <c r="K452" s="235"/>
      <c r="L452" s="241"/>
      <c r="M452" s="242"/>
      <c r="N452" s="243"/>
      <c r="O452" s="243"/>
      <c r="P452" s="243"/>
      <c r="Q452" s="243"/>
      <c r="R452" s="243"/>
      <c r="S452" s="243"/>
      <c r="T452" s="24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5" t="s">
        <v>225</v>
      </c>
      <c r="AU452" s="245" t="s">
        <v>93</v>
      </c>
      <c r="AV452" s="13" t="s">
        <v>93</v>
      </c>
      <c r="AW452" s="13" t="s">
        <v>38</v>
      </c>
      <c r="AX452" s="13" t="s">
        <v>83</v>
      </c>
      <c r="AY452" s="245" t="s">
        <v>216</v>
      </c>
    </row>
    <row r="453" s="13" customFormat="1">
      <c r="A453" s="13"/>
      <c r="B453" s="234"/>
      <c r="C453" s="235"/>
      <c r="D453" s="236" t="s">
        <v>225</v>
      </c>
      <c r="E453" s="237" t="s">
        <v>1</v>
      </c>
      <c r="F453" s="238" t="s">
        <v>3185</v>
      </c>
      <c r="G453" s="235"/>
      <c r="H453" s="239">
        <v>2</v>
      </c>
      <c r="I453" s="240"/>
      <c r="J453" s="235"/>
      <c r="K453" s="235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225</v>
      </c>
      <c r="AU453" s="245" t="s">
        <v>93</v>
      </c>
      <c r="AV453" s="13" t="s">
        <v>93</v>
      </c>
      <c r="AW453" s="13" t="s">
        <v>38</v>
      </c>
      <c r="AX453" s="13" t="s">
        <v>83</v>
      </c>
      <c r="AY453" s="245" t="s">
        <v>216</v>
      </c>
    </row>
    <row r="454" s="13" customFormat="1">
      <c r="A454" s="13"/>
      <c r="B454" s="234"/>
      <c r="C454" s="235"/>
      <c r="D454" s="236" t="s">
        <v>225</v>
      </c>
      <c r="E454" s="237" t="s">
        <v>1</v>
      </c>
      <c r="F454" s="238" t="s">
        <v>2993</v>
      </c>
      <c r="G454" s="235"/>
      <c r="H454" s="239">
        <v>2</v>
      </c>
      <c r="I454" s="240"/>
      <c r="J454" s="235"/>
      <c r="K454" s="235"/>
      <c r="L454" s="241"/>
      <c r="M454" s="242"/>
      <c r="N454" s="243"/>
      <c r="O454" s="243"/>
      <c r="P454" s="243"/>
      <c r="Q454" s="243"/>
      <c r="R454" s="243"/>
      <c r="S454" s="243"/>
      <c r="T454" s="24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5" t="s">
        <v>225</v>
      </c>
      <c r="AU454" s="245" t="s">
        <v>93</v>
      </c>
      <c r="AV454" s="13" t="s">
        <v>93</v>
      </c>
      <c r="AW454" s="13" t="s">
        <v>38</v>
      </c>
      <c r="AX454" s="13" t="s">
        <v>83</v>
      </c>
      <c r="AY454" s="245" t="s">
        <v>216</v>
      </c>
    </row>
    <row r="455" s="13" customFormat="1">
      <c r="A455" s="13"/>
      <c r="B455" s="234"/>
      <c r="C455" s="235"/>
      <c r="D455" s="236" t="s">
        <v>225</v>
      </c>
      <c r="E455" s="237" t="s">
        <v>1</v>
      </c>
      <c r="F455" s="238" t="s">
        <v>2994</v>
      </c>
      <c r="G455" s="235"/>
      <c r="H455" s="239">
        <v>2</v>
      </c>
      <c r="I455" s="240"/>
      <c r="J455" s="235"/>
      <c r="K455" s="235"/>
      <c r="L455" s="241"/>
      <c r="M455" s="242"/>
      <c r="N455" s="243"/>
      <c r="O455" s="243"/>
      <c r="P455" s="243"/>
      <c r="Q455" s="243"/>
      <c r="R455" s="243"/>
      <c r="S455" s="243"/>
      <c r="T455" s="24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5" t="s">
        <v>225</v>
      </c>
      <c r="AU455" s="245" t="s">
        <v>93</v>
      </c>
      <c r="AV455" s="13" t="s">
        <v>93</v>
      </c>
      <c r="AW455" s="13" t="s">
        <v>38</v>
      </c>
      <c r="AX455" s="13" t="s">
        <v>83</v>
      </c>
      <c r="AY455" s="245" t="s">
        <v>216</v>
      </c>
    </row>
    <row r="456" s="13" customFormat="1">
      <c r="A456" s="13"/>
      <c r="B456" s="234"/>
      <c r="C456" s="235"/>
      <c r="D456" s="236" t="s">
        <v>225</v>
      </c>
      <c r="E456" s="237" t="s">
        <v>1</v>
      </c>
      <c r="F456" s="238" t="s">
        <v>2995</v>
      </c>
      <c r="G456" s="235"/>
      <c r="H456" s="239">
        <v>2</v>
      </c>
      <c r="I456" s="240"/>
      <c r="J456" s="235"/>
      <c r="K456" s="235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225</v>
      </c>
      <c r="AU456" s="245" t="s">
        <v>93</v>
      </c>
      <c r="AV456" s="13" t="s">
        <v>93</v>
      </c>
      <c r="AW456" s="13" t="s">
        <v>38</v>
      </c>
      <c r="AX456" s="13" t="s">
        <v>83</v>
      </c>
      <c r="AY456" s="245" t="s">
        <v>216</v>
      </c>
    </row>
    <row r="457" s="13" customFormat="1">
      <c r="A457" s="13"/>
      <c r="B457" s="234"/>
      <c r="C457" s="235"/>
      <c r="D457" s="236" t="s">
        <v>225</v>
      </c>
      <c r="E457" s="237" t="s">
        <v>1</v>
      </c>
      <c r="F457" s="238" t="s">
        <v>2971</v>
      </c>
      <c r="G457" s="235"/>
      <c r="H457" s="239">
        <v>1</v>
      </c>
      <c r="I457" s="240"/>
      <c r="J457" s="235"/>
      <c r="K457" s="235"/>
      <c r="L457" s="241"/>
      <c r="M457" s="242"/>
      <c r="N457" s="243"/>
      <c r="O457" s="243"/>
      <c r="P457" s="243"/>
      <c r="Q457" s="243"/>
      <c r="R457" s="243"/>
      <c r="S457" s="243"/>
      <c r="T457" s="24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5" t="s">
        <v>225</v>
      </c>
      <c r="AU457" s="245" t="s">
        <v>93</v>
      </c>
      <c r="AV457" s="13" t="s">
        <v>93</v>
      </c>
      <c r="AW457" s="13" t="s">
        <v>38</v>
      </c>
      <c r="AX457" s="13" t="s">
        <v>83</v>
      </c>
      <c r="AY457" s="245" t="s">
        <v>216</v>
      </c>
    </row>
    <row r="458" s="13" customFormat="1">
      <c r="A458" s="13"/>
      <c r="B458" s="234"/>
      <c r="C458" s="235"/>
      <c r="D458" s="236" t="s">
        <v>225</v>
      </c>
      <c r="E458" s="237" t="s">
        <v>1</v>
      </c>
      <c r="F458" s="238" t="s">
        <v>2972</v>
      </c>
      <c r="G458" s="235"/>
      <c r="H458" s="239">
        <v>1</v>
      </c>
      <c r="I458" s="240"/>
      <c r="J458" s="235"/>
      <c r="K458" s="235"/>
      <c r="L458" s="241"/>
      <c r="M458" s="242"/>
      <c r="N458" s="243"/>
      <c r="O458" s="243"/>
      <c r="P458" s="243"/>
      <c r="Q458" s="243"/>
      <c r="R458" s="243"/>
      <c r="S458" s="243"/>
      <c r="T458" s="24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5" t="s">
        <v>225</v>
      </c>
      <c r="AU458" s="245" t="s">
        <v>93</v>
      </c>
      <c r="AV458" s="13" t="s">
        <v>93</v>
      </c>
      <c r="AW458" s="13" t="s">
        <v>38</v>
      </c>
      <c r="AX458" s="13" t="s">
        <v>83</v>
      </c>
      <c r="AY458" s="245" t="s">
        <v>216</v>
      </c>
    </row>
    <row r="459" s="13" customFormat="1">
      <c r="A459" s="13"/>
      <c r="B459" s="234"/>
      <c r="C459" s="235"/>
      <c r="D459" s="236" t="s">
        <v>225</v>
      </c>
      <c r="E459" s="237" t="s">
        <v>1</v>
      </c>
      <c r="F459" s="238" t="s">
        <v>2951</v>
      </c>
      <c r="G459" s="235"/>
      <c r="H459" s="239">
        <v>1</v>
      </c>
      <c r="I459" s="240"/>
      <c r="J459" s="235"/>
      <c r="K459" s="235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225</v>
      </c>
      <c r="AU459" s="245" t="s">
        <v>93</v>
      </c>
      <c r="AV459" s="13" t="s">
        <v>93</v>
      </c>
      <c r="AW459" s="13" t="s">
        <v>38</v>
      </c>
      <c r="AX459" s="13" t="s">
        <v>83</v>
      </c>
      <c r="AY459" s="245" t="s">
        <v>216</v>
      </c>
    </row>
    <row r="460" s="13" customFormat="1">
      <c r="A460" s="13"/>
      <c r="B460" s="234"/>
      <c r="C460" s="235"/>
      <c r="D460" s="236" t="s">
        <v>225</v>
      </c>
      <c r="E460" s="237" t="s">
        <v>1</v>
      </c>
      <c r="F460" s="238" t="s">
        <v>2973</v>
      </c>
      <c r="G460" s="235"/>
      <c r="H460" s="239">
        <v>1</v>
      </c>
      <c r="I460" s="240"/>
      <c r="J460" s="235"/>
      <c r="K460" s="235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225</v>
      </c>
      <c r="AU460" s="245" t="s">
        <v>93</v>
      </c>
      <c r="AV460" s="13" t="s">
        <v>93</v>
      </c>
      <c r="AW460" s="13" t="s">
        <v>38</v>
      </c>
      <c r="AX460" s="13" t="s">
        <v>83</v>
      </c>
      <c r="AY460" s="245" t="s">
        <v>216</v>
      </c>
    </row>
    <row r="461" s="13" customFormat="1">
      <c r="A461" s="13"/>
      <c r="B461" s="234"/>
      <c r="C461" s="235"/>
      <c r="D461" s="236" t="s">
        <v>225</v>
      </c>
      <c r="E461" s="237" t="s">
        <v>1</v>
      </c>
      <c r="F461" s="238" t="s">
        <v>3186</v>
      </c>
      <c r="G461" s="235"/>
      <c r="H461" s="239">
        <v>1</v>
      </c>
      <c r="I461" s="240"/>
      <c r="J461" s="235"/>
      <c r="K461" s="235"/>
      <c r="L461" s="241"/>
      <c r="M461" s="242"/>
      <c r="N461" s="243"/>
      <c r="O461" s="243"/>
      <c r="P461" s="243"/>
      <c r="Q461" s="243"/>
      <c r="R461" s="243"/>
      <c r="S461" s="243"/>
      <c r="T461" s="24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5" t="s">
        <v>225</v>
      </c>
      <c r="AU461" s="245" t="s">
        <v>93</v>
      </c>
      <c r="AV461" s="13" t="s">
        <v>93</v>
      </c>
      <c r="AW461" s="13" t="s">
        <v>38</v>
      </c>
      <c r="AX461" s="13" t="s">
        <v>83</v>
      </c>
      <c r="AY461" s="245" t="s">
        <v>216</v>
      </c>
    </row>
    <row r="462" s="13" customFormat="1">
      <c r="A462" s="13"/>
      <c r="B462" s="234"/>
      <c r="C462" s="235"/>
      <c r="D462" s="236" t="s">
        <v>225</v>
      </c>
      <c r="E462" s="237" t="s">
        <v>1</v>
      </c>
      <c r="F462" s="238" t="s">
        <v>2975</v>
      </c>
      <c r="G462" s="235"/>
      <c r="H462" s="239">
        <v>1</v>
      </c>
      <c r="I462" s="240"/>
      <c r="J462" s="235"/>
      <c r="K462" s="235"/>
      <c r="L462" s="241"/>
      <c r="M462" s="242"/>
      <c r="N462" s="243"/>
      <c r="O462" s="243"/>
      <c r="P462" s="243"/>
      <c r="Q462" s="243"/>
      <c r="R462" s="243"/>
      <c r="S462" s="243"/>
      <c r="T462" s="24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5" t="s">
        <v>225</v>
      </c>
      <c r="AU462" s="245" t="s">
        <v>93</v>
      </c>
      <c r="AV462" s="13" t="s">
        <v>93</v>
      </c>
      <c r="AW462" s="13" t="s">
        <v>38</v>
      </c>
      <c r="AX462" s="13" t="s">
        <v>83</v>
      </c>
      <c r="AY462" s="245" t="s">
        <v>216</v>
      </c>
    </row>
    <row r="463" s="14" customFormat="1">
      <c r="A463" s="14"/>
      <c r="B463" s="246"/>
      <c r="C463" s="247"/>
      <c r="D463" s="236" t="s">
        <v>225</v>
      </c>
      <c r="E463" s="248" t="s">
        <v>1</v>
      </c>
      <c r="F463" s="249" t="s">
        <v>229</v>
      </c>
      <c r="G463" s="247"/>
      <c r="H463" s="250">
        <v>34</v>
      </c>
      <c r="I463" s="251"/>
      <c r="J463" s="247"/>
      <c r="K463" s="247"/>
      <c r="L463" s="252"/>
      <c r="M463" s="253"/>
      <c r="N463" s="254"/>
      <c r="O463" s="254"/>
      <c r="P463" s="254"/>
      <c r="Q463" s="254"/>
      <c r="R463" s="254"/>
      <c r="S463" s="254"/>
      <c r="T463" s="25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6" t="s">
        <v>225</v>
      </c>
      <c r="AU463" s="256" t="s">
        <v>93</v>
      </c>
      <c r="AV463" s="14" t="s">
        <v>223</v>
      </c>
      <c r="AW463" s="14" t="s">
        <v>38</v>
      </c>
      <c r="AX463" s="14" t="s">
        <v>91</v>
      </c>
      <c r="AY463" s="256" t="s">
        <v>216</v>
      </c>
    </row>
    <row r="464" s="2" customFormat="1" ht="21.75" customHeight="1">
      <c r="A464" s="40"/>
      <c r="B464" s="41"/>
      <c r="C464" s="221" t="s">
        <v>362</v>
      </c>
      <c r="D464" s="221" t="s">
        <v>218</v>
      </c>
      <c r="E464" s="222" t="s">
        <v>3187</v>
      </c>
      <c r="F464" s="223" t="s">
        <v>3188</v>
      </c>
      <c r="G464" s="224" t="s">
        <v>323</v>
      </c>
      <c r="H464" s="225">
        <v>12</v>
      </c>
      <c r="I464" s="226"/>
      <c r="J464" s="227">
        <f>ROUND(I464*H464,2)</f>
        <v>0</v>
      </c>
      <c r="K464" s="223" t="s">
        <v>222</v>
      </c>
      <c r="L464" s="46"/>
      <c r="M464" s="228" t="s">
        <v>1</v>
      </c>
      <c r="N464" s="229" t="s">
        <v>48</v>
      </c>
      <c r="O464" s="93"/>
      <c r="P464" s="230">
        <f>O464*H464</f>
        <v>0</v>
      </c>
      <c r="Q464" s="230">
        <v>0.00167957</v>
      </c>
      <c r="R464" s="230">
        <f>Q464*H464</f>
        <v>0.02015484</v>
      </c>
      <c r="S464" s="230">
        <v>0</v>
      </c>
      <c r="T464" s="231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32" t="s">
        <v>312</v>
      </c>
      <c r="AT464" s="232" t="s">
        <v>218</v>
      </c>
      <c r="AU464" s="232" t="s">
        <v>93</v>
      </c>
      <c r="AY464" s="18" t="s">
        <v>216</v>
      </c>
      <c r="BE464" s="233">
        <f>IF(N464="základní",J464,0)</f>
        <v>0</v>
      </c>
      <c r="BF464" s="233">
        <f>IF(N464="snížená",J464,0)</f>
        <v>0</v>
      </c>
      <c r="BG464" s="233">
        <f>IF(N464="zákl. přenesená",J464,0)</f>
        <v>0</v>
      </c>
      <c r="BH464" s="233">
        <f>IF(N464="sníž. přenesená",J464,0)</f>
        <v>0</v>
      </c>
      <c r="BI464" s="233">
        <f>IF(N464="nulová",J464,0)</f>
        <v>0</v>
      </c>
      <c r="BJ464" s="18" t="s">
        <v>91</v>
      </c>
      <c r="BK464" s="233">
        <f>ROUND(I464*H464,2)</f>
        <v>0</v>
      </c>
      <c r="BL464" s="18" t="s">
        <v>312</v>
      </c>
      <c r="BM464" s="232" t="s">
        <v>3189</v>
      </c>
    </row>
    <row r="465" s="15" customFormat="1">
      <c r="A465" s="15"/>
      <c r="B465" s="257"/>
      <c r="C465" s="258"/>
      <c r="D465" s="236" t="s">
        <v>225</v>
      </c>
      <c r="E465" s="259" t="s">
        <v>1</v>
      </c>
      <c r="F465" s="260" t="s">
        <v>3072</v>
      </c>
      <c r="G465" s="258"/>
      <c r="H465" s="259" t="s">
        <v>1</v>
      </c>
      <c r="I465" s="261"/>
      <c r="J465" s="258"/>
      <c r="K465" s="258"/>
      <c r="L465" s="262"/>
      <c r="M465" s="263"/>
      <c r="N465" s="264"/>
      <c r="O465" s="264"/>
      <c r="P465" s="264"/>
      <c r="Q465" s="264"/>
      <c r="R465" s="264"/>
      <c r="S465" s="264"/>
      <c r="T465" s="26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6" t="s">
        <v>225</v>
      </c>
      <c r="AU465" s="266" t="s">
        <v>93</v>
      </c>
      <c r="AV465" s="15" t="s">
        <v>91</v>
      </c>
      <c r="AW465" s="15" t="s">
        <v>38</v>
      </c>
      <c r="AX465" s="15" t="s">
        <v>83</v>
      </c>
      <c r="AY465" s="266" t="s">
        <v>216</v>
      </c>
    </row>
    <row r="466" s="13" customFormat="1">
      <c r="A466" s="13"/>
      <c r="B466" s="234"/>
      <c r="C466" s="235"/>
      <c r="D466" s="236" t="s">
        <v>225</v>
      </c>
      <c r="E466" s="237" t="s">
        <v>1</v>
      </c>
      <c r="F466" s="238" t="s">
        <v>3190</v>
      </c>
      <c r="G466" s="235"/>
      <c r="H466" s="239">
        <v>2</v>
      </c>
      <c r="I466" s="240"/>
      <c r="J466" s="235"/>
      <c r="K466" s="235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225</v>
      </c>
      <c r="AU466" s="245" t="s">
        <v>93</v>
      </c>
      <c r="AV466" s="13" t="s">
        <v>93</v>
      </c>
      <c r="AW466" s="13" t="s">
        <v>38</v>
      </c>
      <c r="AX466" s="13" t="s">
        <v>83</v>
      </c>
      <c r="AY466" s="245" t="s">
        <v>216</v>
      </c>
    </row>
    <row r="467" s="13" customFormat="1">
      <c r="A467" s="13"/>
      <c r="B467" s="234"/>
      <c r="C467" s="235"/>
      <c r="D467" s="236" t="s">
        <v>225</v>
      </c>
      <c r="E467" s="237" t="s">
        <v>1</v>
      </c>
      <c r="F467" s="238" t="s">
        <v>3191</v>
      </c>
      <c r="G467" s="235"/>
      <c r="H467" s="239">
        <v>2</v>
      </c>
      <c r="I467" s="240"/>
      <c r="J467" s="235"/>
      <c r="K467" s="235"/>
      <c r="L467" s="241"/>
      <c r="M467" s="242"/>
      <c r="N467" s="243"/>
      <c r="O467" s="243"/>
      <c r="P467" s="243"/>
      <c r="Q467" s="243"/>
      <c r="R467" s="243"/>
      <c r="S467" s="243"/>
      <c r="T467" s="24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5" t="s">
        <v>225</v>
      </c>
      <c r="AU467" s="245" t="s">
        <v>93</v>
      </c>
      <c r="AV467" s="13" t="s">
        <v>93</v>
      </c>
      <c r="AW467" s="13" t="s">
        <v>38</v>
      </c>
      <c r="AX467" s="13" t="s">
        <v>83</v>
      </c>
      <c r="AY467" s="245" t="s">
        <v>216</v>
      </c>
    </row>
    <row r="468" s="13" customFormat="1">
      <c r="A468" s="13"/>
      <c r="B468" s="234"/>
      <c r="C468" s="235"/>
      <c r="D468" s="236" t="s">
        <v>225</v>
      </c>
      <c r="E468" s="237" t="s">
        <v>1</v>
      </c>
      <c r="F468" s="238" t="s">
        <v>3192</v>
      </c>
      <c r="G468" s="235"/>
      <c r="H468" s="239">
        <v>2</v>
      </c>
      <c r="I468" s="240"/>
      <c r="J468" s="235"/>
      <c r="K468" s="235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225</v>
      </c>
      <c r="AU468" s="245" t="s">
        <v>93</v>
      </c>
      <c r="AV468" s="13" t="s">
        <v>93</v>
      </c>
      <c r="AW468" s="13" t="s">
        <v>38</v>
      </c>
      <c r="AX468" s="13" t="s">
        <v>83</v>
      </c>
      <c r="AY468" s="245" t="s">
        <v>216</v>
      </c>
    </row>
    <row r="469" s="13" customFormat="1">
      <c r="A469" s="13"/>
      <c r="B469" s="234"/>
      <c r="C469" s="235"/>
      <c r="D469" s="236" t="s">
        <v>225</v>
      </c>
      <c r="E469" s="237" t="s">
        <v>1</v>
      </c>
      <c r="F469" s="238" t="s">
        <v>3193</v>
      </c>
      <c r="G469" s="235"/>
      <c r="H469" s="239">
        <v>2</v>
      </c>
      <c r="I469" s="240"/>
      <c r="J469" s="235"/>
      <c r="K469" s="235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225</v>
      </c>
      <c r="AU469" s="245" t="s">
        <v>93</v>
      </c>
      <c r="AV469" s="13" t="s">
        <v>93</v>
      </c>
      <c r="AW469" s="13" t="s">
        <v>38</v>
      </c>
      <c r="AX469" s="13" t="s">
        <v>83</v>
      </c>
      <c r="AY469" s="245" t="s">
        <v>216</v>
      </c>
    </row>
    <row r="470" s="13" customFormat="1">
      <c r="A470" s="13"/>
      <c r="B470" s="234"/>
      <c r="C470" s="235"/>
      <c r="D470" s="236" t="s">
        <v>225</v>
      </c>
      <c r="E470" s="237" t="s">
        <v>1</v>
      </c>
      <c r="F470" s="238" t="s">
        <v>3194</v>
      </c>
      <c r="G470" s="235"/>
      <c r="H470" s="239">
        <v>2</v>
      </c>
      <c r="I470" s="240"/>
      <c r="J470" s="235"/>
      <c r="K470" s="235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225</v>
      </c>
      <c r="AU470" s="245" t="s">
        <v>93</v>
      </c>
      <c r="AV470" s="13" t="s">
        <v>93</v>
      </c>
      <c r="AW470" s="13" t="s">
        <v>38</v>
      </c>
      <c r="AX470" s="13" t="s">
        <v>83</v>
      </c>
      <c r="AY470" s="245" t="s">
        <v>216</v>
      </c>
    </row>
    <row r="471" s="13" customFormat="1">
      <c r="A471" s="13"/>
      <c r="B471" s="234"/>
      <c r="C471" s="235"/>
      <c r="D471" s="236" t="s">
        <v>225</v>
      </c>
      <c r="E471" s="237" t="s">
        <v>1</v>
      </c>
      <c r="F471" s="238" t="s">
        <v>3195</v>
      </c>
      <c r="G471" s="235"/>
      <c r="H471" s="239">
        <v>2</v>
      </c>
      <c r="I471" s="240"/>
      <c r="J471" s="235"/>
      <c r="K471" s="235"/>
      <c r="L471" s="241"/>
      <c r="M471" s="242"/>
      <c r="N471" s="243"/>
      <c r="O471" s="243"/>
      <c r="P471" s="243"/>
      <c r="Q471" s="243"/>
      <c r="R471" s="243"/>
      <c r="S471" s="243"/>
      <c r="T471" s="24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5" t="s">
        <v>225</v>
      </c>
      <c r="AU471" s="245" t="s">
        <v>93</v>
      </c>
      <c r="AV471" s="13" t="s">
        <v>93</v>
      </c>
      <c r="AW471" s="13" t="s">
        <v>38</v>
      </c>
      <c r="AX471" s="13" t="s">
        <v>83</v>
      </c>
      <c r="AY471" s="245" t="s">
        <v>216</v>
      </c>
    </row>
    <row r="472" s="14" customFormat="1">
      <c r="A472" s="14"/>
      <c r="B472" s="246"/>
      <c r="C472" s="247"/>
      <c r="D472" s="236" t="s">
        <v>225</v>
      </c>
      <c r="E472" s="248" t="s">
        <v>1</v>
      </c>
      <c r="F472" s="249" t="s">
        <v>229</v>
      </c>
      <c r="G472" s="247"/>
      <c r="H472" s="250">
        <v>12</v>
      </c>
      <c r="I472" s="251"/>
      <c r="J472" s="247"/>
      <c r="K472" s="247"/>
      <c r="L472" s="252"/>
      <c r="M472" s="253"/>
      <c r="N472" s="254"/>
      <c r="O472" s="254"/>
      <c r="P472" s="254"/>
      <c r="Q472" s="254"/>
      <c r="R472" s="254"/>
      <c r="S472" s="254"/>
      <c r="T472" s="25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6" t="s">
        <v>225</v>
      </c>
      <c r="AU472" s="256" t="s">
        <v>93</v>
      </c>
      <c r="AV472" s="14" t="s">
        <v>223</v>
      </c>
      <c r="AW472" s="14" t="s">
        <v>38</v>
      </c>
      <c r="AX472" s="14" t="s">
        <v>91</v>
      </c>
      <c r="AY472" s="256" t="s">
        <v>216</v>
      </c>
    </row>
    <row r="473" s="2" customFormat="1" ht="24.15" customHeight="1">
      <c r="A473" s="40"/>
      <c r="B473" s="41"/>
      <c r="C473" s="221" t="s">
        <v>367</v>
      </c>
      <c r="D473" s="221" t="s">
        <v>218</v>
      </c>
      <c r="E473" s="222" t="s">
        <v>3196</v>
      </c>
      <c r="F473" s="223" t="s">
        <v>3197</v>
      </c>
      <c r="G473" s="224" t="s">
        <v>3198</v>
      </c>
      <c r="H473" s="225">
        <v>3</v>
      </c>
      <c r="I473" s="226"/>
      <c r="J473" s="227">
        <f>ROUND(I473*H473,2)</f>
        <v>0</v>
      </c>
      <c r="K473" s="223" t="s">
        <v>1</v>
      </c>
      <c r="L473" s="46"/>
      <c r="M473" s="228" t="s">
        <v>1</v>
      </c>
      <c r="N473" s="229" t="s">
        <v>48</v>
      </c>
      <c r="O473" s="93"/>
      <c r="P473" s="230">
        <f>O473*H473</f>
        <v>0</v>
      </c>
      <c r="Q473" s="230">
        <v>0.01188</v>
      </c>
      <c r="R473" s="230">
        <f>Q473*H473</f>
        <v>0.035639999999999998</v>
      </c>
      <c r="S473" s="230">
        <v>0</v>
      </c>
      <c r="T473" s="231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32" t="s">
        <v>312</v>
      </c>
      <c r="AT473" s="232" t="s">
        <v>218</v>
      </c>
      <c r="AU473" s="232" t="s">
        <v>93</v>
      </c>
      <c r="AY473" s="18" t="s">
        <v>216</v>
      </c>
      <c r="BE473" s="233">
        <f>IF(N473="základní",J473,0)</f>
        <v>0</v>
      </c>
      <c r="BF473" s="233">
        <f>IF(N473="snížená",J473,0)</f>
        <v>0</v>
      </c>
      <c r="BG473" s="233">
        <f>IF(N473="zákl. přenesená",J473,0)</f>
        <v>0</v>
      </c>
      <c r="BH473" s="233">
        <f>IF(N473="sníž. přenesená",J473,0)</f>
        <v>0</v>
      </c>
      <c r="BI473" s="233">
        <f>IF(N473="nulová",J473,0)</f>
        <v>0</v>
      </c>
      <c r="BJ473" s="18" t="s">
        <v>91</v>
      </c>
      <c r="BK473" s="233">
        <f>ROUND(I473*H473,2)</f>
        <v>0</v>
      </c>
      <c r="BL473" s="18" t="s">
        <v>312</v>
      </c>
      <c r="BM473" s="232" t="s">
        <v>3199</v>
      </c>
    </row>
    <row r="474" s="15" customFormat="1">
      <c r="A474" s="15"/>
      <c r="B474" s="257"/>
      <c r="C474" s="258"/>
      <c r="D474" s="236" t="s">
        <v>225</v>
      </c>
      <c r="E474" s="259" t="s">
        <v>1</v>
      </c>
      <c r="F474" s="260" t="s">
        <v>3072</v>
      </c>
      <c r="G474" s="258"/>
      <c r="H474" s="259" t="s">
        <v>1</v>
      </c>
      <c r="I474" s="261"/>
      <c r="J474" s="258"/>
      <c r="K474" s="258"/>
      <c r="L474" s="262"/>
      <c r="M474" s="263"/>
      <c r="N474" s="264"/>
      <c r="O474" s="264"/>
      <c r="P474" s="264"/>
      <c r="Q474" s="264"/>
      <c r="R474" s="264"/>
      <c r="S474" s="264"/>
      <c r="T474" s="26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6" t="s">
        <v>225</v>
      </c>
      <c r="AU474" s="266" t="s">
        <v>93</v>
      </c>
      <c r="AV474" s="15" t="s">
        <v>91</v>
      </c>
      <c r="AW474" s="15" t="s">
        <v>38</v>
      </c>
      <c r="AX474" s="15" t="s">
        <v>83</v>
      </c>
      <c r="AY474" s="266" t="s">
        <v>216</v>
      </c>
    </row>
    <row r="475" s="13" customFormat="1">
      <c r="A475" s="13"/>
      <c r="B475" s="234"/>
      <c r="C475" s="235"/>
      <c r="D475" s="236" t="s">
        <v>225</v>
      </c>
      <c r="E475" s="237" t="s">
        <v>1</v>
      </c>
      <c r="F475" s="238" t="s">
        <v>3082</v>
      </c>
      <c r="G475" s="235"/>
      <c r="H475" s="239">
        <v>1</v>
      </c>
      <c r="I475" s="240"/>
      <c r="J475" s="235"/>
      <c r="K475" s="235"/>
      <c r="L475" s="241"/>
      <c r="M475" s="242"/>
      <c r="N475" s="243"/>
      <c r="O475" s="243"/>
      <c r="P475" s="243"/>
      <c r="Q475" s="243"/>
      <c r="R475" s="243"/>
      <c r="S475" s="243"/>
      <c r="T475" s="24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5" t="s">
        <v>225</v>
      </c>
      <c r="AU475" s="245" t="s">
        <v>93</v>
      </c>
      <c r="AV475" s="13" t="s">
        <v>93</v>
      </c>
      <c r="AW475" s="13" t="s">
        <v>38</v>
      </c>
      <c r="AX475" s="13" t="s">
        <v>83</v>
      </c>
      <c r="AY475" s="245" t="s">
        <v>216</v>
      </c>
    </row>
    <row r="476" s="13" customFormat="1">
      <c r="A476" s="13"/>
      <c r="B476" s="234"/>
      <c r="C476" s="235"/>
      <c r="D476" s="236" t="s">
        <v>225</v>
      </c>
      <c r="E476" s="237" t="s">
        <v>1</v>
      </c>
      <c r="F476" s="238" t="s">
        <v>3083</v>
      </c>
      <c r="G476" s="235"/>
      <c r="H476" s="239">
        <v>1</v>
      </c>
      <c r="I476" s="240"/>
      <c r="J476" s="235"/>
      <c r="K476" s="235"/>
      <c r="L476" s="241"/>
      <c r="M476" s="242"/>
      <c r="N476" s="243"/>
      <c r="O476" s="243"/>
      <c r="P476" s="243"/>
      <c r="Q476" s="243"/>
      <c r="R476" s="243"/>
      <c r="S476" s="243"/>
      <c r="T476" s="24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5" t="s">
        <v>225</v>
      </c>
      <c r="AU476" s="245" t="s">
        <v>93</v>
      </c>
      <c r="AV476" s="13" t="s">
        <v>93</v>
      </c>
      <c r="AW476" s="13" t="s">
        <v>38</v>
      </c>
      <c r="AX476" s="13" t="s">
        <v>83</v>
      </c>
      <c r="AY476" s="245" t="s">
        <v>216</v>
      </c>
    </row>
    <row r="477" s="13" customFormat="1">
      <c r="A477" s="13"/>
      <c r="B477" s="234"/>
      <c r="C477" s="235"/>
      <c r="D477" s="236" t="s">
        <v>225</v>
      </c>
      <c r="E477" s="237" t="s">
        <v>1</v>
      </c>
      <c r="F477" s="238" t="s">
        <v>3086</v>
      </c>
      <c r="G477" s="235"/>
      <c r="H477" s="239">
        <v>1</v>
      </c>
      <c r="I477" s="240"/>
      <c r="J477" s="235"/>
      <c r="K477" s="235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225</v>
      </c>
      <c r="AU477" s="245" t="s">
        <v>93</v>
      </c>
      <c r="AV477" s="13" t="s">
        <v>93</v>
      </c>
      <c r="AW477" s="13" t="s">
        <v>38</v>
      </c>
      <c r="AX477" s="13" t="s">
        <v>83</v>
      </c>
      <c r="AY477" s="245" t="s">
        <v>216</v>
      </c>
    </row>
    <row r="478" s="14" customFormat="1">
      <c r="A478" s="14"/>
      <c r="B478" s="246"/>
      <c r="C478" s="247"/>
      <c r="D478" s="236" t="s">
        <v>225</v>
      </c>
      <c r="E478" s="248" t="s">
        <v>1</v>
      </c>
      <c r="F478" s="249" t="s">
        <v>229</v>
      </c>
      <c r="G478" s="247"/>
      <c r="H478" s="250">
        <v>3</v>
      </c>
      <c r="I478" s="251"/>
      <c r="J478" s="247"/>
      <c r="K478" s="247"/>
      <c r="L478" s="252"/>
      <c r="M478" s="253"/>
      <c r="N478" s="254"/>
      <c r="O478" s="254"/>
      <c r="P478" s="254"/>
      <c r="Q478" s="254"/>
      <c r="R478" s="254"/>
      <c r="S478" s="254"/>
      <c r="T478" s="25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6" t="s">
        <v>225</v>
      </c>
      <c r="AU478" s="256" t="s">
        <v>93</v>
      </c>
      <c r="AV478" s="14" t="s">
        <v>223</v>
      </c>
      <c r="AW478" s="14" t="s">
        <v>38</v>
      </c>
      <c r="AX478" s="14" t="s">
        <v>91</v>
      </c>
      <c r="AY478" s="256" t="s">
        <v>216</v>
      </c>
    </row>
    <row r="479" s="2" customFormat="1" ht="24.15" customHeight="1">
      <c r="A479" s="40"/>
      <c r="B479" s="41"/>
      <c r="C479" s="221" t="s">
        <v>377</v>
      </c>
      <c r="D479" s="221" t="s">
        <v>218</v>
      </c>
      <c r="E479" s="222" t="s">
        <v>3200</v>
      </c>
      <c r="F479" s="223" t="s">
        <v>3201</v>
      </c>
      <c r="G479" s="224" t="s">
        <v>315</v>
      </c>
      <c r="H479" s="225">
        <v>48</v>
      </c>
      <c r="I479" s="226"/>
      <c r="J479" s="227">
        <f>ROUND(I479*H479,2)</f>
        <v>0</v>
      </c>
      <c r="K479" s="223" t="s">
        <v>1</v>
      </c>
      <c r="L479" s="46"/>
      <c r="M479" s="228" t="s">
        <v>1</v>
      </c>
      <c r="N479" s="229" t="s">
        <v>48</v>
      </c>
      <c r="O479" s="93"/>
      <c r="P479" s="230">
        <f>O479*H479</f>
        <v>0</v>
      </c>
      <c r="Q479" s="230">
        <v>0.01188</v>
      </c>
      <c r="R479" s="230">
        <f>Q479*H479</f>
        <v>0.57023999999999997</v>
      </c>
      <c r="S479" s="230">
        <v>0</v>
      </c>
      <c r="T479" s="231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32" t="s">
        <v>312</v>
      </c>
      <c r="AT479" s="232" t="s">
        <v>218</v>
      </c>
      <c r="AU479" s="232" t="s">
        <v>93</v>
      </c>
      <c r="AY479" s="18" t="s">
        <v>216</v>
      </c>
      <c r="BE479" s="233">
        <f>IF(N479="základní",J479,0)</f>
        <v>0</v>
      </c>
      <c r="BF479" s="233">
        <f>IF(N479="snížená",J479,0)</f>
        <v>0</v>
      </c>
      <c r="BG479" s="233">
        <f>IF(N479="zákl. přenesená",J479,0)</f>
        <v>0</v>
      </c>
      <c r="BH479" s="233">
        <f>IF(N479="sníž. přenesená",J479,0)</f>
        <v>0</v>
      </c>
      <c r="BI479" s="233">
        <f>IF(N479="nulová",J479,0)</f>
        <v>0</v>
      </c>
      <c r="BJ479" s="18" t="s">
        <v>91</v>
      </c>
      <c r="BK479" s="233">
        <f>ROUND(I479*H479,2)</f>
        <v>0</v>
      </c>
      <c r="BL479" s="18" t="s">
        <v>312</v>
      </c>
      <c r="BM479" s="232" t="s">
        <v>3202</v>
      </c>
    </row>
    <row r="480" s="15" customFormat="1">
      <c r="A480" s="15"/>
      <c r="B480" s="257"/>
      <c r="C480" s="258"/>
      <c r="D480" s="236" t="s">
        <v>225</v>
      </c>
      <c r="E480" s="259" t="s">
        <v>1</v>
      </c>
      <c r="F480" s="260" t="s">
        <v>3072</v>
      </c>
      <c r="G480" s="258"/>
      <c r="H480" s="259" t="s">
        <v>1</v>
      </c>
      <c r="I480" s="261"/>
      <c r="J480" s="258"/>
      <c r="K480" s="258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225</v>
      </c>
      <c r="AU480" s="266" t="s">
        <v>93</v>
      </c>
      <c r="AV480" s="15" t="s">
        <v>91</v>
      </c>
      <c r="AW480" s="15" t="s">
        <v>38</v>
      </c>
      <c r="AX480" s="15" t="s">
        <v>83</v>
      </c>
      <c r="AY480" s="266" t="s">
        <v>216</v>
      </c>
    </row>
    <row r="481" s="13" customFormat="1">
      <c r="A481" s="13"/>
      <c r="B481" s="234"/>
      <c r="C481" s="235"/>
      <c r="D481" s="236" t="s">
        <v>225</v>
      </c>
      <c r="E481" s="237" t="s">
        <v>1</v>
      </c>
      <c r="F481" s="238" t="s">
        <v>3203</v>
      </c>
      <c r="G481" s="235"/>
      <c r="H481" s="239">
        <v>8</v>
      </c>
      <c r="I481" s="240"/>
      <c r="J481" s="235"/>
      <c r="K481" s="235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225</v>
      </c>
      <c r="AU481" s="245" t="s">
        <v>93</v>
      </c>
      <c r="AV481" s="13" t="s">
        <v>93</v>
      </c>
      <c r="AW481" s="13" t="s">
        <v>38</v>
      </c>
      <c r="AX481" s="13" t="s">
        <v>83</v>
      </c>
      <c r="AY481" s="245" t="s">
        <v>216</v>
      </c>
    </row>
    <row r="482" s="13" customFormat="1">
      <c r="A482" s="13"/>
      <c r="B482" s="234"/>
      <c r="C482" s="235"/>
      <c r="D482" s="236" t="s">
        <v>225</v>
      </c>
      <c r="E482" s="237" t="s">
        <v>1</v>
      </c>
      <c r="F482" s="238" t="s">
        <v>3204</v>
      </c>
      <c r="G482" s="235"/>
      <c r="H482" s="239">
        <v>8</v>
      </c>
      <c r="I482" s="240"/>
      <c r="J482" s="235"/>
      <c r="K482" s="235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225</v>
      </c>
      <c r="AU482" s="245" t="s">
        <v>93</v>
      </c>
      <c r="AV482" s="13" t="s">
        <v>93</v>
      </c>
      <c r="AW482" s="13" t="s">
        <v>38</v>
      </c>
      <c r="AX482" s="13" t="s">
        <v>83</v>
      </c>
      <c r="AY482" s="245" t="s">
        <v>216</v>
      </c>
    </row>
    <row r="483" s="13" customFormat="1">
      <c r="A483" s="13"/>
      <c r="B483" s="234"/>
      <c r="C483" s="235"/>
      <c r="D483" s="236" t="s">
        <v>225</v>
      </c>
      <c r="E483" s="237" t="s">
        <v>1</v>
      </c>
      <c r="F483" s="238" t="s">
        <v>3205</v>
      </c>
      <c r="G483" s="235"/>
      <c r="H483" s="239">
        <v>8</v>
      </c>
      <c r="I483" s="240"/>
      <c r="J483" s="235"/>
      <c r="K483" s="235"/>
      <c r="L483" s="241"/>
      <c r="M483" s="242"/>
      <c r="N483" s="243"/>
      <c r="O483" s="243"/>
      <c r="P483" s="243"/>
      <c r="Q483" s="243"/>
      <c r="R483" s="243"/>
      <c r="S483" s="243"/>
      <c r="T483" s="24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5" t="s">
        <v>225</v>
      </c>
      <c r="AU483" s="245" t="s">
        <v>93</v>
      </c>
      <c r="AV483" s="13" t="s">
        <v>93</v>
      </c>
      <c r="AW483" s="13" t="s">
        <v>38</v>
      </c>
      <c r="AX483" s="13" t="s">
        <v>83</v>
      </c>
      <c r="AY483" s="245" t="s">
        <v>216</v>
      </c>
    </row>
    <row r="484" s="13" customFormat="1">
      <c r="A484" s="13"/>
      <c r="B484" s="234"/>
      <c r="C484" s="235"/>
      <c r="D484" s="236" t="s">
        <v>225</v>
      </c>
      <c r="E484" s="237" t="s">
        <v>1</v>
      </c>
      <c r="F484" s="238" t="s">
        <v>3206</v>
      </c>
      <c r="G484" s="235"/>
      <c r="H484" s="239">
        <v>8</v>
      </c>
      <c r="I484" s="240"/>
      <c r="J484" s="235"/>
      <c r="K484" s="235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225</v>
      </c>
      <c r="AU484" s="245" t="s">
        <v>93</v>
      </c>
      <c r="AV484" s="13" t="s">
        <v>93</v>
      </c>
      <c r="AW484" s="13" t="s">
        <v>38</v>
      </c>
      <c r="AX484" s="13" t="s">
        <v>83</v>
      </c>
      <c r="AY484" s="245" t="s">
        <v>216</v>
      </c>
    </row>
    <row r="485" s="13" customFormat="1">
      <c r="A485" s="13"/>
      <c r="B485" s="234"/>
      <c r="C485" s="235"/>
      <c r="D485" s="236" t="s">
        <v>225</v>
      </c>
      <c r="E485" s="237" t="s">
        <v>1</v>
      </c>
      <c r="F485" s="238" t="s">
        <v>3207</v>
      </c>
      <c r="G485" s="235"/>
      <c r="H485" s="239">
        <v>8</v>
      </c>
      <c r="I485" s="240"/>
      <c r="J485" s="235"/>
      <c r="K485" s="235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225</v>
      </c>
      <c r="AU485" s="245" t="s">
        <v>93</v>
      </c>
      <c r="AV485" s="13" t="s">
        <v>93</v>
      </c>
      <c r="AW485" s="13" t="s">
        <v>38</v>
      </c>
      <c r="AX485" s="13" t="s">
        <v>83</v>
      </c>
      <c r="AY485" s="245" t="s">
        <v>216</v>
      </c>
    </row>
    <row r="486" s="13" customFormat="1">
      <c r="A486" s="13"/>
      <c r="B486" s="234"/>
      <c r="C486" s="235"/>
      <c r="D486" s="236" t="s">
        <v>225</v>
      </c>
      <c r="E486" s="237" t="s">
        <v>1</v>
      </c>
      <c r="F486" s="238" t="s">
        <v>3208</v>
      </c>
      <c r="G486" s="235"/>
      <c r="H486" s="239">
        <v>8</v>
      </c>
      <c r="I486" s="240"/>
      <c r="J486" s="235"/>
      <c r="K486" s="235"/>
      <c r="L486" s="241"/>
      <c r="M486" s="242"/>
      <c r="N486" s="243"/>
      <c r="O486" s="243"/>
      <c r="P486" s="243"/>
      <c r="Q486" s="243"/>
      <c r="R486" s="243"/>
      <c r="S486" s="243"/>
      <c r="T486" s="24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5" t="s">
        <v>225</v>
      </c>
      <c r="AU486" s="245" t="s">
        <v>93</v>
      </c>
      <c r="AV486" s="13" t="s">
        <v>93</v>
      </c>
      <c r="AW486" s="13" t="s">
        <v>38</v>
      </c>
      <c r="AX486" s="13" t="s">
        <v>83</v>
      </c>
      <c r="AY486" s="245" t="s">
        <v>216</v>
      </c>
    </row>
    <row r="487" s="14" customFormat="1">
      <c r="A487" s="14"/>
      <c r="B487" s="246"/>
      <c r="C487" s="247"/>
      <c r="D487" s="236" t="s">
        <v>225</v>
      </c>
      <c r="E487" s="248" t="s">
        <v>1</v>
      </c>
      <c r="F487" s="249" t="s">
        <v>229</v>
      </c>
      <c r="G487" s="247"/>
      <c r="H487" s="250">
        <v>48</v>
      </c>
      <c r="I487" s="251"/>
      <c r="J487" s="247"/>
      <c r="K487" s="247"/>
      <c r="L487" s="252"/>
      <c r="M487" s="253"/>
      <c r="N487" s="254"/>
      <c r="O487" s="254"/>
      <c r="P487" s="254"/>
      <c r="Q487" s="254"/>
      <c r="R487" s="254"/>
      <c r="S487" s="254"/>
      <c r="T487" s="25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6" t="s">
        <v>225</v>
      </c>
      <c r="AU487" s="256" t="s">
        <v>93</v>
      </c>
      <c r="AV487" s="14" t="s">
        <v>223</v>
      </c>
      <c r="AW487" s="14" t="s">
        <v>38</v>
      </c>
      <c r="AX487" s="14" t="s">
        <v>91</v>
      </c>
      <c r="AY487" s="256" t="s">
        <v>216</v>
      </c>
    </row>
    <row r="488" s="2" customFormat="1" ht="24.15" customHeight="1">
      <c r="A488" s="40"/>
      <c r="B488" s="41"/>
      <c r="C488" s="221" t="s">
        <v>408</v>
      </c>
      <c r="D488" s="221" t="s">
        <v>218</v>
      </c>
      <c r="E488" s="222" t="s">
        <v>3209</v>
      </c>
      <c r="F488" s="223" t="s">
        <v>3210</v>
      </c>
      <c r="G488" s="224" t="s">
        <v>315</v>
      </c>
      <c r="H488" s="225">
        <v>6</v>
      </c>
      <c r="I488" s="226"/>
      <c r="J488" s="227">
        <f>ROUND(I488*H488,2)</f>
        <v>0</v>
      </c>
      <c r="K488" s="223" t="s">
        <v>1</v>
      </c>
      <c r="L488" s="46"/>
      <c r="M488" s="228" t="s">
        <v>1</v>
      </c>
      <c r="N488" s="229" t="s">
        <v>48</v>
      </c>
      <c r="O488" s="93"/>
      <c r="P488" s="230">
        <f>O488*H488</f>
        <v>0</v>
      </c>
      <c r="Q488" s="230">
        <v>0.01188</v>
      </c>
      <c r="R488" s="230">
        <f>Q488*H488</f>
        <v>0.071279999999999996</v>
      </c>
      <c r="S488" s="230">
        <v>0</v>
      </c>
      <c r="T488" s="231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32" t="s">
        <v>312</v>
      </c>
      <c r="AT488" s="232" t="s">
        <v>218</v>
      </c>
      <c r="AU488" s="232" t="s">
        <v>93</v>
      </c>
      <c r="AY488" s="18" t="s">
        <v>216</v>
      </c>
      <c r="BE488" s="233">
        <f>IF(N488="základní",J488,0)</f>
        <v>0</v>
      </c>
      <c r="BF488" s="233">
        <f>IF(N488="snížená",J488,0)</f>
        <v>0</v>
      </c>
      <c r="BG488" s="233">
        <f>IF(N488="zákl. přenesená",J488,0)</f>
        <v>0</v>
      </c>
      <c r="BH488" s="233">
        <f>IF(N488="sníž. přenesená",J488,0)</f>
        <v>0</v>
      </c>
      <c r="BI488" s="233">
        <f>IF(N488="nulová",J488,0)</f>
        <v>0</v>
      </c>
      <c r="BJ488" s="18" t="s">
        <v>91</v>
      </c>
      <c r="BK488" s="233">
        <f>ROUND(I488*H488,2)</f>
        <v>0</v>
      </c>
      <c r="BL488" s="18" t="s">
        <v>312</v>
      </c>
      <c r="BM488" s="232" t="s">
        <v>3211</v>
      </c>
    </row>
    <row r="489" s="15" customFormat="1">
      <c r="A489" s="15"/>
      <c r="B489" s="257"/>
      <c r="C489" s="258"/>
      <c r="D489" s="236" t="s">
        <v>225</v>
      </c>
      <c r="E489" s="259" t="s">
        <v>1</v>
      </c>
      <c r="F489" s="260" t="s">
        <v>3072</v>
      </c>
      <c r="G489" s="258"/>
      <c r="H489" s="259" t="s">
        <v>1</v>
      </c>
      <c r="I489" s="261"/>
      <c r="J489" s="258"/>
      <c r="K489" s="258"/>
      <c r="L489" s="262"/>
      <c r="M489" s="263"/>
      <c r="N489" s="264"/>
      <c r="O489" s="264"/>
      <c r="P489" s="264"/>
      <c r="Q489" s="264"/>
      <c r="R489" s="264"/>
      <c r="S489" s="264"/>
      <c r="T489" s="26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6" t="s">
        <v>225</v>
      </c>
      <c r="AU489" s="266" t="s">
        <v>93</v>
      </c>
      <c r="AV489" s="15" t="s">
        <v>91</v>
      </c>
      <c r="AW489" s="15" t="s">
        <v>38</v>
      </c>
      <c r="AX489" s="15" t="s">
        <v>83</v>
      </c>
      <c r="AY489" s="266" t="s">
        <v>216</v>
      </c>
    </row>
    <row r="490" s="13" customFormat="1">
      <c r="A490" s="13"/>
      <c r="B490" s="234"/>
      <c r="C490" s="235"/>
      <c r="D490" s="236" t="s">
        <v>225</v>
      </c>
      <c r="E490" s="237" t="s">
        <v>1</v>
      </c>
      <c r="F490" s="238" t="s">
        <v>3082</v>
      </c>
      <c r="G490" s="235"/>
      <c r="H490" s="239">
        <v>1</v>
      </c>
      <c r="I490" s="240"/>
      <c r="J490" s="235"/>
      <c r="K490" s="235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225</v>
      </c>
      <c r="AU490" s="245" t="s">
        <v>93</v>
      </c>
      <c r="AV490" s="13" t="s">
        <v>93</v>
      </c>
      <c r="AW490" s="13" t="s">
        <v>38</v>
      </c>
      <c r="AX490" s="13" t="s">
        <v>83</v>
      </c>
      <c r="AY490" s="245" t="s">
        <v>216</v>
      </c>
    </row>
    <row r="491" s="13" customFormat="1">
      <c r="A491" s="13"/>
      <c r="B491" s="234"/>
      <c r="C491" s="235"/>
      <c r="D491" s="236" t="s">
        <v>225</v>
      </c>
      <c r="E491" s="237" t="s">
        <v>1</v>
      </c>
      <c r="F491" s="238" t="s">
        <v>3083</v>
      </c>
      <c r="G491" s="235"/>
      <c r="H491" s="239">
        <v>1</v>
      </c>
      <c r="I491" s="240"/>
      <c r="J491" s="235"/>
      <c r="K491" s="235"/>
      <c r="L491" s="241"/>
      <c r="M491" s="242"/>
      <c r="N491" s="243"/>
      <c r="O491" s="243"/>
      <c r="P491" s="243"/>
      <c r="Q491" s="243"/>
      <c r="R491" s="243"/>
      <c r="S491" s="243"/>
      <c r="T491" s="24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5" t="s">
        <v>225</v>
      </c>
      <c r="AU491" s="245" t="s">
        <v>93</v>
      </c>
      <c r="AV491" s="13" t="s">
        <v>93</v>
      </c>
      <c r="AW491" s="13" t="s">
        <v>38</v>
      </c>
      <c r="AX491" s="13" t="s">
        <v>83</v>
      </c>
      <c r="AY491" s="245" t="s">
        <v>216</v>
      </c>
    </row>
    <row r="492" s="13" customFormat="1">
      <c r="A492" s="13"/>
      <c r="B492" s="234"/>
      <c r="C492" s="235"/>
      <c r="D492" s="236" t="s">
        <v>225</v>
      </c>
      <c r="E492" s="237" t="s">
        <v>1</v>
      </c>
      <c r="F492" s="238" t="s">
        <v>3084</v>
      </c>
      <c r="G492" s="235"/>
      <c r="H492" s="239">
        <v>1</v>
      </c>
      <c r="I492" s="240"/>
      <c r="J492" s="235"/>
      <c r="K492" s="235"/>
      <c r="L492" s="241"/>
      <c r="M492" s="242"/>
      <c r="N492" s="243"/>
      <c r="O492" s="243"/>
      <c r="P492" s="243"/>
      <c r="Q492" s="243"/>
      <c r="R492" s="243"/>
      <c r="S492" s="243"/>
      <c r="T492" s="24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5" t="s">
        <v>225</v>
      </c>
      <c r="AU492" s="245" t="s">
        <v>93</v>
      </c>
      <c r="AV492" s="13" t="s">
        <v>93</v>
      </c>
      <c r="AW492" s="13" t="s">
        <v>38</v>
      </c>
      <c r="AX492" s="13" t="s">
        <v>83</v>
      </c>
      <c r="AY492" s="245" t="s">
        <v>216</v>
      </c>
    </row>
    <row r="493" s="13" customFormat="1">
      <c r="A493" s="13"/>
      <c r="B493" s="234"/>
      <c r="C493" s="235"/>
      <c r="D493" s="236" t="s">
        <v>225</v>
      </c>
      <c r="E493" s="237" t="s">
        <v>1</v>
      </c>
      <c r="F493" s="238" t="s">
        <v>3085</v>
      </c>
      <c r="G493" s="235"/>
      <c r="H493" s="239">
        <v>1</v>
      </c>
      <c r="I493" s="240"/>
      <c r="J493" s="235"/>
      <c r="K493" s="235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225</v>
      </c>
      <c r="AU493" s="245" t="s">
        <v>93</v>
      </c>
      <c r="AV493" s="13" t="s">
        <v>93</v>
      </c>
      <c r="AW493" s="13" t="s">
        <v>38</v>
      </c>
      <c r="AX493" s="13" t="s">
        <v>83</v>
      </c>
      <c r="AY493" s="245" t="s">
        <v>216</v>
      </c>
    </row>
    <row r="494" s="13" customFormat="1">
      <c r="A494" s="13"/>
      <c r="B494" s="234"/>
      <c r="C494" s="235"/>
      <c r="D494" s="236" t="s">
        <v>225</v>
      </c>
      <c r="E494" s="237" t="s">
        <v>1</v>
      </c>
      <c r="F494" s="238" t="s">
        <v>3086</v>
      </c>
      <c r="G494" s="235"/>
      <c r="H494" s="239">
        <v>1</v>
      </c>
      <c r="I494" s="240"/>
      <c r="J494" s="235"/>
      <c r="K494" s="235"/>
      <c r="L494" s="241"/>
      <c r="M494" s="242"/>
      <c r="N494" s="243"/>
      <c r="O494" s="243"/>
      <c r="P494" s="243"/>
      <c r="Q494" s="243"/>
      <c r="R494" s="243"/>
      <c r="S494" s="243"/>
      <c r="T494" s="24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5" t="s">
        <v>225</v>
      </c>
      <c r="AU494" s="245" t="s">
        <v>93</v>
      </c>
      <c r="AV494" s="13" t="s">
        <v>93</v>
      </c>
      <c r="AW494" s="13" t="s">
        <v>38</v>
      </c>
      <c r="AX494" s="13" t="s">
        <v>83</v>
      </c>
      <c r="AY494" s="245" t="s">
        <v>216</v>
      </c>
    </row>
    <row r="495" s="13" customFormat="1">
      <c r="A495" s="13"/>
      <c r="B495" s="234"/>
      <c r="C495" s="235"/>
      <c r="D495" s="236" t="s">
        <v>225</v>
      </c>
      <c r="E495" s="237" t="s">
        <v>1</v>
      </c>
      <c r="F495" s="238" t="s">
        <v>3087</v>
      </c>
      <c r="G495" s="235"/>
      <c r="H495" s="239">
        <v>1</v>
      </c>
      <c r="I495" s="240"/>
      <c r="J495" s="235"/>
      <c r="K495" s="235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225</v>
      </c>
      <c r="AU495" s="245" t="s">
        <v>93</v>
      </c>
      <c r="AV495" s="13" t="s">
        <v>93</v>
      </c>
      <c r="AW495" s="13" t="s">
        <v>38</v>
      </c>
      <c r="AX495" s="13" t="s">
        <v>83</v>
      </c>
      <c r="AY495" s="245" t="s">
        <v>216</v>
      </c>
    </row>
    <row r="496" s="14" customFormat="1">
      <c r="A496" s="14"/>
      <c r="B496" s="246"/>
      <c r="C496" s="247"/>
      <c r="D496" s="236" t="s">
        <v>225</v>
      </c>
      <c r="E496" s="248" t="s">
        <v>1</v>
      </c>
      <c r="F496" s="249" t="s">
        <v>229</v>
      </c>
      <c r="G496" s="247"/>
      <c r="H496" s="250">
        <v>6</v>
      </c>
      <c r="I496" s="251"/>
      <c r="J496" s="247"/>
      <c r="K496" s="247"/>
      <c r="L496" s="252"/>
      <c r="M496" s="253"/>
      <c r="N496" s="254"/>
      <c r="O496" s="254"/>
      <c r="P496" s="254"/>
      <c r="Q496" s="254"/>
      <c r="R496" s="254"/>
      <c r="S496" s="254"/>
      <c r="T496" s="25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6" t="s">
        <v>225</v>
      </c>
      <c r="AU496" s="256" t="s">
        <v>93</v>
      </c>
      <c r="AV496" s="14" t="s">
        <v>223</v>
      </c>
      <c r="AW496" s="14" t="s">
        <v>38</v>
      </c>
      <c r="AX496" s="14" t="s">
        <v>91</v>
      </c>
      <c r="AY496" s="256" t="s">
        <v>216</v>
      </c>
    </row>
    <row r="497" s="2" customFormat="1" ht="16.5" customHeight="1">
      <c r="A497" s="40"/>
      <c r="B497" s="41"/>
      <c r="C497" s="221" t="s">
        <v>415</v>
      </c>
      <c r="D497" s="221" t="s">
        <v>218</v>
      </c>
      <c r="E497" s="222" t="s">
        <v>3212</v>
      </c>
      <c r="F497" s="223" t="s">
        <v>3213</v>
      </c>
      <c r="G497" s="224" t="s">
        <v>3198</v>
      </c>
      <c r="H497" s="225">
        <v>6</v>
      </c>
      <c r="I497" s="226"/>
      <c r="J497" s="227">
        <f>ROUND(I497*H497,2)</f>
        <v>0</v>
      </c>
      <c r="K497" s="223" t="s">
        <v>1</v>
      </c>
      <c r="L497" s="46"/>
      <c r="M497" s="228" t="s">
        <v>1</v>
      </c>
      <c r="N497" s="229" t="s">
        <v>48</v>
      </c>
      <c r="O497" s="93"/>
      <c r="P497" s="230">
        <f>O497*H497</f>
        <v>0</v>
      </c>
      <c r="Q497" s="230">
        <v>0.01188</v>
      </c>
      <c r="R497" s="230">
        <f>Q497*H497</f>
        <v>0.071279999999999996</v>
      </c>
      <c r="S497" s="230">
        <v>0</v>
      </c>
      <c r="T497" s="231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32" t="s">
        <v>312</v>
      </c>
      <c r="AT497" s="232" t="s">
        <v>218</v>
      </c>
      <c r="AU497" s="232" t="s">
        <v>93</v>
      </c>
      <c r="AY497" s="18" t="s">
        <v>216</v>
      </c>
      <c r="BE497" s="233">
        <f>IF(N497="základní",J497,0)</f>
        <v>0</v>
      </c>
      <c r="BF497" s="233">
        <f>IF(N497="snížená",J497,0)</f>
        <v>0</v>
      </c>
      <c r="BG497" s="233">
        <f>IF(N497="zákl. přenesená",J497,0)</f>
        <v>0</v>
      </c>
      <c r="BH497" s="233">
        <f>IF(N497="sníž. přenesená",J497,0)</f>
        <v>0</v>
      </c>
      <c r="BI497" s="233">
        <f>IF(N497="nulová",J497,0)</f>
        <v>0</v>
      </c>
      <c r="BJ497" s="18" t="s">
        <v>91</v>
      </c>
      <c r="BK497" s="233">
        <f>ROUND(I497*H497,2)</f>
        <v>0</v>
      </c>
      <c r="BL497" s="18" t="s">
        <v>312</v>
      </c>
      <c r="BM497" s="232" t="s">
        <v>3214</v>
      </c>
    </row>
    <row r="498" s="13" customFormat="1">
      <c r="A498" s="13"/>
      <c r="B498" s="234"/>
      <c r="C498" s="235"/>
      <c r="D498" s="236" t="s">
        <v>225</v>
      </c>
      <c r="E498" s="237" t="s">
        <v>1</v>
      </c>
      <c r="F498" s="238" t="s">
        <v>3082</v>
      </c>
      <c r="G498" s="235"/>
      <c r="H498" s="239">
        <v>1</v>
      </c>
      <c r="I498" s="240"/>
      <c r="J498" s="235"/>
      <c r="K498" s="235"/>
      <c r="L498" s="241"/>
      <c r="M498" s="242"/>
      <c r="N498" s="243"/>
      <c r="O498" s="243"/>
      <c r="P498" s="243"/>
      <c r="Q498" s="243"/>
      <c r="R498" s="243"/>
      <c r="S498" s="243"/>
      <c r="T498" s="24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5" t="s">
        <v>225</v>
      </c>
      <c r="AU498" s="245" t="s">
        <v>93</v>
      </c>
      <c r="AV498" s="13" t="s">
        <v>93</v>
      </c>
      <c r="AW498" s="13" t="s">
        <v>38</v>
      </c>
      <c r="AX498" s="13" t="s">
        <v>83</v>
      </c>
      <c r="AY498" s="245" t="s">
        <v>216</v>
      </c>
    </row>
    <row r="499" s="13" customFormat="1">
      <c r="A499" s="13"/>
      <c r="B499" s="234"/>
      <c r="C499" s="235"/>
      <c r="D499" s="236" t="s">
        <v>225</v>
      </c>
      <c r="E499" s="237" t="s">
        <v>1</v>
      </c>
      <c r="F499" s="238" t="s">
        <v>3083</v>
      </c>
      <c r="G499" s="235"/>
      <c r="H499" s="239">
        <v>1</v>
      </c>
      <c r="I499" s="240"/>
      <c r="J499" s="235"/>
      <c r="K499" s="235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225</v>
      </c>
      <c r="AU499" s="245" t="s">
        <v>93</v>
      </c>
      <c r="AV499" s="13" t="s">
        <v>93</v>
      </c>
      <c r="AW499" s="13" t="s">
        <v>38</v>
      </c>
      <c r="AX499" s="13" t="s">
        <v>83</v>
      </c>
      <c r="AY499" s="245" t="s">
        <v>216</v>
      </c>
    </row>
    <row r="500" s="13" customFormat="1">
      <c r="A500" s="13"/>
      <c r="B500" s="234"/>
      <c r="C500" s="235"/>
      <c r="D500" s="236" t="s">
        <v>225</v>
      </c>
      <c r="E500" s="237" t="s">
        <v>1</v>
      </c>
      <c r="F500" s="238" t="s">
        <v>3084</v>
      </c>
      <c r="G500" s="235"/>
      <c r="H500" s="239">
        <v>1</v>
      </c>
      <c r="I500" s="240"/>
      <c r="J500" s="235"/>
      <c r="K500" s="235"/>
      <c r="L500" s="241"/>
      <c r="M500" s="242"/>
      <c r="N500" s="243"/>
      <c r="O500" s="243"/>
      <c r="P500" s="243"/>
      <c r="Q500" s="243"/>
      <c r="R500" s="243"/>
      <c r="S500" s="243"/>
      <c r="T500" s="24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5" t="s">
        <v>225</v>
      </c>
      <c r="AU500" s="245" t="s">
        <v>93</v>
      </c>
      <c r="AV500" s="13" t="s">
        <v>93</v>
      </c>
      <c r="AW500" s="13" t="s">
        <v>38</v>
      </c>
      <c r="AX500" s="13" t="s">
        <v>83</v>
      </c>
      <c r="AY500" s="245" t="s">
        <v>216</v>
      </c>
    </row>
    <row r="501" s="13" customFormat="1">
      <c r="A501" s="13"/>
      <c r="B501" s="234"/>
      <c r="C501" s="235"/>
      <c r="D501" s="236" t="s">
        <v>225</v>
      </c>
      <c r="E501" s="237" t="s">
        <v>1</v>
      </c>
      <c r="F501" s="238" t="s">
        <v>3085</v>
      </c>
      <c r="G501" s="235"/>
      <c r="H501" s="239">
        <v>1</v>
      </c>
      <c r="I501" s="240"/>
      <c r="J501" s="235"/>
      <c r="K501" s="235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225</v>
      </c>
      <c r="AU501" s="245" t="s">
        <v>93</v>
      </c>
      <c r="AV501" s="13" t="s">
        <v>93</v>
      </c>
      <c r="AW501" s="13" t="s">
        <v>38</v>
      </c>
      <c r="AX501" s="13" t="s">
        <v>83</v>
      </c>
      <c r="AY501" s="245" t="s">
        <v>216</v>
      </c>
    </row>
    <row r="502" s="13" customFormat="1">
      <c r="A502" s="13"/>
      <c r="B502" s="234"/>
      <c r="C502" s="235"/>
      <c r="D502" s="236" t="s">
        <v>225</v>
      </c>
      <c r="E502" s="237" t="s">
        <v>1</v>
      </c>
      <c r="F502" s="238" t="s">
        <v>3086</v>
      </c>
      <c r="G502" s="235"/>
      <c r="H502" s="239">
        <v>1</v>
      </c>
      <c r="I502" s="240"/>
      <c r="J502" s="235"/>
      <c r="K502" s="235"/>
      <c r="L502" s="241"/>
      <c r="M502" s="242"/>
      <c r="N502" s="243"/>
      <c r="O502" s="243"/>
      <c r="P502" s="243"/>
      <c r="Q502" s="243"/>
      <c r="R502" s="243"/>
      <c r="S502" s="243"/>
      <c r="T502" s="24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225</v>
      </c>
      <c r="AU502" s="245" t="s">
        <v>93</v>
      </c>
      <c r="AV502" s="13" t="s">
        <v>93</v>
      </c>
      <c r="AW502" s="13" t="s">
        <v>38</v>
      </c>
      <c r="AX502" s="13" t="s">
        <v>83</v>
      </c>
      <c r="AY502" s="245" t="s">
        <v>216</v>
      </c>
    </row>
    <row r="503" s="13" customFormat="1">
      <c r="A503" s="13"/>
      <c r="B503" s="234"/>
      <c r="C503" s="235"/>
      <c r="D503" s="236" t="s">
        <v>225</v>
      </c>
      <c r="E503" s="237" t="s">
        <v>1</v>
      </c>
      <c r="F503" s="238" t="s">
        <v>3087</v>
      </c>
      <c r="G503" s="235"/>
      <c r="H503" s="239">
        <v>1</v>
      </c>
      <c r="I503" s="240"/>
      <c r="J503" s="235"/>
      <c r="K503" s="235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225</v>
      </c>
      <c r="AU503" s="245" t="s">
        <v>93</v>
      </c>
      <c r="AV503" s="13" t="s">
        <v>93</v>
      </c>
      <c r="AW503" s="13" t="s">
        <v>38</v>
      </c>
      <c r="AX503" s="13" t="s">
        <v>83</v>
      </c>
      <c r="AY503" s="245" t="s">
        <v>216</v>
      </c>
    </row>
    <row r="504" s="14" customFormat="1">
      <c r="A504" s="14"/>
      <c r="B504" s="246"/>
      <c r="C504" s="247"/>
      <c r="D504" s="236" t="s">
        <v>225</v>
      </c>
      <c r="E504" s="248" t="s">
        <v>1</v>
      </c>
      <c r="F504" s="249" t="s">
        <v>229</v>
      </c>
      <c r="G504" s="247"/>
      <c r="H504" s="250">
        <v>6</v>
      </c>
      <c r="I504" s="251"/>
      <c r="J504" s="247"/>
      <c r="K504" s="247"/>
      <c r="L504" s="252"/>
      <c r="M504" s="253"/>
      <c r="N504" s="254"/>
      <c r="O504" s="254"/>
      <c r="P504" s="254"/>
      <c r="Q504" s="254"/>
      <c r="R504" s="254"/>
      <c r="S504" s="254"/>
      <c r="T504" s="255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6" t="s">
        <v>225</v>
      </c>
      <c r="AU504" s="256" t="s">
        <v>93</v>
      </c>
      <c r="AV504" s="14" t="s">
        <v>223</v>
      </c>
      <c r="AW504" s="14" t="s">
        <v>38</v>
      </c>
      <c r="AX504" s="14" t="s">
        <v>91</v>
      </c>
      <c r="AY504" s="256" t="s">
        <v>216</v>
      </c>
    </row>
    <row r="505" s="2" customFormat="1" ht="24.15" customHeight="1">
      <c r="A505" s="40"/>
      <c r="B505" s="41"/>
      <c r="C505" s="221" t="s">
        <v>420</v>
      </c>
      <c r="D505" s="221" t="s">
        <v>218</v>
      </c>
      <c r="E505" s="222" t="s">
        <v>3215</v>
      </c>
      <c r="F505" s="223" t="s">
        <v>3216</v>
      </c>
      <c r="G505" s="224" t="s">
        <v>237</v>
      </c>
      <c r="H505" s="225">
        <v>465.5</v>
      </c>
      <c r="I505" s="226"/>
      <c r="J505" s="227">
        <f>ROUND(I505*H505,2)</f>
        <v>0</v>
      </c>
      <c r="K505" s="223" t="s">
        <v>222</v>
      </c>
      <c r="L505" s="46"/>
      <c r="M505" s="228" t="s">
        <v>1</v>
      </c>
      <c r="N505" s="229" t="s">
        <v>48</v>
      </c>
      <c r="O505" s="93"/>
      <c r="P505" s="230">
        <f>O505*H505</f>
        <v>0</v>
      </c>
      <c r="Q505" s="230">
        <v>0.00039596999999999999</v>
      </c>
      <c r="R505" s="230">
        <f>Q505*H505</f>
        <v>0.184324035</v>
      </c>
      <c r="S505" s="230">
        <v>0</v>
      </c>
      <c r="T505" s="231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32" t="s">
        <v>312</v>
      </c>
      <c r="AT505" s="232" t="s">
        <v>218</v>
      </c>
      <c r="AU505" s="232" t="s">
        <v>93</v>
      </c>
      <c r="AY505" s="18" t="s">
        <v>216</v>
      </c>
      <c r="BE505" s="233">
        <f>IF(N505="základní",J505,0)</f>
        <v>0</v>
      </c>
      <c r="BF505" s="233">
        <f>IF(N505="snížená",J505,0)</f>
        <v>0</v>
      </c>
      <c r="BG505" s="233">
        <f>IF(N505="zákl. přenesená",J505,0)</f>
        <v>0</v>
      </c>
      <c r="BH505" s="233">
        <f>IF(N505="sníž. přenesená",J505,0)</f>
        <v>0</v>
      </c>
      <c r="BI505" s="233">
        <f>IF(N505="nulová",J505,0)</f>
        <v>0</v>
      </c>
      <c r="BJ505" s="18" t="s">
        <v>91</v>
      </c>
      <c r="BK505" s="233">
        <f>ROUND(I505*H505,2)</f>
        <v>0</v>
      </c>
      <c r="BL505" s="18" t="s">
        <v>312</v>
      </c>
      <c r="BM505" s="232" t="s">
        <v>3217</v>
      </c>
    </row>
    <row r="506" s="13" customFormat="1">
      <c r="A506" s="13"/>
      <c r="B506" s="234"/>
      <c r="C506" s="235"/>
      <c r="D506" s="236" t="s">
        <v>225</v>
      </c>
      <c r="E506" s="237" t="s">
        <v>1</v>
      </c>
      <c r="F506" s="238" t="s">
        <v>3218</v>
      </c>
      <c r="G506" s="235"/>
      <c r="H506" s="239">
        <v>22.199999999999999</v>
      </c>
      <c r="I506" s="240"/>
      <c r="J506" s="235"/>
      <c r="K506" s="235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225</v>
      </c>
      <c r="AU506" s="245" t="s">
        <v>93</v>
      </c>
      <c r="AV506" s="13" t="s">
        <v>93</v>
      </c>
      <c r="AW506" s="13" t="s">
        <v>38</v>
      </c>
      <c r="AX506" s="13" t="s">
        <v>83</v>
      </c>
      <c r="AY506" s="245" t="s">
        <v>216</v>
      </c>
    </row>
    <row r="507" s="13" customFormat="1">
      <c r="A507" s="13"/>
      <c r="B507" s="234"/>
      <c r="C507" s="235"/>
      <c r="D507" s="236" t="s">
        <v>225</v>
      </c>
      <c r="E507" s="237" t="s">
        <v>1</v>
      </c>
      <c r="F507" s="238" t="s">
        <v>3131</v>
      </c>
      <c r="G507" s="235"/>
      <c r="H507" s="239">
        <v>32.200000000000003</v>
      </c>
      <c r="I507" s="240"/>
      <c r="J507" s="235"/>
      <c r="K507" s="235"/>
      <c r="L507" s="241"/>
      <c r="M507" s="242"/>
      <c r="N507" s="243"/>
      <c r="O507" s="243"/>
      <c r="P507" s="243"/>
      <c r="Q507" s="243"/>
      <c r="R507" s="243"/>
      <c r="S507" s="243"/>
      <c r="T507" s="24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5" t="s">
        <v>225</v>
      </c>
      <c r="AU507" s="245" t="s">
        <v>93</v>
      </c>
      <c r="AV507" s="13" t="s">
        <v>93</v>
      </c>
      <c r="AW507" s="13" t="s">
        <v>38</v>
      </c>
      <c r="AX507" s="13" t="s">
        <v>83</v>
      </c>
      <c r="AY507" s="245" t="s">
        <v>216</v>
      </c>
    </row>
    <row r="508" s="13" customFormat="1">
      <c r="A508" s="13"/>
      <c r="B508" s="234"/>
      <c r="C508" s="235"/>
      <c r="D508" s="236" t="s">
        <v>225</v>
      </c>
      <c r="E508" s="237" t="s">
        <v>1</v>
      </c>
      <c r="F508" s="238" t="s">
        <v>3219</v>
      </c>
      <c r="G508" s="235"/>
      <c r="H508" s="239">
        <v>31.600000000000001</v>
      </c>
      <c r="I508" s="240"/>
      <c r="J508" s="235"/>
      <c r="K508" s="235"/>
      <c r="L508" s="241"/>
      <c r="M508" s="242"/>
      <c r="N508" s="243"/>
      <c r="O508" s="243"/>
      <c r="P508" s="243"/>
      <c r="Q508" s="243"/>
      <c r="R508" s="243"/>
      <c r="S508" s="243"/>
      <c r="T508" s="24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5" t="s">
        <v>225</v>
      </c>
      <c r="AU508" s="245" t="s">
        <v>93</v>
      </c>
      <c r="AV508" s="13" t="s">
        <v>93</v>
      </c>
      <c r="AW508" s="13" t="s">
        <v>38</v>
      </c>
      <c r="AX508" s="13" t="s">
        <v>83</v>
      </c>
      <c r="AY508" s="245" t="s">
        <v>216</v>
      </c>
    </row>
    <row r="509" s="13" customFormat="1">
      <c r="A509" s="13"/>
      <c r="B509" s="234"/>
      <c r="C509" s="235"/>
      <c r="D509" s="236" t="s">
        <v>225</v>
      </c>
      <c r="E509" s="237" t="s">
        <v>1</v>
      </c>
      <c r="F509" s="238" t="s">
        <v>3220</v>
      </c>
      <c r="G509" s="235"/>
      <c r="H509" s="239">
        <v>23.300000000000001</v>
      </c>
      <c r="I509" s="240"/>
      <c r="J509" s="235"/>
      <c r="K509" s="235"/>
      <c r="L509" s="241"/>
      <c r="M509" s="242"/>
      <c r="N509" s="243"/>
      <c r="O509" s="243"/>
      <c r="P509" s="243"/>
      <c r="Q509" s="243"/>
      <c r="R509" s="243"/>
      <c r="S509" s="243"/>
      <c r="T509" s="24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5" t="s">
        <v>225</v>
      </c>
      <c r="AU509" s="245" t="s">
        <v>93</v>
      </c>
      <c r="AV509" s="13" t="s">
        <v>93</v>
      </c>
      <c r="AW509" s="13" t="s">
        <v>38</v>
      </c>
      <c r="AX509" s="13" t="s">
        <v>83</v>
      </c>
      <c r="AY509" s="245" t="s">
        <v>216</v>
      </c>
    </row>
    <row r="510" s="13" customFormat="1">
      <c r="A510" s="13"/>
      <c r="B510" s="234"/>
      <c r="C510" s="235"/>
      <c r="D510" s="236" t="s">
        <v>225</v>
      </c>
      <c r="E510" s="237" t="s">
        <v>1</v>
      </c>
      <c r="F510" s="238" t="s">
        <v>3221</v>
      </c>
      <c r="G510" s="235"/>
      <c r="H510" s="239">
        <v>19.199999999999999</v>
      </c>
      <c r="I510" s="240"/>
      <c r="J510" s="235"/>
      <c r="K510" s="235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225</v>
      </c>
      <c r="AU510" s="245" t="s">
        <v>93</v>
      </c>
      <c r="AV510" s="13" t="s">
        <v>93</v>
      </c>
      <c r="AW510" s="13" t="s">
        <v>38</v>
      </c>
      <c r="AX510" s="13" t="s">
        <v>83</v>
      </c>
      <c r="AY510" s="245" t="s">
        <v>216</v>
      </c>
    </row>
    <row r="511" s="13" customFormat="1">
      <c r="A511" s="13"/>
      <c r="B511" s="234"/>
      <c r="C511" s="235"/>
      <c r="D511" s="236" t="s">
        <v>225</v>
      </c>
      <c r="E511" s="237" t="s">
        <v>1</v>
      </c>
      <c r="F511" s="238" t="s">
        <v>3222</v>
      </c>
      <c r="G511" s="235"/>
      <c r="H511" s="239">
        <v>21.100000000000001</v>
      </c>
      <c r="I511" s="240"/>
      <c r="J511" s="235"/>
      <c r="K511" s="235"/>
      <c r="L511" s="241"/>
      <c r="M511" s="242"/>
      <c r="N511" s="243"/>
      <c r="O511" s="243"/>
      <c r="P511" s="243"/>
      <c r="Q511" s="243"/>
      <c r="R511" s="243"/>
      <c r="S511" s="243"/>
      <c r="T511" s="244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5" t="s">
        <v>225</v>
      </c>
      <c r="AU511" s="245" t="s">
        <v>93</v>
      </c>
      <c r="AV511" s="13" t="s">
        <v>93</v>
      </c>
      <c r="AW511" s="13" t="s">
        <v>38</v>
      </c>
      <c r="AX511" s="13" t="s">
        <v>83</v>
      </c>
      <c r="AY511" s="245" t="s">
        <v>216</v>
      </c>
    </row>
    <row r="512" s="13" customFormat="1">
      <c r="A512" s="13"/>
      <c r="B512" s="234"/>
      <c r="C512" s="235"/>
      <c r="D512" s="236" t="s">
        <v>225</v>
      </c>
      <c r="E512" s="237" t="s">
        <v>1</v>
      </c>
      <c r="F512" s="238" t="s">
        <v>3223</v>
      </c>
      <c r="G512" s="235"/>
      <c r="H512" s="239">
        <v>21.5</v>
      </c>
      <c r="I512" s="240"/>
      <c r="J512" s="235"/>
      <c r="K512" s="235"/>
      <c r="L512" s="241"/>
      <c r="M512" s="242"/>
      <c r="N512" s="243"/>
      <c r="O512" s="243"/>
      <c r="P512" s="243"/>
      <c r="Q512" s="243"/>
      <c r="R512" s="243"/>
      <c r="S512" s="243"/>
      <c r="T512" s="24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5" t="s">
        <v>225</v>
      </c>
      <c r="AU512" s="245" t="s">
        <v>93</v>
      </c>
      <c r="AV512" s="13" t="s">
        <v>93</v>
      </c>
      <c r="AW512" s="13" t="s">
        <v>38</v>
      </c>
      <c r="AX512" s="13" t="s">
        <v>83</v>
      </c>
      <c r="AY512" s="245" t="s">
        <v>216</v>
      </c>
    </row>
    <row r="513" s="13" customFormat="1">
      <c r="A513" s="13"/>
      <c r="B513" s="234"/>
      <c r="C513" s="235"/>
      <c r="D513" s="236" t="s">
        <v>225</v>
      </c>
      <c r="E513" s="237" t="s">
        <v>1</v>
      </c>
      <c r="F513" s="238" t="s">
        <v>3224</v>
      </c>
      <c r="G513" s="235"/>
      <c r="H513" s="239">
        <v>23.800000000000001</v>
      </c>
      <c r="I513" s="240"/>
      <c r="J513" s="235"/>
      <c r="K513" s="235"/>
      <c r="L513" s="241"/>
      <c r="M513" s="242"/>
      <c r="N513" s="243"/>
      <c r="O513" s="243"/>
      <c r="P513" s="243"/>
      <c r="Q513" s="243"/>
      <c r="R513" s="243"/>
      <c r="S513" s="243"/>
      <c r="T513" s="24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5" t="s">
        <v>225</v>
      </c>
      <c r="AU513" s="245" t="s">
        <v>93</v>
      </c>
      <c r="AV513" s="13" t="s">
        <v>93</v>
      </c>
      <c r="AW513" s="13" t="s">
        <v>38</v>
      </c>
      <c r="AX513" s="13" t="s">
        <v>83</v>
      </c>
      <c r="AY513" s="245" t="s">
        <v>216</v>
      </c>
    </row>
    <row r="514" s="13" customFormat="1">
      <c r="A514" s="13"/>
      <c r="B514" s="234"/>
      <c r="C514" s="235"/>
      <c r="D514" s="236" t="s">
        <v>225</v>
      </c>
      <c r="E514" s="237" t="s">
        <v>1</v>
      </c>
      <c r="F514" s="238" t="s">
        <v>3225</v>
      </c>
      <c r="G514" s="235"/>
      <c r="H514" s="239">
        <v>21.199999999999999</v>
      </c>
      <c r="I514" s="240"/>
      <c r="J514" s="235"/>
      <c r="K514" s="235"/>
      <c r="L514" s="241"/>
      <c r="M514" s="242"/>
      <c r="N514" s="243"/>
      <c r="O514" s="243"/>
      <c r="P514" s="243"/>
      <c r="Q514" s="243"/>
      <c r="R514" s="243"/>
      <c r="S514" s="243"/>
      <c r="T514" s="24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5" t="s">
        <v>225</v>
      </c>
      <c r="AU514" s="245" t="s">
        <v>93</v>
      </c>
      <c r="AV514" s="13" t="s">
        <v>93</v>
      </c>
      <c r="AW514" s="13" t="s">
        <v>38</v>
      </c>
      <c r="AX514" s="13" t="s">
        <v>83</v>
      </c>
      <c r="AY514" s="245" t="s">
        <v>216</v>
      </c>
    </row>
    <row r="515" s="13" customFormat="1">
      <c r="A515" s="13"/>
      <c r="B515" s="234"/>
      <c r="C515" s="235"/>
      <c r="D515" s="236" t="s">
        <v>225</v>
      </c>
      <c r="E515" s="237" t="s">
        <v>1</v>
      </c>
      <c r="F515" s="238" t="s">
        <v>3226</v>
      </c>
      <c r="G515" s="235"/>
      <c r="H515" s="239">
        <v>14</v>
      </c>
      <c r="I515" s="240"/>
      <c r="J515" s="235"/>
      <c r="K515" s="235"/>
      <c r="L515" s="241"/>
      <c r="M515" s="242"/>
      <c r="N515" s="243"/>
      <c r="O515" s="243"/>
      <c r="P515" s="243"/>
      <c r="Q515" s="243"/>
      <c r="R515" s="243"/>
      <c r="S515" s="243"/>
      <c r="T515" s="24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5" t="s">
        <v>225</v>
      </c>
      <c r="AU515" s="245" t="s">
        <v>93</v>
      </c>
      <c r="AV515" s="13" t="s">
        <v>93</v>
      </c>
      <c r="AW515" s="13" t="s">
        <v>38</v>
      </c>
      <c r="AX515" s="13" t="s">
        <v>83</v>
      </c>
      <c r="AY515" s="245" t="s">
        <v>216</v>
      </c>
    </row>
    <row r="516" s="13" customFormat="1">
      <c r="A516" s="13"/>
      <c r="B516" s="234"/>
      <c r="C516" s="235"/>
      <c r="D516" s="236" t="s">
        <v>225</v>
      </c>
      <c r="E516" s="237" t="s">
        <v>1</v>
      </c>
      <c r="F516" s="238" t="s">
        <v>3227</v>
      </c>
      <c r="G516" s="235"/>
      <c r="H516" s="239">
        <v>23</v>
      </c>
      <c r="I516" s="240"/>
      <c r="J516" s="235"/>
      <c r="K516" s="235"/>
      <c r="L516" s="241"/>
      <c r="M516" s="242"/>
      <c r="N516" s="243"/>
      <c r="O516" s="243"/>
      <c r="P516" s="243"/>
      <c r="Q516" s="243"/>
      <c r="R516" s="243"/>
      <c r="S516" s="243"/>
      <c r="T516" s="24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5" t="s">
        <v>225</v>
      </c>
      <c r="AU516" s="245" t="s">
        <v>93</v>
      </c>
      <c r="AV516" s="13" t="s">
        <v>93</v>
      </c>
      <c r="AW516" s="13" t="s">
        <v>38</v>
      </c>
      <c r="AX516" s="13" t="s">
        <v>83</v>
      </c>
      <c r="AY516" s="245" t="s">
        <v>216</v>
      </c>
    </row>
    <row r="517" s="13" customFormat="1">
      <c r="A517" s="13"/>
      <c r="B517" s="234"/>
      <c r="C517" s="235"/>
      <c r="D517" s="236" t="s">
        <v>225</v>
      </c>
      <c r="E517" s="237" t="s">
        <v>1</v>
      </c>
      <c r="F517" s="238" t="s">
        <v>3228</v>
      </c>
      <c r="G517" s="235"/>
      <c r="H517" s="239">
        <v>25.5</v>
      </c>
      <c r="I517" s="240"/>
      <c r="J517" s="235"/>
      <c r="K517" s="235"/>
      <c r="L517" s="241"/>
      <c r="M517" s="242"/>
      <c r="N517" s="243"/>
      <c r="O517" s="243"/>
      <c r="P517" s="243"/>
      <c r="Q517" s="243"/>
      <c r="R517" s="243"/>
      <c r="S517" s="243"/>
      <c r="T517" s="24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5" t="s">
        <v>225</v>
      </c>
      <c r="AU517" s="245" t="s">
        <v>93</v>
      </c>
      <c r="AV517" s="13" t="s">
        <v>93</v>
      </c>
      <c r="AW517" s="13" t="s">
        <v>38</v>
      </c>
      <c r="AX517" s="13" t="s">
        <v>83</v>
      </c>
      <c r="AY517" s="245" t="s">
        <v>216</v>
      </c>
    </row>
    <row r="518" s="13" customFormat="1">
      <c r="A518" s="13"/>
      <c r="B518" s="234"/>
      <c r="C518" s="235"/>
      <c r="D518" s="236" t="s">
        <v>225</v>
      </c>
      <c r="E518" s="237" t="s">
        <v>1</v>
      </c>
      <c r="F518" s="238" t="s">
        <v>3229</v>
      </c>
      <c r="G518" s="235"/>
      <c r="H518" s="239">
        <v>23.300000000000001</v>
      </c>
      <c r="I518" s="240"/>
      <c r="J518" s="235"/>
      <c r="K518" s="235"/>
      <c r="L518" s="241"/>
      <c r="M518" s="242"/>
      <c r="N518" s="243"/>
      <c r="O518" s="243"/>
      <c r="P518" s="243"/>
      <c r="Q518" s="243"/>
      <c r="R518" s="243"/>
      <c r="S518" s="243"/>
      <c r="T518" s="24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5" t="s">
        <v>225</v>
      </c>
      <c r="AU518" s="245" t="s">
        <v>93</v>
      </c>
      <c r="AV518" s="13" t="s">
        <v>93</v>
      </c>
      <c r="AW518" s="13" t="s">
        <v>38</v>
      </c>
      <c r="AX518" s="13" t="s">
        <v>83</v>
      </c>
      <c r="AY518" s="245" t="s">
        <v>216</v>
      </c>
    </row>
    <row r="519" s="13" customFormat="1">
      <c r="A519" s="13"/>
      <c r="B519" s="234"/>
      <c r="C519" s="235"/>
      <c r="D519" s="236" t="s">
        <v>225</v>
      </c>
      <c r="E519" s="237" t="s">
        <v>1</v>
      </c>
      <c r="F519" s="238" t="s">
        <v>3230</v>
      </c>
      <c r="G519" s="235"/>
      <c r="H519" s="239">
        <v>22.100000000000001</v>
      </c>
      <c r="I519" s="240"/>
      <c r="J519" s="235"/>
      <c r="K519" s="235"/>
      <c r="L519" s="241"/>
      <c r="M519" s="242"/>
      <c r="N519" s="243"/>
      <c r="O519" s="243"/>
      <c r="P519" s="243"/>
      <c r="Q519" s="243"/>
      <c r="R519" s="243"/>
      <c r="S519" s="243"/>
      <c r="T519" s="24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5" t="s">
        <v>225</v>
      </c>
      <c r="AU519" s="245" t="s">
        <v>93</v>
      </c>
      <c r="AV519" s="13" t="s">
        <v>93</v>
      </c>
      <c r="AW519" s="13" t="s">
        <v>38</v>
      </c>
      <c r="AX519" s="13" t="s">
        <v>83</v>
      </c>
      <c r="AY519" s="245" t="s">
        <v>216</v>
      </c>
    </row>
    <row r="520" s="13" customFormat="1">
      <c r="A520" s="13"/>
      <c r="B520" s="234"/>
      <c r="C520" s="235"/>
      <c r="D520" s="236" t="s">
        <v>225</v>
      </c>
      <c r="E520" s="237" t="s">
        <v>1</v>
      </c>
      <c r="F520" s="238" t="s">
        <v>3231</v>
      </c>
      <c r="G520" s="235"/>
      <c r="H520" s="239">
        <v>23.699999999999999</v>
      </c>
      <c r="I520" s="240"/>
      <c r="J520" s="235"/>
      <c r="K520" s="235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225</v>
      </c>
      <c r="AU520" s="245" t="s">
        <v>93</v>
      </c>
      <c r="AV520" s="13" t="s">
        <v>93</v>
      </c>
      <c r="AW520" s="13" t="s">
        <v>38</v>
      </c>
      <c r="AX520" s="13" t="s">
        <v>83</v>
      </c>
      <c r="AY520" s="245" t="s">
        <v>216</v>
      </c>
    </row>
    <row r="521" s="13" customFormat="1">
      <c r="A521" s="13"/>
      <c r="B521" s="234"/>
      <c r="C521" s="235"/>
      <c r="D521" s="236" t="s">
        <v>225</v>
      </c>
      <c r="E521" s="237" t="s">
        <v>1</v>
      </c>
      <c r="F521" s="238" t="s">
        <v>3232</v>
      </c>
      <c r="G521" s="235"/>
      <c r="H521" s="239">
        <v>9</v>
      </c>
      <c r="I521" s="240"/>
      <c r="J521" s="235"/>
      <c r="K521" s="235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225</v>
      </c>
      <c r="AU521" s="245" t="s">
        <v>93</v>
      </c>
      <c r="AV521" s="13" t="s">
        <v>93</v>
      </c>
      <c r="AW521" s="13" t="s">
        <v>38</v>
      </c>
      <c r="AX521" s="13" t="s">
        <v>83</v>
      </c>
      <c r="AY521" s="245" t="s">
        <v>216</v>
      </c>
    </row>
    <row r="522" s="13" customFormat="1">
      <c r="A522" s="13"/>
      <c r="B522" s="234"/>
      <c r="C522" s="235"/>
      <c r="D522" s="236" t="s">
        <v>225</v>
      </c>
      <c r="E522" s="237" t="s">
        <v>1</v>
      </c>
      <c r="F522" s="238" t="s">
        <v>3233</v>
      </c>
      <c r="G522" s="235"/>
      <c r="H522" s="239">
        <v>26</v>
      </c>
      <c r="I522" s="240"/>
      <c r="J522" s="235"/>
      <c r="K522" s="235"/>
      <c r="L522" s="241"/>
      <c r="M522" s="242"/>
      <c r="N522" s="243"/>
      <c r="O522" s="243"/>
      <c r="P522" s="243"/>
      <c r="Q522" s="243"/>
      <c r="R522" s="243"/>
      <c r="S522" s="243"/>
      <c r="T522" s="24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5" t="s">
        <v>225</v>
      </c>
      <c r="AU522" s="245" t="s">
        <v>93</v>
      </c>
      <c r="AV522" s="13" t="s">
        <v>93</v>
      </c>
      <c r="AW522" s="13" t="s">
        <v>38</v>
      </c>
      <c r="AX522" s="13" t="s">
        <v>83</v>
      </c>
      <c r="AY522" s="245" t="s">
        <v>216</v>
      </c>
    </row>
    <row r="523" s="13" customFormat="1">
      <c r="A523" s="13"/>
      <c r="B523" s="234"/>
      <c r="C523" s="235"/>
      <c r="D523" s="236" t="s">
        <v>225</v>
      </c>
      <c r="E523" s="237" t="s">
        <v>1</v>
      </c>
      <c r="F523" s="238" t="s">
        <v>3234</v>
      </c>
      <c r="G523" s="235"/>
      <c r="H523" s="239">
        <v>57.5</v>
      </c>
      <c r="I523" s="240"/>
      <c r="J523" s="235"/>
      <c r="K523" s="235"/>
      <c r="L523" s="241"/>
      <c r="M523" s="242"/>
      <c r="N523" s="243"/>
      <c r="O523" s="243"/>
      <c r="P523" s="243"/>
      <c r="Q523" s="243"/>
      <c r="R523" s="243"/>
      <c r="S523" s="243"/>
      <c r="T523" s="24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5" t="s">
        <v>225</v>
      </c>
      <c r="AU523" s="245" t="s">
        <v>93</v>
      </c>
      <c r="AV523" s="13" t="s">
        <v>93</v>
      </c>
      <c r="AW523" s="13" t="s">
        <v>38</v>
      </c>
      <c r="AX523" s="13" t="s">
        <v>83</v>
      </c>
      <c r="AY523" s="245" t="s">
        <v>216</v>
      </c>
    </row>
    <row r="524" s="13" customFormat="1">
      <c r="A524" s="13"/>
      <c r="B524" s="234"/>
      <c r="C524" s="235"/>
      <c r="D524" s="236" t="s">
        <v>225</v>
      </c>
      <c r="E524" s="237" t="s">
        <v>1</v>
      </c>
      <c r="F524" s="238" t="s">
        <v>3235</v>
      </c>
      <c r="G524" s="235"/>
      <c r="H524" s="239">
        <v>25.300000000000001</v>
      </c>
      <c r="I524" s="240"/>
      <c r="J524" s="235"/>
      <c r="K524" s="235"/>
      <c r="L524" s="241"/>
      <c r="M524" s="242"/>
      <c r="N524" s="243"/>
      <c r="O524" s="243"/>
      <c r="P524" s="243"/>
      <c r="Q524" s="243"/>
      <c r="R524" s="243"/>
      <c r="S524" s="243"/>
      <c r="T524" s="24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5" t="s">
        <v>225</v>
      </c>
      <c r="AU524" s="245" t="s">
        <v>93</v>
      </c>
      <c r="AV524" s="13" t="s">
        <v>93</v>
      </c>
      <c r="AW524" s="13" t="s">
        <v>38</v>
      </c>
      <c r="AX524" s="13" t="s">
        <v>83</v>
      </c>
      <c r="AY524" s="245" t="s">
        <v>216</v>
      </c>
    </row>
    <row r="525" s="14" customFormat="1">
      <c r="A525" s="14"/>
      <c r="B525" s="246"/>
      <c r="C525" s="247"/>
      <c r="D525" s="236" t="s">
        <v>225</v>
      </c>
      <c r="E525" s="248" t="s">
        <v>1</v>
      </c>
      <c r="F525" s="249" t="s">
        <v>229</v>
      </c>
      <c r="G525" s="247"/>
      <c r="H525" s="250">
        <v>465.5</v>
      </c>
      <c r="I525" s="251"/>
      <c r="J525" s="247"/>
      <c r="K525" s="247"/>
      <c r="L525" s="252"/>
      <c r="M525" s="253"/>
      <c r="N525" s="254"/>
      <c r="O525" s="254"/>
      <c r="P525" s="254"/>
      <c r="Q525" s="254"/>
      <c r="R525" s="254"/>
      <c r="S525" s="254"/>
      <c r="T525" s="25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6" t="s">
        <v>225</v>
      </c>
      <c r="AU525" s="256" t="s">
        <v>93</v>
      </c>
      <c r="AV525" s="14" t="s">
        <v>223</v>
      </c>
      <c r="AW525" s="14" t="s">
        <v>38</v>
      </c>
      <c r="AX525" s="14" t="s">
        <v>91</v>
      </c>
      <c r="AY525" s="256" t="s">
        <v>216</v>
      </c>
    </row>
    <row r="526" s="2" customFormat="1" ht="21.75" customHeight="1">
      <c r="A526" s="40"/>
      <c r="B526" s="41"/>
      <c r="C526" s="221" t="s">
        <v>428</v>
      </c>
      <c r="D526" s="221" t="s">
        <v>218</v>
      </c>
      <c r="E526" s="222" t="s">
        <v>3236</v>
      </c>
      <c r="F526" s="223" t="s">
        <v>3237</v>
      </c>
      <c r="G526" s="224" t="s">
        <v>237</v>
      </c>
      <c r="H526" s="225">
        <v>465</v>
      </c>
      <c r="I526" s="226"/>
      <c r="J526" s="227">
        <f>ROUND(I526*H526,2)</f>
        <v>0</v>
      </c>
      <c r="K526" s="223" t="s">
        <v>222</v>
      </c>
      <c r="L526" s="46"/>
      <c r="M526" s="228" t="s">
        <v>1</v>
      </c>
      <c r="N526" s="229" t="s">
        <v>48</v>
      </c>
      <c r="O526" s="93"/>
      <c r="P526" s="230">
        <f>O526*H526</f>
        <v>0</v>
      </c>
      <c r="Q526" s="230">
        <v>1.0000000000000001E-05</v>
      </c>
      <c r="R526" s="230">
        <f>Q526*H526</f>
        <v>0.0046500000000000005</v>
      </c>
      <c r="S526" s="230">
        <v>0</v>
      </c>
      <c r="T526" s="231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32" t="s">
        <v>312</v>
      </c>
      <c r="AT526" s="232" t="s">
        <v>218</v>
      </c>
      <c r="AU526" s="232" t="s">
        <v>93</v>
      </c>
      <c r="AY526" s="18" t="s">
        <v>216</v>
      </c>
      <c r="BE526" s="233">
        <f>IF(N526="základní",J526,0)</f>
        <v>0</v>
      </c>
      <c r="BF526" s="233">
        <f>IF(N526="snížená",J526,0)</f>
        <v>0</v>
      </c>
      <c r="BG526" s="233">
        <f>IF(N526="zákl. přenesená",J526,0)</f>
        <v>0</v>
      </c>
      <c r="BH526" s="233">
        <f>IF(N526="sníž. přenesená",J526,0)</f>
        <v>0</v>
      </c>
      <c r="BI526" s="233">
        <f>IF(N526="nulová",J526,0)</f>
        <v>0</v>
      </c>
      <c r="BJ526" s="18" t="s">
        <v>91</v>
      </c>
      <c r="BK526" s="233">
        <f>ROUND(I526*H526,2)</f>
        <v>0</v>
      </c>
      <c r="BL526" s="18" t="s">
        <v>312</v>
      </c>
      <c r="BM526" s="232" t="s">
        <v>3238</v>
      </c>
    </row>
    <row r="527" s="13" customFormat="1">
      <c r="A527" s="13"/>
      <c r="B527" s="234"/>
      <c r="C527" s="235"/>
      <c r="D527" s="236" t="s">
        <v>225</v>
      </c>
      <c r="E527" s="237" t="s">
        <v>1</v>
      </c>
      <c r="F527" s="238" t="s">
        <v>3218</v>
      </c>
      <c r="G527" s="235"/>
      <c r="H527" s="239">
        <v>22.199999999999999</v>
      </c>
      <c r="I527" s="240"/>
      <c r="J527" s="235"/>
      <c r="K527" s="235"/>
      <c r="L527" s="241"/>
      <c r="M527" s="242"/>
      <c r="N527" s="243"/>
      <c r="O527" s="243"/>
      <c r="P527" s="243"/>
      <c r="Q527" s="243"/>
      <c r="R527" s="243"/>
      <c r="S527" s="243"/>
      <c r="T527" s="24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5" t="s">
        <v>225</v>
      </c>
      <c r="AU527" s="245" t="s">
        <v>93</v>
      </c>
      <c r="AV527" s="13" t="s">
        <v>93</v>
      </c>
      <c r="AW527" s="13" t="s">
        <v>38</v>
      </c>
      <c r="AX527" s="13" t="s">
        <v>83</v>
      </c>
      <c r="AY527" s="245" t="s">
        <v>216</v>
      </c>
    </row>
    <row r="528" s="13" customFormat="1">
      <c r="A528" s="13"/>
      <c r="B528" s="234"/>
      <c r="C528" s="235"/>
      <c r="D528" s="236" t="s">
        <v>225</v>
      </c>
      <c r="E528" s="237" t="s">
        <v>1</v>
      </c>
      <c r="F528" s="238" t="s">
        <v>3131</v>
      </c>
      <c r="G528" s="235"/>
      <c r="H528" s="239">
        <v>32.200000000000003</v>
      </c>
      <c r="I528" s="240"/>
      <c r="J528" s="235"/>
      <c r="K528" s="235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225</v>
      </c>
      <c r="AU528" s="245" t="s">
        <v>93</v>
      </c>
      <c r="AV528" s="13" t="s">
        <v>93</v>
      </c>
      <c r="AW528" s="13" t="s">
        <v>38</v>
      </c>
      <c r="AX528" s="13" t="s">
        <v>83</v>
      </c>
      <c r="AY528" s="245" t="s">
        <v>216</v>
      </c>
    </row>
    <row r="529" s="13" customFormat="1">
      <c r="A529" s="13"/>
      <c r="B529" s="234"/>
      <c r="C529" s="235"/>
      <c r="D529" s="236" t="s">
        <v>225</v>
      </c>
      <c r="E529" s="237" t="s">
        <v>1</v>
      </c>
      <c r="F529" s="238" t="s">
        <v>3219</v>
      </c>
      <c r="G529" s="235"/>
      <c r="H529" s="239">
        <v>31.600000000000001</v>
      </c>
      <c r="I529" s="240"/>
      <c r="J529" s="235"/>
      <c r="K529" s="235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225</v>
      </c>
      <c r="AU529" s="245" t="s">
        <v>93</v>
      </c>
      <c r="AV529" s="13" t="s">
        <v>93</v>
      </c>
      <c r="AW529" s="13" t="s">
        <v>38</v>
      </c>
      <c r="AX529" s="13" t="s">
        <v>83</v>
      </c>
      <c r="AY529" s="245" t="s">
        <v>216</v>
      </c>
    </row>
    <row r="530" s="13" customFormat="1">
      <c r="A530" s="13"/>
      <c r="B530" s="234"/>
      <c r="C530" s="235"/>
      <c r="D530" s="236" t="s">
        <v>225</v>
      </c>
      <c r="E530" s="237" t="s">
        <v>1</v>
      </c>
      <c r="F530" s="238" t="s">
        <v>3220</v>
      </c>
      <c r="G530" s="235"/>
      <c r="H530" s="239">
        <v>23.300000000000001</v>
      </c>
      <c r="I530" s="240"/>
      <c r="J530" s="235"/>
      <c r="K530" s="235"/>
      <c r="L530" s="241"/>
      <c r="M530" s="242"/>
      <c r="N530" s="243"/>
      <c r="O530" s="243"/>
      <c r="P530" s="243"/>
      <c r="Q530" s="243"/>
      <c r="R530" s="243"/>
      <c r="S530" s="243"/>
      <c r="T530" s="24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225</v>
      </c>
      <c r="AU530" s="245" t="s">
        <v>93</v>
      </c>
      <c r="AV530" s="13" t="s">
        <v>93</v>
      </c>
      <c r="AW530" s="13" t="s">
        <v>38</v>
      </c>
      <c r="AX530" s="13" t="s">
        <v>83</v>
      </c>
      <c r="AY530" s="245" t="s">
        <v>216</v>
      </c>
    </row>
    <row r="531" s="13" customFormat="1">
      <c r="A531" s="13"/>
      <c r="B531" s="234"/>
      <c r="C531" s="235"/>
      <c r="D531" s="236" t="s">
        <v>225</v>
      </c>
      <c r="E531" s="237" t="s">
        <v>1</v>
      </c>
      <c r="F531" s="238" t="s">
        <v>3221</v>
      </c>
      <c r="G531" s="235"/>
      <c r="H531" s="239">
        <v>19.199999999999999</v>
      </c>
      <c r="I531" s="240"/>
      <c r="J531" s="235"/>
      <c r="K531" s="235"/>
      <c r="L531" s="241"/>
      <c r="M531" s="242"/>
      <c r="N531" s="243"/>
      <c r="O531" s="243"/>
      <c r="P531" s="243"/>
      <c r="Q531" s="243"/>
      <c r="R531" s="243"/>
      <c r="S531" s="243"/>
      <c r="T531" s="244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5" t="s">
        <v>225</v>
      </c>
      <c r="AU531" s="245" t="s">
        <v>93</v>
      </c>
      <c r="AV531" s="13" t="s">
        <v>93</v>
      </c>
      <c r="AW531" s="13" t="s">
        <v>38</v>
      </c>
      <c r="AX531" s="13" t="s">
        <v>83</v>
      </c>
      <c r="AY531" s="245" t="s">
        <v>216</v>
      </c>
    </row>
    <row r="532" s="13" customFormat="1">
      <c r="A532" s="13"/>
      <c r="B532" s="234"/>
      <c r="C532" s="235"/>
      <c r="D532" s="236" t="s">
        <v>225</v>
      </c>
      <c r="E532" s="237" t="s">
        <v>1</v>
      </c>
      <c r="F532" s="238" t="s">
        <v>3222</v>
      </c>
      <c r="G532" s="235"/>
      <c r="H532" s="239">
        <v>21.100000000000001</v>
      </c>
      <c r="I532" s="240"/>
      <c r="J532" s="235"/>
      <c r="K532" s="235"/>
      <c r="L532" s="241"/>
      <c r="M532" s="242"/>
      <c r="N532" s="243"/>
      <c r="O532" s="243"/>
      <c r="P532" s="243"/>
      <c r="Q532" s="243"/>
      <c r="R532" s="243"/>
      <c r="S532" s="243"/>
      <c r="T532" s="24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5" t="s">
        <v>225</v>
      </c>
      <c r="AU532" s="245" t="s">
        <v>93</v>
      </c>
      <c r="AV532" s="13" t="s">
        <v>93</v>
      </c>
      <c r="AW532" s="13" t="s">
        <v>38</v>
      </c>
      <c r="AX532" s="13" t="s">
        <v>83</v>
      </c>
      <c r="AY532" s="245" t="s">
        <v>216</v>
      </c>
    </row>
    <row r="533" s="13" customFormat="1">
      <c r="A533" s="13"/>
      <c r="B533" s="234"/>
      <c r="C533" s="235"/>
      <c r="D533" s="236" t="s">
        <v>225</v>
      </c>
      <c r="E533" s="237" t="s">
        <v>1</v>
      </c>
      <c r="F533" s="238" t="s">
        <v>3223</v>
      </c>
      <c r="G533" s="235"/>
      <c r="H533" s="239">
        <v>21.5</v>
      </c>
      <c r="I533" s="240"/>
      <c r="J533" s="235"/>
      <c r="K533" s="235"/>
      <c r="L533" s="241"/>
      <c r="M533" s="242"/>
      <c r="N533" s="243"/>
      <c r="O533" s="243"/>
      <c r="P533" s="243"/>
      <c r="Q533" s="243"/>
      <c r="R533" s="243"/>
      <c r="S533" s="243"/>
      <c r="T533" s="24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5" t="s">
        <v>225</v>
      </c>
      <c r="AU533" s="245" t="s">
        <v>93</v>
      </c>
      <c r="AV533" s="13" t="s">
        <v>93</v>
      </c>
      <c r="AW533" s="13" t="s">
        <v>38</v>
      </c>
      <c r="AX533" s="13" t="s">
        <v>83</v>
      </c>
      <c r="AY533" s="245" t="s">
        <v>216</v>
      </c>
    </row>
    <row r="534" s="13" customFormat="1">
      <c r="A534" s="13"/>
      <c r="B534" s="234"/>
      <c r="C534" s="235"/>
      <c r="D534" s="236" t="s">
        <v>225</v>
      </c>
      <c r="E534" s="237" t="s">
        <v>1</v>
      </c>
      <c r="F534" s="238" t="s">
        <v>3224</v>
      </c>
      <c r="G534" s="235"/>
      <c r="H534" s="239">
        <v>23.800000000000001</v>
      </c>
      <c r="I534" s="240"/>
      <c r="J534" s="235"/>
      <c r="K534" s="235"/>
      <c r="L534" s="241"/>
      <c r="M534" s="242"/>
      <c r="N534" s="243"/>
      <c r="O534" s="243"/>
      <c r="P534" s="243"/>
      <c r="Q534" s="243"/>
      <c r="R534" s="243"/>
      <c r="S534" s="243"/>
      <c r="T534" s="24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5" t="s">
        <v>225</v>
      </c>
      <c r="AU534" s="245" t="s">
        <v>93</v>
      </c>
      <c r="AV534" s="13" t="s">
        <v>93</v>
      </c>
      <c r="AW534" s="13" t="s">
        <v>38</v>
      </c>
      <c r="AX534" s="13" t="s">
        <v>83</v>
      </c>
      <c r="AY534" s="245" t="s">
        <v>216</v>
      </c>
    </row>
    <row r="535" s="13" customFormat="1">
      <c r="A535" s="13"/>
      <c r="B535" s="234"/>
      <c r="C535" s="235"/>
      <c r="D535" s="236" t="s">
        <v>225</v>
      </c>
      <c r="E535" s="237" t="s">
        <v>1</v>
      </c>
      <c r="F535" s="238" t="s">
        <v>3225</v>
      </c>
      <c r="G535" s="235"/>
      <c r="H535" s="239">
        <v>21.199999999999999</v>
      </c>
      <c r="I535" s="240"/>
      <c r="J535" s="235"/>
      <c r="K535" s="235"/>
      <c r="L535" s="241"/>
      <c r="M535" s="242"/>
      <c r="N535" s="243"/>
      <c r="O535" s="243"/>
      <c r="P535" s="243"/>
      <c r="Q535" s="243"/>
      <c r="R535" s="243"/>
      <c r="S535" s="243"/>
      <c r="T535" s="24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5" t="s">
        <v>225</v>
      </c>
      <c r="AU535" s="245" t="s">
        <v>93</v>
      </c>
      <c r="AV535" s="13" t="s">
        <v>93</v>
      </c>
      <c r="AW535" s="13" t="s">
        <v>38</v>
      </c>
      <c r="AX535" s="13" t="s">
        <v>83</v>
      </c>
      <c r="AY535" s="245" t="s">
        <v>216</v>
      </c>
    </row>
    <row r="536" s="13" customFormat="1">
      <c r="A536" s="13"/>
      <c r="B536" s="234"/>
      <c r="C536" s="235"/>
      <c r="D536" s="236" t="s">
        <v>225</v>
      </c>
      <c r="E536" s="237" t="s">
        <v>1</v>
      </c>
      <c r="F536" s="238" t="s">
        <v>3226</v>
      </c>
      <c r="G536" s="235"/>
      <c r="H536" s="239">
        <v>14</v>
      </c>
      <c r="I536" s="240"/>
      <c r="J536" s="235"/>
      <c r="K536" s="235"/>
      <c r="L536" s="241"/>
      <c r="M536" s="242"/>
      <c r="N536" s="243"/>
      <c r="O536" s="243"/>
      <c r="P536" s="243"/>
      <c r="Q536" s="243"/>
      <c r="R536" s="243"/>
      <c r="S536" s="243"/>
      <c r="T536" s="24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5" t="s">
        <v>225</v>
      </c>
      <c r="AU536" s="245" t="s">
        <v>93</v>
      </c>
      <c r="AV536" s="13" t="s">
        <v>93</v>
      </c>
      <c r="AW536" s="13" t="s">
        <v>38</v>
      </c>
      <c r="AX536" s="13" t="s">
        <v>83</v>
      </c>
      <c r="AY536" s="245" t="s">
        <v>216</v>
      </c>
    </row>
    <row r="537" s="13" customFormat="1">
      <c r="A537" s="13"/>
      <c r="B537" s="234"/>
      <c r="C537" s="235"/>
      <c r="D537" s="236" t="s">
        <v>225</v>
      </c>
      <c r="E537" s="237" t="s">
        <v>1</v>
      </c>
      <c r="F537" s="238" t="s">
        <v>3227</v>
      </c>
      <c r="G537" s="235"/>
      <c r="H537" s="239">
        <v>23</v>
      </c>
      <c r="I537" s="240"/>
      <c r="J537" s="235"/>
      <c r="K537" s="235"/>
      <c r="L537" s="241"/>
      <c r="M537" s="242"/>
      <c r="N537" s="243"/>
      <c r="O537" s="243"/>
      <c r="P537" s="243"/>
      <c r="Q537" s="243"/>
      <c r="R537" s="243"/>
      <c r="S537" s="243"/>
      <c r="T537" s="24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5" t="s">
        <v>225</v>
      </c>
      <c r="AU537" s="245" t="s">
        <v>93</v>
      </c>
      <c r="AV537" s="13" t="s">
        <v>93</v>
      </c>
      <c r="AW537" s="13" t="s">
        <v>38</v>
      </c>
      <c r="AX537" s="13" t="s">
        <v>83</v>
      </c>
      <c r="AY537" s="245" t="s">
        <v>216</v>
      </c>
    </row>
    <row r="538" s="13" customFormat="1">
      <c r="A538" s="13"/>
      <c r="B538" s="234"/>
      <c r="C538" s="235"/>
      <c r="D538" s="236" t="s">
        <v>225</v>
      </c>
      <c r="E538" s="237" t="s">
        <v>1</v>
      </c>
      <c r="F538" s="238" t="s">
        <v>3239</v>
      </c>
      <c r="G538" s="235"/>
      <c r="H538" s="239">
        <v>25</v>
      </c>
      <c r="I538" s="240"/>
      <c r="J538" s="235"/>
      <c r="K538" s="235"/>
      <c r="L538" s="241"/>
      <c r="M538" s="242"/>
      <c r="N538" s="243"/>
      <c r="O538" s="243"/>
      <c r="P538" s="243"/>
      <c r="Q538" s="243"/>
      <c r="R538" s="243"/>
      <c r="S538" s="243"/>
      <c r="T538" s="24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5" t="s">
        <v>225</v>
      </c>
      <c r="AU538" s="245" t="s">
        <v>93</v>
      </c>
      <c r="AV538" s="13" t="s">
        <v>93</v>
      </c>
      <c r="AW538" s="13" t="s">
        <v>38</v>
      </c>
      <c r="AX538" s="13" t="s">
        <v>83</v>
      </c>
      <c r="AY538" s="245" t="s">
        <v>216</v>
      </c>
    </row>
    <row r="539" s="13" customFormat="1">
      <c r="A539" s="13"/>
      <c r="B539" s="234"/>
      <c r="C539" s="235"/>
      <c r="D539" s="236" t="s">
        <v>225</v>
      </c>
      <c r="E539" s="237" t="s">
        <v>1</v>
      </c>
      <c r="F539" s="238" t="s">
        <v>3229</v>
      </c>
      <c r="G539" s="235"/>
      <c r="H539" s="239">
        <v>23.300000000000001</v>
      </c>
      <c r="I539" s="240"/>
      <c r="J539" s="235"/>
      <c r="K539" s="235"/>
      <c r="L539" s="241"/>
      <c r="M539" s="242"/>
      <c r="N539" s="243"/>
      <c r="O539" s="243"/>
      <c r="P539" s="243"/>
      <c r="Q539" s="243"/>
      <c r="R539" s="243"/>
      <c r="S539" s="243"/>
      <c r="T539" s="24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5" t="s">
        <v>225</v>
      </c>
      <c r="AU539" s="245" t="s">
        <v>93</v>
      </c>
      <c r="AV539" s="13" t="s">
        <v>93</v>
      </c>
      <c r="AW539" s="13" t="s">
        <v>38</v>
      </c>
      <c r="AX539" s="13" t="s">
        <v>83</v>
      </c>
      <c r="AY539" s="245" t="s">
        <v>216</v>
      </c>
    </row>
    <row r="540" s="13" customFormat="1">
      <c r="A540" s="13"/>
      <c r="B540" s="234"/>
      <c r="C540" s="235"/>
      <c r="D540" s="236" t="s">
        <v>225</v>
      </c>
      <c r="E540" s="237" t="s">
        <v>1</v>
      </c>
      <c r="F540" s="238" t="s">
        <v>3230</v>
      </c>
      <c r="G540" s="235"/>
      <c r="H540" s="239">
        <v>22.100000000000001</v>
      </c>
      <c r="I540" s="240"/>
      <c r="J540" s="235"/>
      <c r="K540" s="235"/>
      <c r="L540" s="241"/>
      <c r="M540" s="242"/>
      <c r="N540" s="243"/>
      <c r="O540" s="243"/>
      <c r="P540" s="243"/>
      <c r="Q540" s="243"/>
      <c r="R540" s="243"/>
      <c r="S540" s="243"/>
      <c r="T540" s="24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5" t="s">
        <v>225</v>
      </c>
      <c r="AU540" s="245" t="s">
        <v>93</v>
      </c>
      <c r="AV540" s="13" t="s">
        <v>93</v>
      </c>
      <c r="AW540" s="13" t="s">
        <v>38</v>
      </c>
      <c r="AX540" s="13" t="s">
        <v>83</v>
      </c>
      <c r="AY540" s="245" t="s">
        <v>216</v>
      </c>
    </row>
    <row r="541" s="13" customFormat="1">
      <c r="A541" s="13"/>
      <c r="B541" s="234"/>
      <c r="C541" s="235"/>
      <c r="D541" s="236" t="s">
        <v>225</v>
      </c>
      <c r="E541" s="237" t="s">
        <v>1</v>
      </c>
      <c r="F541" s="238" t="s">
        <v>3231</v>
      </c>
      <c r="G541" s="235"/>
      <c r="H541" s="239">
        <v>23.699999999999999</v>
      </c>
      <c r="I541" s="240"/>
      <c r="J541" s="235"/>
      <c r="K541" s="235"/>
      <c r="L541" s="241"/>
      <c r="M541" s="242"/>
      <c r="N541" s="243"/>
      <c r="O541" s="243"/>
      <c r="P541" s="243"/>
      <c r="Q541" s="243"/>
      <c r="R541" s="243"/>
      <c r="S541" s="243"/>
      <c r="T541" s="24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5" t="s">
        <v>225</v>
      </c>
      <c r="AU541" s="245" t="s">
        <v>93</v>
      </c>
      <c r="AV541" s="13" t="s">
        <v>93</v>
      </c>
      <c r="AW541" s="13" t="s">
        <v>38</v>
      </c>
      <c r="AX541" s="13" t="s">
        <v>83</v>
      </c>
      <c r="AY541" s="245" t="s">
        <v>216</v>
      </c>
    </row>
    <row r="542" s="13" customFormat="1">
      <c r="A542" s="13"/>
      <c r="B542" s="234"/>
      <c r="C542" s="235"/>
      <c r="D542" s="236" t="s">
        <v>225</v>
      </c>
      <c r="E542" s="237" t="s">
        <v>1</v>
      </c>
      <c r="F542" s="238" t="s">
        <v>3232</v>
      </c>
      <c r="G542" s="235"/>
      <c r="H542" s="239">
        <v>9</v>
      </c>
      <c r="I542" s="240"/>
      <c r="J542" s="235"/>
      <c r="K542" s="235"/>
      <c r="L542" s="241"/>
      <c r="M542" s="242"/>
      <c r="N542" s="243"/>
      <c r="O542" s="243"/>
      <c r="P542" s="243"/>
      <c r="Q542" s="243"/>
      <c r="R542" s="243"/>
      <c r="S542" s="243"/>
      <c r="T542" s="24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5" t="s">
        <v>225</v>
      </c>
      <c r="AU542" s="245" t="s">
        <v>93</v>
      </c>
      <c r="AV542" s="13" t="s">
        <v>93</v>
      </c>
      <c r="AW542" s="13" t="s">
        <v>38</v>
      </c>
      <c r="AX542" s="13" t="s">
        <v>83</v>
      </c>
      <c r="AY542" s="245" t="s">
        <v>216</v>
      </c>
    </row>
    <row r="543" s="13" customFormat="1">
      <c r="A543" s="13"/>
      <c r="B543" s="234"/>
      <c r="C543" s="235"/>
      <c r="D543" s="236" t="s">
        <v>225</v>
      </c>
      <c r="E543" s="237" t="s">
        <v>1</v>
      </c>
      <c r="F543" s="238" t="s">
        <v>3233</v>
      </c>
      <c r="G543" s="235"/>
      <c r="H543" s="239">
        <v>26</v>
      </c>
      <c r="I543" s="240"/>
      <c r="J543" s="235"/>
      <c r="K543" s="235"/>
      <c r="L543" s="241"/>
      <c r="M543" s="242"/>
      <c r="N543" s="243"/>
      <c r="O543" s="243"/>
      <c r="P543" s="243"/>
      <c r="Q543" s="243"/>
      <c r="R543" s="243"/>
      <c r="S543" s="243"/>
      <c r="T543" s="24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5" t="s">
        <v>225</v>
      </c>
      <c r="AU543" s="245" t="s">
        <v>93</v>
      </c>
      <c r="AV543" s="13" t="s">
        <v>93</v>
      </c>
      <c r="AW543" s="13" t="s">
        <v>38</v>
      </c>
      <c r="AX543" s="13" t="s">
        <v>83</v>
      </c>
      <c r="AY543" s="245" t="s">
        <v>216</v>
      </c>
    </row>
    <row r="544" s="13" customFormat="1">
      <c r="A544" s="13"/>
      <c r="B544" s="234"/>
      <c r="C544" s="235"/>
      <c r="D544" s="236" t="s">
        <v>225</v>
      </c>
      <c r="E544" s="237" t="s">
        <v>1</v>
      </c>
      <c r="F544" s="238" t="s">
        <v>3234</v>
      </c>
      <c r="G544" s="235"/>
      <c r="H544" s="239">
        <v>57.5</v>
      </c>
      <c r="I544" s="240"/>
      <c r="J544" s="235"/>
      <c r="K544" s="235"/>
      <c r="L544" s="241"/>
      <c r="M544" s="242"/>
      <c r="N544" s="243"/>
      <c r="O544" s="243"/>
      <c r="P544" s="243"/>
      <c r="Q544" s="243"/>
      <c r="R544" s="243"/>
      <c r="S544" s="243"/>
      <c r="T544" s="24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5" t="s">
        <v>225</v>
      </c>
      <c r="AU544" s="245" t="s">
        <v>93</v>
      </c>
      <c r="AV544" s="13" t="s">
        <v>93</v>
      </c>
      <c r="AW544" s="13" t="s">
        <v>38</v>
      </c>
      <c r="AX544" s="13" t="s">
        <v>83</v>
      </c>
      <c r="AY544" s="245" t="s">
        <v>216</v>
      </c>
    </row>
    <row r="545" s="13" customFormat="1">
      <c r="A545" s="13"/>
      <c r="B545" s="234"/>
      <c r="C545" s="235"/>
      <c r="D545" s="236" t="s">
        <v>225</v>
      </c>
      <c r="E545" s="237" t="s">
        <v>1</v>
      </c>
      <c r="F545" s="238" t="s">
        <v>3235</v>
      </c>
      <c r="G545" s="235"/>
      <c r="H545" s="239">
        <v>25.300000000000001</v>
      </c>
      <c r="I545" s="240"/>
      <c r="J545" s="235"/>
      <c r="K545" s="235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225</v>
      </c>
      <c r="AU545" s="245" t="s">
        <v>93</v>
      </c>
      <c r="AV545" s="13" t="s">
        <v>93</v>
      </c>
      <c r="AW545" s="13" t="s">
        <v>38</v>
      </c>
      <c r="AX545" s="13" t="s">
        <v>83</v>
      </c>
      <c r="AY545" s="245" t="s">
        <v>216</v>
      </c>
    </row>
    <row r="546" s="14" customFormat="1">
      <c r="A546" s="14"/>
      <c r="B546" s="246"/>
      <c r="C546" s="247"/>
      <c r="D546" s="236" t="s">
        <v>225</v>
      </c>
      <c r="E546" s="248" t="s">
        <v>1</v>
      </c>
      <c r="F546" s="249" t="s">
        <v>229</v>
      </c>
      <c r="G546" s="247"/>
      <c r="H546" s="250">
        <v>465</v>
      </c>
      <c r="I546" s="251"/>
      <c r="J546" s="247"/>
      <c r="K546" s="247"/>
      <c r="L546" s="252"/>
      <c r="M546" s="253"/>
      <c r="N546" s="254"/>
      <c r="O546" s="254"/>
      <c r="P546" s="254"/>
      <c r="Q546" s="254"/>
      <c r="R546" s="254"/>
      <c r="S546" s="254"/>
      <c r="T546" s="25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6" t="s">
        <v>225</v>
      </c>
      <c r="AU546" s="256" t="s">
        <v>93</v>
      </c>
      <c r="AV546" s="14" t="s">
        <v>223</v>
      </c>
      <c r="AW546" s="14" t="s">
        <v>38</v>
      </c>
      <c r="AX546" s="14" t="s">
        <v>91</v>
      </c>
      <c r="AY546" s="256" t="s">
        <v>216</v>
      </c>
    </row>
    <row r="547" s="2" customFormat="1" ht="16.5" customHeight="1">
      <c r="A547" s="40"/>
      <c r="B547" s="41"/>
      <c r="C547" s="221" t="s">
        <v>433</v>
      </c>
      <c r="D547" s="221" t="s">
        <v>218</v>
      </c>
      <c r="E547" s="222" t="s">
        <v>3240</v>
      </c>
      <c r="F547" s="223" t="s">
        <v>3241</v>
      </c>
      <c r="G547" s="224" t="s">
        <v>315</v>
      </c>
      <c r="H547" s="225">
        <v>96</v>
      </c>
      <c r="I547" s="226"/>
      <c r="J547" s="227">
        <f>ROUND(I547*H547,2)</f>
        <v>0</v>
      </c>
      <c r="K547" s="223" t="s">
        <v>1</v>
      </c>
      <c r="L547" s="46"/>
      <c r="M547" s="228" t="s">
        <v>1</v>
      </c>
      <c r="N547" s="229" t="s">
        <v>48</v>
      </c>
      <c r="O547" s="93"/>
      <c r="P547" s="230">
        <f>O547*H547</f>
        <v>0</v>
      </c>
      <c r="Q547" s="230">
        <v>1.0000000000000001E-05</v>
      </c>
      <c r="R547" s="230">
        <f>Q547*H547</f>
        <v>0.00096000000000000013</v>
      </c>
      <c r="S547" s="230">
        <v>0</v>
      </c>
      <c r="T547" s="231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32" t="s">
        <v>312</v>
      </c>
      <c r="AT547" s="232" t="s">
        <v>218</v>
      </c>
      <c r="AU547" s="232" t="s">
        <v>93</v>
      </c>
      <c r="AY547" s="18" t="s">
        <v>216</v>
      </c>
      <c r="BE547" s="233">
        <f>IF(N547="základní",J547,0)</f>
        <v>0</v>
      </c>
      <c r="BF547" s="233">
        <f>IF(N547="snížená",J547,0)</f>
        <v>0</v>
      </c>
      <c r="BG547" s="233">
        <f>IF(N547="zákl. přenesená",J547,0)</f>
        <v>0</v>
      </c>
      <c r="BH547" s="233">
        <f>IF(N547="sníž. přenesená",J547,0)</f>
        <v>0</v>
      </c>
      <c r="BI547" s="233">
        <f>IF(N547="nulová",J547,0)</f>
        <v>0</v>
      </c>
      <c r="BJ547" s="18" t="s">
        <v>91</v>
      </c>
      <c r="BK547" s="233">
        <f>ROUND(I547*H547,2)</f>
        <v>0</v>
      </c>
      <c r="BL547" s="18" t="s">
        <v>312</v>
      </c>
      <c r="BM547" s="232" t="s">
        <v>3242</v>
      </c>
    </row>
    <row r="548" s="13" customFormat="1">
      <c r="A548" s="13"/>
      <c r="B548" s="234"/>
      <c r="C548" s="235"/>
      <c r="D548" s="236" t="s">
        <v>225</v>
      </c>
      <c r="E548" s="237" t="s">
        <v>1</v>
      </c>
      <c r="F548" s="238" t="s">
        <v>3036</v>
      </c>
      <c r="G548" s="235"/>
      <c r="H548" s="239">
        <v>5</v>
      </c>
      <c r="I548" s="240"/>
      <c r="J548" s="235"/>
      <c r="K548" s="235"/>
      <c r="L548" s="241"/>
      <c r="M548" s="242"/>
      <c r="N548" s="243"/>
      <c r="O548" s="243"/>
      <c r="P548" s="243"/>
      <c r="Q548" s="243"/>
      <c r="R548" s="243"/>
      <c r="S548" s="243"/>
      <c r="T548" s="24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5" t="s">
        <v>225</v>
      </c>
      <c r="AU548" s="245" t="s">
        <v>93</v>
      </c>
      <c r="AV548" s="13" t="s">
        <v>93</v>
      </c>
      <c r="AW548" s="13" t="s">
        <v>38</v>
      </c>
      <c r="AX548" s="13" t="s">
        <v>83</v>
      </c>
      <c r="AY548" s="245" t="s">
        <v>216</v>
      </c>
    </row>
    <row r="549" s="13" customFormat="1">
      <c r="A549" s="13"/>
      <c r="B549" s="234"/>
      <c r="C549" s="235"/>
      <c r="D549" s="236" t="s">
        <v>225</v>
      </c>
      <c r="E549" s="237" t="s">
        <v>1</v>
      </c>
      <c r="F549" s="238" t="s">
        <v>2984</v>
      </c>
      <c r="G549" s="235"/>
      <c r="H549" s="239">
        <v>5</v>
      </c>
      <c r="I549" s="240"/>
      <c r="J549" s="235"/>
      <c r="K549" s="235"/>
      <c r="L549" s="241"/>
      <c r="M549" s="242"/>
      <c r="N549" s="243"/>
      <c r="O549" s="243"/>
      <c r="P549" s="243"/>
      <c r="Q549" s="243"/>
      <c r="R549" s="243"/>
      <c r="S549" s="243"/>
      <c r="T549" s="24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5" t="s">
        <v>225</v>
      </c>
      <c r="AU549" s="245" t="s">
        <v>93</v>
      </c>
      <c r="AV549" s="13" t="s">
        <v>93</v>
      </c>
      <c r="AW549" s="13" t="s">
        <v>38</v>
      </c>
      <c r="AX549" s="13" t="s">
        <v>83</v>
      </c>
      <c r="AY549" s="245" t="s">
        <v>216</v>
      </c>
    </row>
    <row r="550" s="13" customFormat="1">
      <c r="A550" s="13"/>
      <c r="B550" s="234"/>
      <c r="C550" s="235"/>
      <c r="D550" s="236" t="s">
        <v>225</v>
      </c>
      <c r="E550" s="237" t="s">
        <v>1</v>
      </c>
      <c r="F550" s="238" t="s">
        <v>3037</v>
      </c>
      <c r="G550" s="235"/>
      <c r="H550" s="239">
        <v>5</v>
      </c>
      <c r="I550" s="240"/>
      <c r="J550" s="235"/>
      <c r="K550" s="235"/>
      <c r="L550" s="241"/>
      <c r="M550" s="242"/>
      <c r="N550" s="243"/>
      <c r="O550" s="243"/>
      <c r="P550" s="243"/>
      <c r="Q550" s="243"/>
      <c r="R550" s="243"/>
      <c r="S550" s="243"/>
      <c r="T550" s="24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5" t="s">
        <v>225</v>
      </c>
      <c r="AU550" s="245" t="s">
        <v>93</v>
      </c>
      <c r="AV550" s="13" t="s">
        <v>93</v>
      </c>
      <c r="AW550" s="13" t="s">
        <v>38</v>
      </c>
      <c r="AX550" s="13" t="s">
        <v>83</v>
      </c>
      <c r="AY550" s="245" t="s">
        <v>216</v>
      </c>
    </row>
    <row r="551" s="13" customFormat="1">
      <c r="A551" s="13"/>
      <c r="B551" s="234"/>
      <c r="C551" s="235"/>
      <c r="D551" s="236" t="s">
        <v>225</v>
      </c>
      <c r="E551" s="237" t="s">
        <v>1</v>
      </c>
      <c r="F551" s="238" t="s">
        <v>3038</v>
      </c>
      <c r="G551" s="235"/>
      <c r="H551" s="239">
        <v>5</v>
      </c>
      <c r="I551" s="240"/>
      <c r="J551" s="235"/>
      <c r="K551" s="235"/>
      <c r="L551" s="241"/>
      <c r="M551" s="242"/>
      <c r="N551" s="243"/>
      <c r="O551" s="243"/>
      <c r="P551" s="243"/>
      <c r="Q551" s="243"/>
      <c r="R551" s="243"/>
      <c r="S551" s="243"/>
      <c r="T551" s="24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5" t="s">
        <v>225</v>
      </c>
      <c r="AU551" s="245" t="s">
        <v>93</v>
      </c>
      <c r="AV551" s="13" t="s">
        <v>93</v>
      </c>
      <c r="AW551" s="13" t="s">
        <v>38</v>
      </c>
      <c r="AX551" s="13" t="s">
        <v>83</v>
      </c>
      <c r="AY551" s="245" t="s">
        <v>216</v>
      </c>
    </row>
    <row r="552" s="13" customFormat="1">
      <c r="A552" s="13"/>
      <c r="B552" s="234"/>
      <c r="C552" s="235"/>
      <c r="D552" s="236" t="s">
        <v>225</v>
      </c>
      <c r="E552" s="237" t="s">
        <v>1</v>
      </c>
      <c r="F552" s="238" t="s">
        <v>3039</v>
      </c>
      <c r="G552" s="235"/>
      <c r="H552" s="239">
        <v>5</v>
      </c>
      <c r="I552" s="240"/>
      <c r="J552" s="235"/>
      <c r="K552" s="235"/>
      <c r="L552" s="241"/>
      <c r="M552" s="242"/>
      <c r="N552" s="243"/>
      <c r="O552" s="243"/>
      <c r="P552" s="243"/>
      <c r="Q552" s="243"/>
      <c r="R552" s="243"/>
      <c r="S552" s="243"/>
      <c r="T552" s="24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5" t="s">
        <v>225</v>
      </c>
      <c r="AU552" s="245" t="s">
        <v>93</v>
      </c>
      <c r="AV552" s="13" t="s">
        <v>93</v>
      </c>
      <c r="AW552" s="13" t="s">
        <v>38</v>
      </c>
      <c r="AX552" s="13" t="s">
        <v>83</v>
      </c>
      <c r="AY552" s="245" t="s">
        <v>216</v>
      </c>
    </row>
    <row r="553" s="13" customFormat="1">
      <c r="A553" s="13"/>
      <c r="B553" s="234"/>
      <c r="C553" s="235"/>
      <c r="D553" s="236" t="s">
        <v>225</v>
      </c>
      <c r="E553" s="237" t="s">
        <v>1</v>
      </c>
      <c r="F553" s="238" t="s">
        <v>3040</v>
      </c>
      <c r="G553" s="235"/>
      <c r="H553" s="239">
        <v>5</v>
      </c>
      <c r="I553" s="240"/>
      <c r="J553" s="235"/>
      <c r="K553" s="235"/>
      <c r="L553" s="241"/>
      <c r="M553" s="242"/>
      <c r="N553" s="243"/>
      <c r="O553" s="243"/>
      <c r="P553" s="243"/>
      <c r="Q553" s="243"/>
      <c r="R553" s="243"/>
      <c r="S553" s="243"/>
      <c r="T553" s="24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5" t="s">
        <v>225</v>
      </c>
      <c r="AU553" s="245" t="s">
        <v>93</v>
      </c>
      <c r="AV553" s="13" t="s">
        <v>93</v>
      </c>
      <c r="AW553" s="13" t="s">
        <v>38</v>
      </c>
      <c r="AX553" s="13" t="s">
        <v>83</v>
      </c>
      <c r="AY553" s="245" t="s">
        <v>216</v>
      </c>
    </row>
    <row r="554" s="13" customFormat="1">
      <c r="A554" s="13"/>
      <c r="B554" s="234"/>
      <c r="C554" s="235"/>
      <c r="D554" s="236" t="s">
        <v>225</v>
      </c>
      <c r="E554" s="237" t="s">
        <v>1</v>
      </c>
      <c r="F554" s="238" t="s">
        <v>3041</v>
      </c>
      <c r="G554" s="235"/>
      <c r="H554" s="239">
        <v>5</v>
      </c>
      <c r="I554" s="240"/>
      <c r="J554" s="235"/>
      <c r="K554" s="235"/>
      <c r="L554" s="241"/>
      <c r="M554" s="242"/>
      <c r="N554" s="243"/>
      <c r="O554" s="243"/>
      <c r="P554" s="243"/>
      <c r="Q554" s="243"/>
      <c r="R554" s="243"/>
      <c r="S554" s="243"/>
      <c r="T554" s="24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5" t="s">
        <v>225</v>
      </c>
      <c r="AU554" s="245" t="s">
        <v>93</v>
      </c>
      <c r="AV554" s="13" t="s">
        <v>93</v>
      </c>
      <c r="AW554" s="13" t="s">
        <v>38</v>
      </c>
      <c r="AX554" s="13" t="s">
        <v>83</v>
      </c>
      <c r="AY554" s="245" t="s">
        <v>216</v>
      </c>
    </row>
    <row r="555" s="13" customFormat="1">
      <c r="A555" s="13"/>
      <c r="B555" s="234"/>
      <c r="C555" s="235"/>
      <c r="D555" s="236" t="s">
        <v>225</v>
      </c>
      <c r="E555" s="237" t="s">
        <v>1</v>
      </c>
      <c r="F555" s="238" t="s">
        <v>3042</v>
      </c>
      <c r="G555" s="235"/>
      <c r="H555" s="239">
        <v>5</v>
      </c>
      <c r="I555" s="240"/>
      <c r="J555" s="235"/>
      <c r="K555" s="235"/>
      <c r="L555" s="241"/>
      <c r="M555" s="242"/>
      <c r="N555" s="243"/>
      <c r="O555" s="243"/>
      <c r="P555" s="243"/>
      <c r="Q555" s="243"/>
      <c r="R555" s="243"/>
      <c r="S555" s="243"/>
      <c r="T555" s="24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5" t="s">
        <v>225</v>
      </c>
      <c r="AU555" s="245" t="s">
        <v>93</v>
      </c>
      <c r="AV555" s="13" t="s">
        <v>93</v>
      </c>
      <c r="AW555" s="13" t="s">
        <v>38</v>
      </c>
      <c r="AX555" s="13" t="s">
        <v>83</v>
      </c>
      <c r="AY555" s="245" t="s">
        <v>216</v>
      </c>
    </row>
    <row r="556" s="13" customFormat="1">
      <c r="A556" s="13"/>
      <c r="B556" s="234"/>
      <c r="C556" s="235"/>
      <c r="D556" s="236" t="s">
        <v>225</v>
      </c>
      <c r="E556" s="237" t="s">
        <v>1</v>
      </c>
      <c r="F556" s="238" t="s">
        <v>3043</v>
      </c>
      <c r="G556" s="235"/>
      <c r="H556" s="239">
        <v>5</v>
      </c>
      <c r="I556" s="240"/>
      <c r="J556" s="235"/>
      <c r="K556" s="235"/>
      <c r="L556" s="241"/>
      <c r="M556" s="242"/>
      <c r="N556" s="243"/>
      <c r="O556" s="243"/>
      <c r="P556" s="243"/>
      <c r="Q556" s="243"/>
      <c r="R556" s="243"/>
      <c r="S556" s="243"/>
      <c r="T556" s="24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5" t="s">
        <v>225</v>
      </c>
      <c r="AU556" s="245" t="s">
        <v>93</v>
      </c>
      <c r="AV556" s="13" t="s">
        <v>93</v>
      </c>
      <c r="AW556" s="13" t="s">
        <v>38</v>
      </c>
      <c r="AX556" s="13" t="s">
        <v>83</v>
      </c>
      <c r="AY556" s="245" t="s">
        <v>216</v>
      </c>
    </row>
    <row r="557" s="13" customFormat="1">
      <c r="A557" s="13"/>
      <c r="B557" s="234"/>
      <c r="C557" s="235"/>
      <c r="D557" s="236" t="s">
        <v>225</v>
      </c>
      <c r="E557" s="237" t="s">
        <v>1</v>
      </c>
      <c r="F557" s="238" t="s">
        <v>3044</v>
      </c>
      <c r="G557" s="235"/>
      <c r="H557" s="239">
        <v>5</v>
      </c>
      <c r="I557" s="240"/>
      <c r="J557" s="235"/>
      <c r="K557" s="235"/>
      <c r="L557" s="241"/>
      <c r="M557" s="242"/>
      <c r="N557" s="243"/>
      <c r="O557" s="243"/>
      <c r="P557" s="243"/>
      <c r="Q557" s="243"/>
      <c r="R557" s="243"/>
      <c r="S557" s="243"/>
      <c r="T557" s="24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5" t="s">
        <v>225</v>
      </c>
      <c r="AU557" s="245" t="s">
        <v>93</v>
      </c>
      <c r="AV557" s="13" t="s">
        <v>93</v>
      </c>
      <c r="AW557" s="13" t="s">
        <v>38</v>
      </c>
      <c r="AX557" s="13" t="s">
        <v>83</v>
      </c>
      <c r="AY557" s="245" t="s">
        <v>216</v>
      </c>
    </row>
    <row r="558" s="13" customFormat="1">
      <c r="A558" s="13"/>
      <c r="B558" s="234"/>
      <c r="C558" s="235"/>
      <c r="D558" s="236" t="s">
        <v>225</v>
      </c>
      <c r="E558" s="237" t="s">
        <v>1</v>
      </c>
      <c r="F558" s="238" t="s">
        <v>3045</v>
      </c>
      <c r="G558" s="235"/>
      <c r="H558" s="239">
        <v>5</v>
      </c>
      <c r="I558" s="240"/>
      <c r="J558" s="235"/>
      <c r="K558" s="235"/>
      <c r="L558" s="241"/>
      <c r="M558" s="242"/>
      <c r="N558" s="243"/>
      <c r="O558" s="243"/>
      <c r="P558" s="243"/>
      <c r="Q558" s="243"/>
      <c r="R558" s="243"/>
      <c r="S558" s="243"/>
      <c r="T558" s="24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5" t="s">
        <v>225</v>
      </c>
      <c r="AU558" s="245" t="s">
        <v>93</v>
      </c>
      <c r="AV558" s="13" t="s">
        <v>93</v>
      </c>
      <c r="AW558" s="13" t="s">
        <v>38</v>
      </c>
      <c r="AX558" s="13" t="s">
        <v>83</v>
      </c>
      <c r="AY558" s="245" t="s">
        <v>216</v>
      </c>
    </row>
    <row r="559" s="13" customFormat="1">
      <c r="A559" s="13"/>
      <c r="B559" s="234"/>
      <c r="C559" s="235"/>
      <c r="D559" s="236" t="s">
        <v>225</v>
      </c>
      <c r="E559" s="237" t="s">
        <v>1</v>
      </c>
      <c r="F559" s="238" t="s">
        <v>3046</v>
      </c>
      <c r="G559" s="235"/>
      <c r="H559" s="239">
        <v>5</v>
      </c>
      <c r="I559" s="240"/>
      <c r="J559" s="235"/>
      <c r="K559" s="235"/>
      <c r="L559" s="241"/>
      <c r="M559" s="242"/>
      <c r="N559" s="243"/>
      <c r="O559" s="243"/>
      <c r="P559" s="243"/>
      <c r="Q559" s="243"/>
      <c r="R559" s="243"/>
      <c r="S559" s="243"/>
      <c r="T559" s="244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5" t="s">
        <v>225</v>
      </c>
      <c r="AU559" s="245" t="s">
        <v>93</v>
      </c>
      <c r="AV559" s="13" t="s">
        <v>93</v>
      </c>
      <c r="AW559" s="13" t="s">
        <v>38</v>
      </c>
      <c r="AX559" s="13" t="s">
        <v>83</v>
      </c>
      <c r="AY559" s="245" t="s">
        <v>216</v>
      </c>
    </row>
    <row r="560" s="13" customFormat="1">
      <c r="A560" s="13"/>
      <c r="B560" s="234"/>
      <c r="C560" s="235"/>
      <c r="D560" s="236" t="s">
        <v>225</v>
      </c>
      <c r="E560" s="237" t="s">
        <v>1</v>
      </c>
      <c r="F560" s="238" t="s">
        <v>3047</v>
      </c>
      <c r="G560" s="235"/>
      <c r="H560" s="239">
        <v>5</v>
      </c>
      <c r="I560" s="240"/>
      <c r="J560" s="235"/>
      <c r="K560" s="235"/>
      <c r="L560" s="241"/>
      <c r="M560" s="242"/>
      <c r="N560" s="243"/>
      <c r="O560" s="243"/>
      <c r="P560" s="243"/>
      <c r="Q560" s="243"/>
      <c r="R560" s="243"/>
      <c r="S560" s="243"/>
      <c r="T560" s="24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5" t="s">
        <v>225</v>
      </c>
      <c r="AU560" s="245" t="s">
        <v>93</v>
      </c>
      <c r="AV560" s="13" t="s">
        <v>93</v>
      </c>
      <c r="AW560" s="13" t="s">
        <v>38</v>
      </c>
      <c r="AX560" s="13" t="s">
        <v>83</v>
      </c>
      <c r="AY560" s="245" t="s">
        <v>216</v>
      </c>
    </row>
    <row r="561" s="13" customFormat="1">
      <c r="A561" s="13"/>
      <c r="B561" s="234"/>
      <c r="C561" s="235"/>
      <c r="D561" s="236" t="s">
        <v>225</v>
      </c>
      <c r="E561" s="237" t="s">
        <v>1</v>
      </c>
      <c r="F561" s="238" t="s">
        <v>3048</v>
      </c>
      <c r="G561" s="235"/>
      <c r="H561" s="239">
        <v>5</v>
      </c>
      <c r="I561" s="240"/>
      <c r="J561" s="235"/>
      <c r="K561" s="235"/>
      <c r="L561" s="241"/>
      <c r="M561" s="242"/>
      <c r="N561" s="243"/>
      <c r="O561" s="243"/>
      <c r="P561" s="243"/>
      <c r="Q561" s="243"/>
      <c r="R561" s="243"/>
      <c r="S561" s="243"/>
      <c r="T561" s="24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5" t="s">
        <v>225</v>
      </c>
      <c r="AU561" s="245" t="s">
        <v>93</v>
      </c>
      <c r="AV561" s="13" t="s">
        <v>93</v>
      </c>
      <c r="AW561" s="13" t="s">
        <v>38</v>
      </c>
      <c r="AX561" s="13" t="s">
        <v>83</v>
      </c>
      <c r="AY561" s="245" t="s">
        <v>216</v>
      </c>
    </row>
    <row r="562" s="13" customFormat="1">
      <c r="A562" s="13"/>
      <c r="B562" s="234"/>
      <c r="C562" s="235"/>
      <c r="D562" s="236" t="s">
        <v>225</v>
      </c>
      <c r="E562" s="237" t="s">
        <v>1</v>
      </c>
      <c r="F562" s="238" t="s">
        <v>3049</v>
      </c>
      <c r="G562" s="235"/>
      <c r="H562" s="239">
        <v>5</v>
      </c>
      <c r="I562" s="240"/>
      <c r="J562" s="235"/>
      <c r="K562" s="235"/>
      <c r="L562" s="241"/>
      <c r="M562" s="242"/>
      <c r="N562" s="243"/>
      <c r="O562" s="243"/>
      <c r="P562" s="243"/>
      <c r="Q562" s="243"/>
      <c r="R562" s="243"/>
      <c r="S562" s="243"/>
      <c r="T562" s="24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5" t="s">
        <v>225</v>
      </c>
      <c r="AU562" s="245" t="s">
        <v>93</v>
      </c>
      <c r="AV562" s="13" t="s">
        <v>93</v>
      </c>
      <c r="AW562" s="13" t="s">
        <v>38</v>
      </c>
      <c r="AX562" s="13" t="s">
        <v>83</v>
      </c>
      <c r="AY562" s="245" t="s">
        <v>216</v>
      </c>
    </row>
    <row r="563" s="13" customFormat="1">
      <c r="A563" s="13"/>
      <c r="B563" s="234"/>
      <c r="C563" s="235"/>
      <c r="D563" s="236" t="s">
        <v>225</v>
      </c>
      <c r="E563" s="237" t="s">
        <v>1</v>
      </c>
      <c r="F563" s="238" t="s">
        <v>3050</v>
      </c>
      <c r="G563" s="235"/>
      <c r="H563" s="239">
        <v>3</v>
      </c>
      <c r="I563" s="240"/>
      <c r="J563" s="235"/>
      <c r="K563" s="235"/>
      <c r="L563" s="241"/>
      <c r="M563" s="242"/>
      <c r="N563" s="243"/>
      <c r="O563" s="243"/>
      <c r="P563" s="243"/>
      <c r="Q563" s="243"/>
      <c r="R563" s="243"/>
      <c r="S563" s="243"/>
      <c r="T563" s="24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5" t="s">
        <v>225</v>
      </c>
      <c r="AU563" s="245" t="s">
        <v>93</v>
      </c>
      <c r="AV563" s="13" t="s">
        <v>93</v>
      </c>
      <c r="AW563" s="13" t="s">
        <v>38</v>
      </c>
      <c r="AX563" s="13" t="s">
        <v>83</v>
      </c>
      <c r="AY563" s="245" t="s">
        <v>216</v>
      </c>
    </row>
    <row r="564" s="13" customFormat="1">
      <c r="A564" s="13"/>
      <c r="B564" s="234"/>
      <c r="C564" s="235"/>
      <c r="D564" s="236" t="s">
        <v>225</v>
      </c>
      <c r="E564" s="237" t="s">
        <v>1</v>
      </c>
      <c r="F564" s="238" t="s">
        <v>3051</v>
      </c>
      <c r="G564" s="235"/>
      <c r="H564" s="239">
        <v>8</v>
      </c>
      <c r="I564" s="240"/>
      <c r="J564" s="235"/>
      <c r="K564" s="235"/>
      <c r="L564" s="241"/>
      <c r="M564" s="242"/>
      <c r="N564" s="243"/>
      <c r="O564" s="243"/>
      <c r="P564" s="243"/>
      <c r="Q564" s="243"/>
      <c r="R564" s="243"/>
      <c r="S564" s="243"/>
      <c r="T564" s="24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5" t="s">
        <v>225</v>
      </c>
      <c r="AU564" s="245" t="s">
        <v>93</v>
      </c>
      <c r="AV564" s="13" t="s">
        <v>93</v>
      </c>
      <c r="AW564" s="13" t="s">
        <v>38</v>
      </c>
      <c r="AX564" s="13" t="s">
        <v>83</v>
      </c>
      <c r="AY564" s="245" t="s">
        <v>216</v>
      </c>
    </row>
    <row r="565" s="13" customFormat="1">
      <c r="A565" s="13"/>
      <c r="B565" s="234"/>
      <c r="C565" s="235"/>
      <c r="D565" s="236" t="s">
        <v>225</v>
      </c>
      <c r="E565" s="237" t="s">
        <v>1</v>
      </c>
      <c r="F565" s="238" t="s">
        <v>3052</v>
      </c>
      <c r="G565" s="235"/>
      <c r="H565" s="239">
        <v>5</v>
      </c>
      <c r="I565" s="240"/>
      <c r="J565" s="235"/>
      <c r="K565" s="235"/>
      <c r="L565" s="241"/>
      <c r="M565" s="242"/>
      <c r="N565" s="243"/>
      <c r="O565" s="243"/>
      <c r="P565" s="243"/>
      <c r="Q565" s="243"/>
      <c r="R565" s="243"/>
      <c r="S565" s="243"/>
      <c r="T565" s="24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5" t="s">
        <v>225</v>
      </c>
      <c r="AU565" s="245" t="s">
        <v>93</v>
      </c>
      <c r="AV565" s="13" t="s">
        <v>93</v>
      </c>
      <c r="AW565" s="13" t="s">
        <v>38</v>
      </c>
      <c r="AX565" s="13" t="s">
        <v>83</v>
      </c>
      <c r="AY565" s="245" t="s">
        <v>216</v>
      </c>
    </row>
    <row r="566" s="13" customFormat="1">
      <c r="A566" s="13"/>
      <c r="B566" s="234"/>
      <c r="C566" s="235"/>
      <c r="D566" s="236" t="s">
        <v>225</v>
      </c>
      <c r="E566" s="237" t="s">
        <v>1</v>
      </c>
      <c r="F566" s="238" t="s">
        <v>3053</v>
      </c>
      <c r="G566" s="235"/>
      <c r="H566" s="239">
        <v>5</v>
      </c>
      <c r="I566" s="240"/>
      <c r="J566" s="235"/>
      <c r="K566" s="235"/>
      <c r="L566" s="241"/>
      <c r="M566" s="242"/>
      <c r="N566" s="243"/>
      <c r="O566" s="243"/>
      <c r="P566" s="243"/>
      <c r="Q566" s="243"/>
      <c r="R566" s="243"/>
      <c r="S566" s="243"/>
      <c r="T566" s="24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5" t="s">
        <v>225</v>
      </c>
      <c r="AU566" s="245" t="s">
        <v>93</v>
      </c>
      <c r="AV566" s="13" t="s">
        <v>93</v>
      </c>
      <c r="AW566" s="13" t="s">
        <v>38</v>
      </c>
      <c r="AX566" s="13" t="s">
        <v>83</v>
      </c>
      <c r="AY566" s="245" t="s">
        <v>216</v>
      </c>
    </row>
    <row r="567" s="14" customFormat="1">
      <c r="A567" s="14"/>
      <c r="B567" s="246"/>
      <c r="C567" s="247"/>
      <c r="D567" s="236" t="s">
        <v>225</v>
      </c>
      <c r="E567" s="248" t="s">
        <v>1</v>
      </c>
      <c r="F567" s="249" t="s">
        <v>229</v>
      </c>
      <c r="G567" s="247"/>
      <c r="H567" s="250">
        <v>96</v>
      </c>
      <c r="I567" s="251"/>
      <c r="J567" s="247"/>
      <c r="K567" s="247"/>
      <c r="L567" s="252"/>
      <c r="M567" s="253"/>
      <c r="N567" s="254"/>
      <c r="O567" s="254"/>
      <c r="P567" s="254"/>
      <c r="Q567" s="254"/>
      <c r="R567" s="254"/>
      <c r="S567" s="254"/>
      <c r="T567" s="25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6" t="s">
        <v>225</v>
      </c>
      <c r="AU567" s="256" t="s">
        <v>93</v>
      </c>
      <c r="AV567" s="14" t="s">
        <v>223</v>
      </c>
      <c r="AW567" s="14" t="s">
        <v>38</v>
      </c>
      <c r="AX567" s="14" t="s">
        <v>91</v>
      </c>
      <c r="AY567" s="256" t="s">
        <v>216</v>
      </c>
    </row>
    <row r="568" s="2" customFormat="1" ht="24.15" customHeight="1">
      <c r="A568" s="40"/>
      <c r="B568" s="41"/>
      <c r="C568" s="221" t="s">
        <v>440</v>
      </c>
      <c r="D568" s="221" t="s">
        <v>218</v>
      </c>
      <c r="E568" s="222" t="s">
        <v>3243</v>
      </c>
      <c r="F568" s="223" t="s">
        <v>3244</v>
      </c>
      <c r="G568" s="224" t="s">
        <v>278</v>
      </c>
      <c r="H568" s="225">
        <v>2.569</v>
      </c>
      <c r="I568" s="226"/>
      <c r="J568" s="227">
        <f>ROUND(I568*H568,2)</f>
        <v>0</v>
      </c>
      <c r="K568" s="223" t="s">
        <v>222</v>
      </c>
      <c r="L568" s="46"/>
      <c r="M568" s="228" t="s">
        <v>1</v>
      </c>
      <c r="N568" s="229" t="s">
        <v>48</v>
      </c>
      <c r="O568" s="93"/>
      <c r="P568" s="230">
        <f>O568*H568</f>
        <v>0</v>
      </c>
      <c r="Q568" s="230">
        <v>0</v>
      </c>
      <c r="R568" s="230">
        <f>Q568*H568</f>
        <v>0</v>
      </c>
      <c r="S568" s="230">
        <v>0</v>
      </c>
      <c r="T568" s="231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32" t="s">
        <v>312</v>
      </c>
      <c r="AT568" s="232" t="s">
        <v>218</v>
      </c>
      <c r="AU568" s="232" t="s">
        <v>93</v>
      </c>
      <c r="AY568" s="18" t="s">
        <v>216</v>
      </c>
      <c r="BE568" s="233">
        <f>IF(N568="základní",J568,0)</f>
        <v>0</v>
      </c>
      <c r="BF568" s="233">
        <f>IF(N568="snížená",J568,0)</f>
        <v>0</v>
      </c>
      <c r="BG568" s="233">
        <f>IF(N568="zákl. přenesená",J568,0)</f>
        <v>0</v>
      </c>
      <c r="BH568" s="233">
        <f>IF(N568="sníž. přenesená",J568,0)</f>
        <v>0</v>
      </c>
      <c r="BI568" s="233">
        <f>IF(N568="nulová",J568,0)</f>
        <v>0</v>
      </c>
      <c r="BJ568" s="18" t="s">
        <v>91</v>
      </c>
      <c r="BK568" s="233">
        <f>ROUND(I568*H568,2)</f>
        <v>0</v>
      </c>
      <c r="BL568" s="18" t="s">
        <v>312</v>
      </c>
      <c r="BM568" s="232" t="s">
        <v>3245</v>
      </c>
    </row>
    <row r="569" s="12" customFormat="1" ht="22.8" customHeight="1">
      <c r="A569" s="12"/>
      <c r="B569" s="205"/>
      <c r="C569" s="206"/>
      <c r="D569" s="207" t="s">
        <v>82</v>
      </c>
      <c r="E569" s="219" t="s">
        <v>3246</v>
      </c>
      <c r="F569" s="219" t="s">
        <v>3247</v>
      </c>
      <c r="G569" s="206"/>
      <c r="H569" s="206"/>
      <c r="I569" s="209"/>
      <c r="J569" s="220">
        <f>BK569</f>
        <v>0</v>
      </c>
      <c r="K569" s="206"/>
      <c r="L569" s="211"/>
      <c r="M569" s="212"/>
      <c r="N569" s="213"/>
      <c r="O569" s="213"/>
      <c r="P569" s="214">
        <f>SUM(P570:P1017)</f>
        <v>0</v>
      </c>
      <c r="Q569" s="213"/>
      <c r="R569" s="214">
        <f>SUM(R570:R1017)</f>
        <v>2.0334315067336002</v>
      </c>
      <c r="S569" s="213"/>
      <c r="T569" s="215">
        <f>SUM(T570:T1017)</f>
        <v>2.0302800000000003</v>
      </c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R569" s="216" t="s">
        <v>93</v>
      </c>
      <c r="AT569" s="217" t="s">
        <v>82</v>
      </c>
      <c r="AU569" s="217" t="s">
        <v>91</v>
      </c>
      <c r="AY569" s="216" t="s">
        <v>216</v>
      </c>
      <c r="BK569" s="218">
        <f>SUM(BK570:BK1017)</f>
        <v>0</v>
      </c>
    </row>
    <row r="570" s="2" customFormat="1" ht="16.5" customHeight="1">
      <c r="A570" s="40"/>
      <c r="B570" s="41"/>
      <c r="C570" s="221" t="s">
        <v>452</v>
      </c>
      <c r="D570" s="221" t="s">
        <v>218</v>
      </c>
      <c r="E570" s="222" t="s">
        <v>3248</v>
      </c>
      <c r="F570" s="223" t="s">
        <v>3249</v>
      </c>
      <c r="G570" s="224" t="s">
        <v>3198</v>
      </c>
      <c r="H570" s="225">
        <v>32</v>
      </c>
      <c r="I570" s="226"/>
      <c r="J570" s="227">
        <f>ROUND(I570*H570,2)</f>
        <v>0</v>
      </c>
      <c r="K570" s="223" t="s">
        <v>222</v>
      </c>
      <c r="L570" s="46"/>
      <c r="M570" s="228" t="s">
        <v>1</v>
      </c>
      <c r="N570" s="229" t="s">
        <v>48</v>
      </c>
      <c r="O570" s="93"/>
      <c r="P570" s="230">
        <f>O570*H570</f>
        <v>0</v>
      </c>
      <c r="Q570" s="230">
        <v>0</v>
      </c>
      <c r="R570" s="230">
        <f>Q570*H570</f>
        <v>0</v>
      </c>
      <c r="S570" s="230">
        <v>0.01933</v>
      </c>
      <c r="T570" s="231">
        <f>S570*H570</f>
        <v>0.61856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32" t="s">
        <v>312</v>
      </c>
      <c r="AT570" s="232" t="s">
        <v>218</v>
      </c>
      <c r="AU570" s="232" t="s">
        <v>93</v>
      </c>
      <c r="AY570" s="18" t="s">
        <v>216</v>
      </c>
      <c r="BE570" s="233">
        <f>IF(N570="základní",J570,0)</f>
        <v>0</v>
      </c>
      <c r="BF570" s="233">
        <f>IF(N570="snížená",J570,0)</f>
        <v>0</v>
      </c>
      <c r="BG570" s="233">
        <f>IF(N570="zákl. přenesená",J570,0)</f>
        <v>0</v>
      </c>
      <c r="BH570" s="233">
        <f>IF(N570="sníž. přenesená",J570,0)</f>
        <v>0</v>
      </c>
      <c r="BI570" s="233">
        <f>IF(N570="nulová",J570,0)</f>
        <v>0</v>
      </c>
      <c r="BJ570" s="18" t="s">
        <v>91</v>
      </c>
      <c r="BK570" s="233">
        <f>ROUND(I570*H570,2)</f>
        <v>0</v>
      </c>
      <c r="BL570" s="18" t="s">
        <v>312</v>
      </c>
      <c r="BM570" s="232" t="s">
        <v>3250</v>
      </c>
    </row>
    <row r="571" s="13" customFormat="1">
      <c r="A571" s="13"/>
      <c r="B571" s="234"/>
      <c r="C571" s="235"/>
      <c r="D571" s="236" t="s">
        <v>225</v>
      </c>
      <c r="E571" s="237" t="s">
        <v>1</v>
      </c>
      <c r="F571" s="238" t="s">
        <v>3181</v>
      </c>
      <c r="G571" s="235"/>
      <c r="H571" s="239">
        <v>2</v>
      </c>
      <c r="I571" s="240"/>
      <c r="J571" s="235"/>
      <c r="K571" s="235"/>
      <c r="L571" s="241"/>
      <c r="M571" s="242"/>
      <c r="N571" s="243"/>
      <c r="O571" s="243"/>
      <c r="P571" s="243"/>
      <c r="Q571" s="243"/>
      <c r="R571" s="243"/>
      <c r="S571" s="243"/>
      <c r="T571" s="24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5" t="s">
        <v>225</v>
      </c>
      <c r="AU571" s="245" t="s">
        <v>93</v>
      </c>
      <c r="AV571" s="13" t="s">
        <v>93</v>
      </c>
      <c r="AW571" s="13" t="s">
        <v>38</v>
      </c>
      <c r="AX571" s="13" t="s">
        <v>83</v>
      </c>
      <c r="AY571" s="245" t="s">
        <v>216</v>
      </c>
    </row>
    <row r="572" s="13" customFormat="1">
      <c r="A572" s="13"/>
      <c r="B572" s="234"/>
      <c r="C572" s="235"/>
      <c r="D572" s="236" t="s">
        <v>225</v>
      </c>
      <c r="E572" s="237" t="s">
        <v>1</v>
      </c>
      <c r="F572" s="238" t="s">
        <v>2959</v>
      </c>
      <c r="G572" s="235"/>
      <c r="H572" s="239">
        <v>4</v>
      </c>
      <c r="I572" s="240"/>
      <c r="J572" s="235"/>
      <c r="K572" s="235"/>
      <c r="L572" s="241"/>
      <c r="M572" s="242"/>
      <c r="N572" s="243"/>
      <c r="O572" s="243"/>
      <c r="P572" s="243"/>
      <c r="Q572" s="243"/>
      <c r="R572" s="243"/>
      <c r="S572" s="243"/>
      <c r="T572" s="24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5" t="s">
        <v>225</v>
      </c>
      <c r="AU572" s="245" t="s">
        <v>93</v>
      </c>
      <c r="AV572" s="13" t="s">
        <v>93</v>
      </c>
      <c r="AW572" s="13" t="s">
        <v>38</v>
      </c>
      <c r="AX572" s="13" t="s">
        <v>83</v>
      </c>
      <c r="AY572" s="245" t="s">
        <v>216</v>
      </c>
    </row>
    <row r="573" s="13" customFormat="1">
      <c r="A573" s="13"/>
      <c r="B573" s="234"/>
      <c r="C573" s="235"/>
      <c r="D573" s="236" t="s">
        <v>225</v>
      </c>
      <c r="E573" s="237" t="s">
        <v>1</v>
      </c>
      <c r="F573" s="238" t="s">
        <v>2960</v>
      </c>
      <c r="G573" s="235"/>
      <c r="H573" s="239">
        <v>1</v>
      </c>
      <c r="I573" s="240"/>
      <c r="J573" s="235"/>
      <c r="K573" s="235"/>
      <c r="L573" s="241"/>
      <c r="M573" s="242"/>
      <c r="N573" s="243"/>
      <c r="O573" s="243"/>
      <c r="P573" s="243"/>
      <c r="Q573" s="243"/>
      <c r="R573" s="243"/>
      <c r="S573" s="243"/>
      <c r="T573" s="24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5" t="s">
        <v>225</v>
      </c>
      <c r="AU573" s="245" t="s">
        <v>93</v>
      </c>
      <c r="AV573" s="13" t="s">
        <v>93</v>
      </c>
      <c r="AW573" s="13" t="s">
        <v>38</v>
      </c>
      <c r="AX573" s="13" t="s">
        <v>83</v>
      </c>
      <c r="AY573" s="245" t="s">
        <v>216</v>
      </c>
    </row>
    <row r="574" s="13" customFormat="1">
      <c r="A574" s="13"/>
      <c r="B574" s="234"/>
      <c r="C574" s="235"/>
      <c r="D574" s="236" t="s">
        <v>225</v>
      </c>
      <c r="E574" s="237" t="s">
        <v>1</v>
      </c>
      <c r="F574" s="238" t="s">
        <v>2961</v>
      </c>
      <c r="G574" s="235"/>
      <c r="H574" s="239">
        <v>1</v>
      </c>
      <c r="I574" s="240"/>
      <c r="J574" s="235"/>
      <c r="K574" s="235"/>
      <c r="L574" s="241"/>
      <c r="M574" s="242"/>
      <c r="N574" s="243"/>
      <c r="O574" s="243"/>
      <c r="P574" s="243"/>
      <c r="Q574" s="243"/>
      <c r="R574" s="243"/>
      <c r="S574" s="243"/>
      <c r="T574" s="24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5" t="s">
        <v>225</v>
      </c>
      <c r="AU574" s="245" t="s">
        <v>93</v>
      </c>
      <c r="AV574" s="13" t="s">
        <v>93</v>
      </c>
      <c r="AW574" s="13" t="s">
        <v>38</v>
      </c>
      <c r="AX574" s="13" t="s">
        <v>83</v>
      </c>
      <c r="AY574" s="245" t="s">
        <v>216</v>
      </c>
    </row>
    <row r="575" s="13" customFormat="1">
      <c r="A575" s="13"/>
      <c r="B575" s="234"/>
      <c r="C575" s="235"/>
      <c r="D575" s="236" t="s">
        <v>225</v>
      </c>
      <c r="E575" s="237" t="s">
        <v>1</v>
      </c>
      <c r="F575" s="238" t="s">
        <v>3182</v>
      </c>
      <c r="G575" s="235"/>
      <c r="H575" s="239">
        <v>2</v>
      </c>
      <c r="I575" s="240"/>
      <c r="J575" s="235"/>
      <c r="K575" s="235"/>
      <c r="L575" s="241"/>
      <c r="M575" s="242"/>
      <c r="N575" s="243"/>
      <c r="O575" s="243"/>
      <c r="P575" s="243"/>
      <c r="Q575" s="243"/>
      <c r="R575" s="243"/>
      <c r="S575" s="243"/>
      <c r="T575" s="24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5" t="s">
        <v>225</v>
      </c>
      <c r="AU575" s="245" t="s">
        <v>93</v>
      </c>
      <c r="AV575" s="13" t="s">
        <v>93</v>
      </c>
      <c r="AW575" s="13" t="s">
        <v>38</v>
      </c>
      <c r="AX575" s="13" t="s">
        <v>83</v>
      </c>
      <c r="AY575" s="245" t="s">
        <v>216</v>
      </c>
    </row>
    <row r="576" s="13" customFormat="1">
      <c r="A576" s="13"/>
      <c r="B576" s="234"/>
      <c r="C576" s="235"/>
      <c r="D576" s="236" t="s">
        <v>225</v>
      </c>
      <c r="E576" s="237" t="s">
        <v>1</v>
      </c>
      <c r="F576" s="238" t="s">
        <v>3183</v>
      </c>
      <c r="G576" s="235"/>
      <c r="H576" s="239">
        <v>2</v>
      </c>
      <c r="I576" s="240"/>
      <c r="J576" s="235"/>
      <c r="K576" s="235"/>
      <c r="L576" s="241"/>
      <c r="M576" s="242"/>
      <c r="N576" s="243"/>
      <c r="O576" s="243"/>
      <c r="P576" s="243"/>
      <c r="Q576" s="243"/>
      <c r="R576" s="243"/>
      <c r="S576" s="243"/>
      <c r="T576" s="24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5" t="s">
        <v>225</v>
      </c>
      <c r="AU576" s="245" t="s">
        <v>93</v>
      </c>
      <c r="AV576" s="13" t="s">
        <v>93</v>
      </c>
      <c r="AW576" s="13" t="s">
        <v>38</v>
      </c>
      <c r="AX576" s="13" t="s">
        <v>83</v>
      </c>
      <c r="AY576" s="245" t="s">
        <v>216</v>
      </c>
    </row>
    <row r="577" s="13" customFormat="1">
      <c r="A577" s="13"/>
      <c r="B577" s="234"/>
      <c r="C577" s="235"/>
      <c r="D577" s="236" t="s">
        <v>225</v>
      </c>
      <c r="E577" s="237" t="s">
        <v>1</v>
      </c>
      <c r="F577" s="238" t="s">
        <v>2964</v>
      </c>
      <c r="G577" s="235"/>
      <c r="H577" s="239">
        <v>1</v>
      </c>
      <c r="I577" s="240"/>
      <c r="J577" s="235"/>
      <c r="K577" s="235"/>
      <c r="L577" s="241"/>
      <c r="M577" s="242"/>
      <c r="N577" s="243"/>
      <c r="O577" s="243"/>
      <c r="P577" s="243"/>
      <c r="Q577" s="243"/>
      <c r="R577" s="243"/>
      <c r="S577" s="243"/>
      <c r="T577" s="24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5" t="s">
        <v>225</v>
      </c>
      <c r="AU577" s="245" t="s">
        <v>93</v>
      </c>
      <c r="AV577" s="13" t="s">
        <v>93</v>
      </c>
      <c r="AW577" s="13" t="s">
        <v>38</v>
      </c>
      <c r="AX577" s="13" t="s">
        <v>83</v>
      </c>
      <c r="AY577" s="245" t="s">
        <v>216</v>
      </c>
    </row>
    <row r="578" s="13" customFormat="1">
      <c r="A578" s="13"/>
      <c r="B578" s="234"/>
      <c r="C578" s="235"/>
      <c r="D578" s="236" t="s">
        <v>225</v>
      </c>
      <c r="E578" s="237" t="s">
        <v>1</v>
      </c>
      <c r="F578" s="238" t="s">
        <v>2965</v>
      </c>
      <c r="G578" s="235"/>
      <c r="H578" s="239">
        <v>1</v>
      </c>
      <c r="I578" s="240"/>
      <c r="J578" s="235"/>
      <c r="K578" s="235"/>
      <c r="L578" s="241"/>
      <c r="M578" s="242"/>
      <c r="N578" s="243"/>
      <c r="O578" s="243"/>
      <c r="P578" s="243"/>
      <c r="Q578" s="243"/>
      <c r="R578" s="243"/>
      <c r="S578" s="243"/>
      <c r="T578" s="24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5" t="s">
        <v>225</v>
      </c>
      <c r="AU578" s="245" t="s">
        <v>93</v>
      </c>
      <c r="AV578" s="13" t="s">
        <v>93</v>
      </c>
      <c r="AW578" s="13" t="s">
        <v>38</v>
      </c>
      <c r="AX578" s="13" t="s">
        <v>83</v>
      </c>
      <c r="AY578" s="245" t="s">
        <v>216</v>
      </c>
    </row>
    <row r="579" s="13" customFormat="1">
      <c r="A579" s="13"/>
      <c r="B579" s="234"/>
      <c r="C579" s="235"/>
      <c r="D579" s="236" t="s">
        <v>225</v>
      </c>
      <c r="E579" s="237" t="s">
        <v>1</v>
      </c>
      <c r="F579" s="238" t="s">
        <v>3184</v>
      </c>
      <c r="G579" s="235"/>
      <c r="H579" s="239">
        <v>2</v>
      </c>
      <c r="I579" s="240"/>
      <c r="J579" s="235"/>
      <c r="K579" s="235"/>
      <c r="L579" s="241"/>
      <c r="M579" s="242"/>
      <c r="N579" s="243"/>
      <c r="O579" s="243"/>
      <c r="P579" s="243"/>
      <c r="Q579" s="243"/>
      <c r="R579" s="243"/>
      <c r="S579" s="243"/>
      <c r="T579" s="24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5" t="s">
        <v>225</v>
      </c>
      <c r="AU579" s="245" t="s">
        <v>93</v>
      </c>
      <c r="AV579" s="13" t="s">
        <v>93</v>
      </c>
      <c r="AW579" s="13" t="s">
        <v>38</v>
      </c>
      <c r="AX579" s="13" t="s">
        <v>83</v>
      </c>
      <c r="AY579" s="245" t="s">
        <v>216</v>
      </c>
    </row>
    <row r="580" s="13" customFormat="1">
      <c r="A580" s="13"/>
      <c r="B580" s="234"/>
      <c r="C580" s="235"/>
      <c r="D580" s="236" t="s">
        <v>225</v>
      </c>
      <c r="E580" s="237" t="s">
        <v>1</v>
      </c>
      <c r="F580" s="238" t="s">
        <v>3185</v>
      </c>
      <c r="G580" s="235"/>
      <c r="H580" s="239">
        <v>2</v>
      </c>
      <c r="I580" s="240"/>
      <c r="J580" s="235"/>
      <c r="K580" s="235"/>
      <c r="L580" s="241"/>
      <c r="M580" s="242"/>
      <c r="N580" s="243"/>
      <c r="O580" s="243"/>
      <c r="P580" s="243"/>
      <c r="Q580" s="243"/>
      <c r="R580" s="243"/>
      <c r="S580" s="243"/>
      <c r="T580" s="24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5" t="s">
        <v>225</v>
      </c>
      <c r="AU580" s="245" t="s">
        <v>93</v>
      </c>
      <c r="AV580" s="13" t="s">
        <v>93</v>
      </c>
      <c r="AW580" s="13" t="s">
        <v>38</v>
      </c>
      <c r="AX580" s="13" t="s">
        <v>83</v>
      </c>
      <c r="AY580" s="245" t="s">
        <v>216</v>
      </c>
    </row>
    <row r="581" s="13" customFormat="1">
      <c r="A581" s="13"/>
      <c r="B581" s="234"/>
      <c r="C581" s="235"/>
      <c r="D581" s="236" t="s">
        <v>225</v>
      </c>
      <c r="E581" s="237" t="s">
        <v>1</v>
      </c>
      <c r="F581" s="238" t="s">
        <v>2968</v>
      </c>
      <c r="G581" s="235"/>
      <c r="H581" s="239">
        <v>1</v>
      </c>
      <c r="I581" s="240"/>
      <c r="J581" s="235"/>
      <c r="K581" s="235"/>
      <c r="L581" s="241"/>
      <c r="M581" s="242"/>
      <c r="N581" s="243"/>
      <c r="O581" s="243"/>
      <c r="P581" s="243"/>
      <c r="Q581" s="243"/>
      <c r="R581" s="243"/>
      <c r="S581" s="243"/>
      <c r="T581" s="24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5" t="s">
        <v>225</v>
      </c>
      <c r="AU581" s="245" t="s">
        <v>93</v>
      </c>
      <c r="AV581" s="13" t="s">
        <v>93</v>
      </c>
      <c r="AW581" s="13" t="s">
        <v>38</v>
      </c>
      <c r="AX581" s="13" t="s">
        <v>83</v>
      </c>
      <c r="AY581" s="245" t="s">
        <v>216</v>
      </c>
    </row>
    <row r="582" s="13" customFormat="1">
      <c r="A582" s="13"/>
      <c r="B582" s="234"/>
      <c r="C582" s="235"/>
      <c r="D582" s="236" t="s">
        <v>225</v>
      </c>
      <c r="E582" s="237" t="s">
        <v>1</v>
      </c>
      <c r="F582" s="238" t="s">
        <v>2969</v>
      </c>
      <c r="G582" s="235"/>
      <c r="H582" s="239">
        <v>1</v>
      </c>
      <c r="I582" s="240"/>
      <c r="J582" s="235"/>
      <c r="K582" s="235"/>
      <c r="L582" s="241"/>
      <c r="M582" s="242"/>
      <c r="N582" s="243"/>
      <c r="O582" s="243"/>
      <c r="P582" s="243"/>
      <c r="Q582" s="243"/>
      <c r="R582" s="243"/>
      <c r="S582" s="243"/>
      <c r="T582" s="24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5" t="s">
        <v>225</v>
      </c>
      <c r="AU582" s="245" t="s">
        <v>93</v>
      </c>
      <c r="AV582" s="13" t="s">
        <v>93</v>
      </c>
      <c r="AW582" s="13" t="s">
        <v>38</v>
      </c>
      <c r="AX582" s="13" t="s">
        <v>83</v>
      </c>
      <c r="AY582" s="245" t="s">
        <v>216</v>
      </c>
    </row>
    <row r="583" s="13" customFormat="1">
      <c r="A583" s="13"/>
      <c r="B583" s="234"/>
      <c r="C583" s="235"/>
      <c r="D583" s="236" t="s">
        <v>225</v>
      </c>
      <c r="E583" s="237" t="s">
        <v>1</v>
      </c>
      <c r="F583" s="238" t="s">
        <v>2970</v>
      </c>
      <c r="G583" s="235"/>
      <c r="H583" s="239">
        <v>1</v>
      </c>
      <c r="I583" s="240"/>
      <c r="J583" s="235"/>
      <c r="K583" s="235"/>
      <c r="L583" s="241"/>
      <c r="M583" s="242"/>
      <c r="N583" s="243"/>
      <c r="O583" s="243"/>
      <c r="P583" s="243"/>
      <c r="Q583" s="243"/>
      <c r="R583" s="243"/>
      <c r="S583" s="243"/>
      <c r="T583" s="24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5" t="s">
        <v>225</v>
      </c>
      <c r="AU583" s="245" t="s">
        <v>93</v>
      </c>
      <c r="AV583" s="13" t="s">
        <v>93</v>
      </c>
      <c r="AW583" s="13" t="s">
        <v>38</v>
      </c>
      <c r="AX583" s="13" t="s">
        <v>83</v>
      </c>
      <c r="AY583" s="245" t="s">
        <v>216</v>
      </c>
    </row>
    <row r="584" s="13" customFormat="1">
      <c r="A584" s="13"/>
      <c r="B584" s="234"/>
      <c r="C584" s="235"/>
      <c r="D584" s="236" t="s">
        <v>225</v>
      </c>
      <c r="E584" s="237" t="s">
        <v>1</v>
      </c>
      <c r="F584" s="238" t="s">
        <v>2996</v>
      </c>
      <c r="G584" s="235"/>
      <c r="H584" s="239">
        <v>2</v>
      </c>
      <c r="I584" s="240"/>
      <c r="J584" s="235"/>
      <c r="K584" s="235"/>
      <c r="L584" s="241"/>
      <c r="M584" s="242"/>
      <c r="N584" s="243"/>
      <c r="O584" s="243"/>
      <c r="P584" s="243"/>
      <c r="Q584" s="243"/>
      <c r="R584" s="243"/>
      <c r="S584" s="243"/>
      <c r="T584" s="24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5" t="s">
        <v>225</v>
      </c>
      <c r="AU584" s="245" t="s">
        <v>93</v>
      </c>
      <c r="AV584" s="13" t="s">
        <v>93</v>
      </c>
      <c r="AW584" s="13" t="s">
        <v>38</v>
      </c>
      <c r="AX584" s="13" t="s">
        <v>83</v>
      </c>
      <c r="AY584" s="245" t="s">
        <v>216</v>
      </c>
    </row>
    <row r="585" s="13" customFormat="1">
      <c r="A585" s="13"/>
      <c r="B585" s="234"/>
      <c r="C585" s="235"/>
      <c r="D585" s="236" t="s">
        <v>225</v>
      </c>
      <c r="E585" s="237" t="s">
        <v>1</v>
      </c>
      <c r="F585" s="238" t="s">
        <v>3251</v>
      </c>
      <c r="G585" s="235"/>
      <c r="H585" s="239">
        <v>2</v>
      </c>
      <c r="I585" s="240"/>
      <c r="J585" s="235"/>
      <c r="K585" s="235"/>
      <c r="L585" s="241"/>
      <c r="M585" s="242"/>
      <c r="N585" s="243"/>
      <c r="O585" s="243"/>
      <c r="P585" s="243"/>
      <c r="Q585" s="243"/>
      <c r="R585" s="243"/>
      <c r="S585" s="243"/>
      <c r="T585" s="24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5" t="s">
        <v>225</v>
      </c>
      <c r="AU585" s="245" t="s">
        <v>93</v>
      </c>
      <c r="AV585" s="13" t="s">
        <v>93</v>
      </c>
      <c r="AW585" s="13" t="s">
        <v>38</v>
      </c>
      <c r="AX585" s="13" t="s">
        <v>83</v>
      </c>
      <c r="AY585" s="245" t="s">
        <v>216</v>
      </c>
    </row>
    <row r="586" s="13" customFormat="1">
      <c r="A586" s="13"/>
      <c r="B586" s="234"/>
      <c r="C586" s="235"/>
      <c r="D586" s="236" t="s">
        <v>225</v>
      </c>
      <c r="E586" s="237" t="s">
        <v>1</v>
      </c>
      <c r="F586" s="238" t="s">
        <v>2951</v>
      </c>
      <c r="G586" s="235"/>
      <c r="H586" s="239">
        <v>1</v>
      </c>
      <c r="I586" s="240"/>
      <c r="J586" s="235"/>
      <c r="K586" s="235"/>
      <c r="L586" s="241"/>
      <c r="M586" s="242"/>
      <c r="N586" s="243"/>
      <c r="O586" s="243"/>
      <c r="P586" s="243"/>
      <c r="Q586" s="243"/>
      <c r="R586" s="243"/>
      <c r="S586" s="243"/>
      <c r="T586" s="24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5" t="s">
        <v>225</v>
      </c>
      <c r="AU586" s="245" t="s">
        <v>93</v>
      </c>
      <c r="AV586" s="13" t="s">
        <v>93</v>
      </c>
      <c r="AW586" s="13" t="s">
        <v>38</v>
      </c>
      <c r="AX586" s="13" t="s">
        <v>83</v>
      </c>
      <c r="AY586" s="245" t="s">
        <v>216</v>
      </c>
    </row>
    <row r="587" s="13" customFormat="1">
      <c r="A587" s="13"/>
      <c r="B587" s="234"/>
      <c r="C587" s="235"/>
      <c r="D587" s="236" t="s">
        <v>225</v>
      </c>
      <c r="E587" s="237" t="s">
        <v>1</v>
      </c>
      <c r="F587" s="238" t="s">
        <v>2973</v>
      </c>
      <c r="G587" s="235"/>
      <c r="H587" s="239">
        <v>1</v>
      </c>
      <c r="I587" s="240"/>
      <c r="J587" s="235"/>
      <c r="K587" s="235"/>
      <c r="L587" s="241"/>
      <c r="M587" s="242"/>
      <c r="N587" s="243"/>
      <c r="O587" s="243"/>
      <c r="P587" s="243"/>
      <c r="Q587" s="243"/>
      <c r="R587" s="243"/>
      <c r="S587" s="243"/>
      <c r="T587" s="24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5" t="s">
        <v>225</v>
      </c>
      <c r="AU587" s="245" t="s">
        <v>93</v>
      </c>
      <c r="AV587" s="13" t="s">
        <v>93</v>
      </c>
      <c r="AW587" s="13" t="s">
        <v>38</v>
      </c>
      <c r="AX587" s="13" t="s">
        <v>83</v>
      </c>
      <c r="AY587" s="245" t="s">
        <v>216</v>
      </c>
    </row>
    <row r="588" s="13" customFormat="1">
      <c r="A588" s="13"/>
      <c r="B588" s="234"/>
      <c r="C588" s="235"/>
      <c r="D588" s="236" t="s">
        <v>225</v>
      </c>
      <c r="E588" s="237" t="s">
        <v>1</v>
      </c>
      <c r="F588" s="238" t="s">
        <v>3177</v>
      </c>
      <c r="G588" s="235"/>
      <c r="H588" s="239">
        <v>4</v>
      </c>
      <c r="I588" s="240"/>
      <c r="J588" s="235"/>
      <c r="K588" s="235"/>
      <c r="L588" s="241"/>
      <c r="M588" s="242"/>
      <c r="N588" s="243"/>
      <c r="O588" s="243"/>
      <c r="P588" s="243"/>
      <c r="Q588" s="243"/>
      <c r="R588" s="243"/>
      <c r="S588" s="243"/>
      <c r="T588" s="24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5" t="s">
        <v>225</v>
      </c>
      <c r="AU588" s="245" t="s">
        <v>93</v>
      </c>
      <c r="AV588" s="13" t="s">
        <v>93</v>
      </c>
      <c r="AW588" s="13" t="s">
        <v>38</v>
      </c>
      <c r="AX588" s="13" t="s">
        <v>83</v>
      </c>
      <c r="AY588" s="245" t="s">
        <v>216</v>
      </c>
    </row>
    <row r="589" s="13" customFormat="1">
      <c r="A589" s="13"/>
      <c r="B589" s="234"/>
      <c r="C589" s="235"/>
      <c r="D589" s="236" t="s">
        <v>225</v>
      </c>
      <c r="E589" s="237" t="s">
        <v>1</v>
      </c>
      <c r="F589" s="238" t="s">
        <v>2975</v>
      </c>
      <c r="G589" s="235"/>
      <c r="H589" s="239">
        <v>1</v>
      </c>
      <c r="I589" s="240"/>
      <c r="J589" s="235"/>
      <c r="K589" s="235"/>
      <c r="L589" s="241"/>
      <c r="M589" s="242"/>
      <c r="N589" s="243"/>
      <c r="O589" s="243"/>
      <c r="P589" s="243"/>
      <c r="Q589" s="243"/>
      <c r="R589" s="243"/>
      <c r="S589" s="243"/>
      <c r="T589" s="24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5" t="s">
        <v>225</v>
      </c>
      <c r="AU589" s="245" t="s">
        <v>93</v>
      </c>
      <c r="AV589" s="13" t="s">
        <v>93</v>
      </c>
      <c r="AW589" s="13" t="s">
        <v>38</v>
      </c>
      <c r="AX589" s="13" t="s">
        <v>83</v>
      </c>
      <c r="AY589" s="245" t="s">
        <v>216</v>
      </c>
    </row>
    <row r="590" s="14" customFormat="1">
      <c r="A590" s="14"/>
      <c r="B590" s="246"/>
      <c r="C590" s="247"/>
      <c r="D590" s="236" t="s">
        <v>225</v>
      </c>
      <c r="E590" s="248" t="s">
        <v>1</v>
      </c>
      <c r="F590" s="249" t="s">
        <v>229</v>
      </c>
      <c r="G590" s="247"/>
      <c r="H590" s="250">
        <v>32</v>
      </c>
      <c r="I590" s="251"/>
      <c r="J590" s="247"/>
      <c r="K590" s="247"/>
      <c r="L590" s="252"/>
      <c r="M590" s="253"/>
      <c r="N590" s="254"/>
      <c r="O590" s="254"/>
      <c r="P590" s="254"/>
      <c r="Q590" s="254"/>
      <c r="R590" s="254"/>
      <c r="S590" s="254"/>
      <c r="T590" s="25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6" t="s">
        <v>225</v>
      </c>
      <c r="AU590" s="256" t="s">
        <v>93</v>
      </c>
      <c r="AV590" s="14" t="s">
        <v>223</v>
      </c>
      <c r="AW590" s="14" t="s">
        <v>38</v>
      </c>
      <c r="AX590" s="14" t="s">
        <v>91</v>
      </c>
      <c r="AY590" s="256" t="s">
        <v>216</v>
      </c>
    </row>
    <row r="591" s="2" customFormat="1" ht="24.15" customHeight="1">
      <c r="A591" s="40"/>
      <c r="B591" s="41"/>
      <c r="C591" s="221" t="s">
        <v>465</v>
      </c>
      <c r="D591" s="221" t="s">
        <v>218</v>
      </c>
      <c r="E591" s="222" t="s">
        <v>3252</v>
      </c>
      <c r="F591" s="223" t="s">
        <v>3253</v>
      </c>
      <c r="G591" s="224" t="s">
        <v>3198</v>
      </c>
      <c r="H591" s="225">
        <v>8</v>
      </c>
      <c r="I591" s="226"/>
      <c r="J591" s="227">
        <f>ROUND(I591*H591,2)</f>
        <v>0</v>
      </c>
      <c r="K591" s="223" t="s">
        <v>222</v>
      </c>
      <c r="L591" s="46"/>
      <c r="M591" s="228" t="s">
        <v>1</v>
      </c>
      <c r="N591" s="229" t="s">
        <v>48</v>
      </c>
      <c r="O591" s="93"/>
      <c r="P591" s="230">
        <f>O591*H591</f>
        <v>0</v>
      </c>
      <c r="Q591" s="230">
        <v>0</v>
      </c>
      <c r="R591" s="230">
        <f>Q591*H591</f>
        <v>0</v>
      </c>
      <c r="S591" s="230">
        <v>0.0172</v>
      </c>
      <c r="T591" s="231">
        <f>S591*H591</f>
        <v>0.1376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32" t="s">
        <v>312</v>
      </c>
      <c r="AT591" s="232" t="s">
        <v>218</v>
      </c>
      <c r="AU591" s="232" t="s">
        <v>93</v>
      </c>
      <c r="AY591" s="18" t="s">
        <v>216</v>
      </c>
      <c r="BE591" s="233">
        <f>IF(N591="základní",J591,0)</f>
        <v>0</v>
      </c>
      <c r="BF591" s="233">
        <f>IF(N591="snížená",J591,0)</f>
        <v>0</v>
      </c>
      <c r="BG591" s="233">
        <f>IF(N591="zákl. přenesená",J591,0)</f>
        <v>0</v>
      </c>
      <c r="BH591" s="233">
        <f>IF(N591="sníž. přenesená",J591,0)</f>
        <v>0</v>
      </c>
      <c r="BI591" s="233">
        <f>IF(N591="nulová",J591,0)</f>
        <v>0</v>
      </c>
      <c r="BJ591" s="18" t="s">
        <v>91</v>
      </c>
      <c r="BK591" s="233">
        <f>ROUND(I591*H591,2)</f>
        <v>0</v>
      </c>
      <c r="BL591" s="18" t="s">
        <v>312</v>
      </c>
      <c r="BM591" s="232" t="s">
        <v>3254</v>
      </c>
    </row>
    <row r="592" s="13" customFormat="1">
      <c r="A592" s="13"/>
      <c r="B592" s="234"/>
      <c r="C592" s="235"/>
      <c r="D592" s="236" t="s">
        <v>225</v>
      </c>
      <c r="E592" s="237" t="s">
        <v>1</v>
      </c>
      <c r="F592" s="238" t="s">
        <v>3255</v>
      </c>
      <c r="G592" s="235"/>
      <c r="H592" s="239">
        <v>3</v>
      </c>
      <c r="I592" s="240"/>
      <c r="J592" s="235"/>
      <c r="K592" s="235"/>
      <c r="L592" s="241"/>
      <c r="M592" s="242"/>
      <c r="N592" s="243"/>
      <c r="O592" s="243"/>
      <c r="P592" s="243"/>
      <c r="Q592" s="243"/>
      <c r="R592" s="243"/>
      <c r="S592" s="243"/>
      <c r="T592" s="24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5" t="s">
        <v>225</v>
      </c>
      <c r="AU592" s="245" t="s">
        <v>93</v>
      </c>
      <c r="AV592" s="13" t="s">
        <v>93</v>
      </c>
      <c r="AW592" s="13" t="s">
        <v>38</v>
      </c>
      <c r="AX592" s="13" t="s">
        <v>83</v>
      </c>
      <c r="AY592" s="245" t="s">
        <v>216</v>
      </c>
    </row>
    <row r="593" s="13" customFormat="1">
      <c r="A593" s="13"/>
      <c r="B593" s="234"/>
      <c r="C593" s="235"/>
      <c r="D593" s="236" t="s">
        <v>225</v>
      </c>
      <c r="E593" s="237" t="s">
        <v>1</v>
      </c>
      <c r="F593" s="238" t="s">
        <v>2967</v>
      </c>
      <c r="G593" s="235"/>
      <c r="H593" s="239">
        <v>1</v>
      </c>
      <c r="I593" s="240"/>
      <c r="J593" s="235"/>
      <c r="K593" s="235"/>
      <c r="L593" s="241"/>
      <c r="M593" s="242"/>
      <c r="N593" s="243"/>
      <c r="O593" s="243"/>
      <c r="P593" s="243"/>
      <c r="Q593" s="243"/>
      <c r="R593" s="243"/>
      <c r="S593" s="243"/>
      <c r="T593" s="24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5" t="s">
        <v>225</v>
      </c>
      <c r="AU593" s="245" t="s">
        <v>93</v>
      </c>
      <c r="AV593" s="13" t="s">
        <v>93</v>
      </c>
      <c r="AW593" s="13" t="s">
        <v>38</v>
      </c>
      <c r="AX593" s="13" t="s">
        <v>83</v>
      </c>
      <c r="AY593" s="245" t="s">
        <v>216</v>
      </c>
    </row>
    <row r="594" s="13" customFormat="1">
      <c r="A594" s="13"/>
      <c r="B594" s="234"/>
      <c r="C594" s="235"/>
      <c r="D594" s="236" t="s">
        <v>225</v>
      </c>
      <c r="E594" s="237" t="s">
        <v>1</v>
      </c>
      <c r="F594" s="238" t="s">
        <v>2973</v>
      </c>
      <c r="G594" s="235"/>
      <c r="H594" s="239">
        <v>1</v>
      </c>
      <c r="I594" s="240"/>
      <c r="J594" s="235"/>
      <c r="K594" s="235"/>
      <c r="L594" s="241"/>
      <c r="M594" s="242"/>
      <c r="N594" s="243"/>
      <c r="O594" s="243"/>
      <c r="P594" s="243"/>
      <c r="Q594" s="243"/>
      <c r="R594" s="243"/>
      <c r="S594" s="243"/>
      <c r="T594" s="24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5" t="s">
        <v>225</v>
      </c>
      <c r="AU594" s="245" t="s">
        <v>93</v>
      </c>
      <c r="AV594" s="13" t="s">
        <v>93</v>
      </c>
      <c r="AW594" s="13" t="s">
        <v>38</v>
      </c>
      <c r="AX594" s="13" t="s">
        <v>83</v>
      </c>
      <c r="AY594" s="245" t="s">
        <v>216</v>
      </c>
    </row>
    <row r="595" s="13" customFormat="1">
      <c r="A595" s="13"/>
      <c r="B595" s="234"/>
      <c r="C595" s="235"/>
      <c r="D595" s="236" t="s">
        <v>225</v>
      </c>
      <c r="E595" s="237" t="s">
        <v>1</v>
      </c>
      <c r="F595" s="238" t="s">
        <v>3256</v>
      </c>
      <c r="G595" s="235"/>
      <c r="H595" s="239">
        <v>3</v>
      </c>
      <c r="I595" s="240"/>
      <c r="J595" s="235"/>
      <c r="K595" s="235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225</v>
      </c>
      <c r="AU595" s="245" t="s">
        <v>93</v>
      </c>
      <c r="AV595" s="13" t="s">
        <v>93</v>
      </c>
      <c r="AW595" s="13" t="s">
        <v>38</v>
      </c>
      <c r="AX595" s="13" t="s">
        <v>83</v>
      </c>
      <c r="AY595" s="245" t="s">
        <v>216</v>
      </c>
    </row>
    <row r="596" s="14" customFormat="1">
      <c r="A596" s="14"/>
      <c r="B596" s="246"/>
      <c r="C596" s="247"/>
      <c r="D596" s="236" t="s">
        <v>225</v>
      </c>
      <c r="E596" s="248" t="s">
        <v>1</v>
      </c>
      <c r="F596" s="249" t="s">
        <v>229</v>
      </c>
      <c r="G596" s="247"/>
      <c r="H596" s="250">
        <v>8</v>
      </c>
      <c r="I596" s="251"/>
      <c r="J596" s="247"/>
      <c r="K596" s="247"/>
      <c r="L596" s="252"/>
      <c r="M596" s="253"/>
      <c r="N596" s="254"/>
      <c r="O596" s="254"/>
      <c r="P596" s="254"/>
      <c r="Q596" s="254"/>
      <c r="R596" s="254"/>
      <c r="S596" s="254"/>
      <c r="T596" s="25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6" t="s">
        <v>225</v>
      </c>
      <c r="AU596" s="256" t="s">
        <v>93</v>
      </c>
      <c r="AV596" s="14" t="s">
        <v>223</v>
      </c>
      <c r="AW596" s="14" t="s">
        <v>38</v>
      </c>
      <c r="AX596" s="14" t="s">
        <v>91</v>
      </c>
      <c r="AY596" s="256" t="s">
        <v>216</v>
      </c>
    </row>
    <row r="597" s="2" customFormat="1" ht="16.5" customHeight="1">
      <c r="A597" s="40"/>
      <c r="B597" s="41"/>
      <c r="C597" s="221" t="s">
        <v>488</v>
      </c>
      <c r="D597" s="221" t="s">
        <v>218</v>
      </c>
      <c r="E597" s="222" t="s">
        <v>3257</v>
      </c>
      <c r="F597" s="223" t="s">
        <v>3258</v>
      </c>
      <c r="G597" s="224" t="s">
        <v>3198</v>
      </c>
      <c r="H597" s="225">
        <v>24</v>
      </c>
      <c r="I597" s="226"/>
      <c r="J597" s="227">
        <f>ROUND(I597*H597,2)</f>
        <v>0</v>
      </c>
      <c r="K597" s="223" t="s">
        <v>222</v>
      </c>
      <c r="L597" s="46"/>
      <c r="M597" s="228" t="s">
        <v>1</v>
      </c>
      <c r="N597" s="229" t="s">
        <v>48</v>
      </c>
      <c r="O597" s="93"/>
      <c r="P597" s="230">
        <f>O597*H597</f>
        <v>0</v>
      </c>
      <c r="Q597" s="230">
        <v>0</v>
      </c>
      <c r="R597" s="230">
        <f>Q597*H597</f>
        <v>0</v>
      </c>
      <c r="S597" s="230">
        <v>0.019460000000000002</v>
      </c>
      <c r="T597" s="231">
        <f>S597*H597</f>
        <v>0.46704000000000001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32" t="s">
        <v>312</v>
      </c>
      <c r="AT597" s="232" t="s">
        <v>218</v>
      </c>
      <c r="AU597" s="232" t="s">
        <v>93</v>
      </c>
      <c r="AY597" s="18" t="s">
        <v>216</v>
      </c>
      <c r="BE597" s="233">
        <f>IF(N597="základní",J597,0)</f>
        <v>0</v>
      </c>
      <c r="BF597" s="233">
        <f>IF(N597="snížená",J597,0)</f>
        <v>0</v>
      </c>
      <c r="BG597" s="233">
        <f>IF(N597="zákl. přenesená",J597,0)</f>
        <v>0</v>
      </c>
      <c r="BH597" s="233">
        <f>IF(N597="sníž. přenesená",J597,0)</f>
        <v>0</v>
      </c>
      <c r="BI597" s="233">
        <f>IF(N597="nulová",J597,0)</f>
        <v>0</v>
      </c>
      <c r="BJ597" s="18" t="s">
        <v>91</v>
      </c>
      <c r="BK597" s="233">
        <f>ROUND(I597*H597,2)</f>
        <v>0</v>
      </c>
      <c r="BL597" s="18" t="s">
        <v>312</v>
      </c>
      <c r="BM597" s="232" t="s">
        <v>3259</v>
      </c>
    </row>
    <row r="598" s="13" customFormat="1">
      <c r="A598" s="13"/>
      <c r="B598" s="234"/>
      <c r="C598" s="235"/>
      <c r="D598" s="236" t="s">
        <v>225</v>
      </c>
      <c r="E598" s="237" t="s">
        <v>1</v>
      </c>
      <c r="F598" s="238" t="s">
        <v>2958</v>
      </c>
      <c r="G598" s="235"/>
      <c r="H598" s="239">
        <v>1</v>
      </c>
      <c r="I598" s="240"/>
      <c r="J598" s="235"/>
      <c r="K598" s="235"/>
      <c r="L598" s="241"/>
      <c r="M598" s="242"/>
      <c r="N598" s="243"/>
      <c r="O598" s="243"/>
      <c r="P598" s="243"/>
      <c r="Q598" s="243"/>
      <c r="R598" s="243"/>
      <c r="S598" s="243"/>
      <c r="T598" s="24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5" t="s">
        <v>225</v>
      </c>
      <c r="AU598" s="245" t="s">
        <v>93</v>
      </c>
      <c r="AV598" s="13" t="s">
        <v>93</v>
      </c>
      <c r="AW598" s="13" t="s">
        <v>38</v>
      </c>
      <c r="AX598" s="13" t="s">
        <v>83</v>
      </c>
      <c r="AY598" s="245" t="s">
        <v>216</v>
      </c>
    </row>
    <row r="599" s="13" customFormat="1">
      <c r="A599" s="13"/>
      <c r="B599" s="234"/>
      <c r="C599" s="235"/>
      <c r="D599" s="236" t="s">
        <v>225</v>
      </c>
      <c r="E599" s="237" t="s">
        <v>1</v>
      </c>
      <c r="F599" s="238" t="s">
        <v>3260</v>
      </c>
      <c r="G599" s="235"/>
      <c r="H599" s="239">
        <v>2</v>
      </c>
      <c r="I599" s="240"/>
      <c r="J599" s="235"/>
      <c r="K599" s="235"/>
      <c r="L599" s="241"/>
      <c r="M599" s="242"/>
      <c r="N599" s="243"/>
      <c r="O599" s="243"/>
      <c r="P599" s="243"/>
      <c r="Q599" s="243"/>
      <c r="R599" s="243"/>
      <c r="S599" s="243"/>
      <c r="T599" s="24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5" t="s">
        <v>225</v>
      </c>
      <c r="AU599" s="245" t="s">
        <v>93</v>
      </c>
      <c r="AV599" s="13" t="s">
        <v>93</v>
      </c>
      <c r="AW599" s="13" t="s">
        <v>38</v>
      </c>
      <c r="AX599" s="13" t="s">
        <v>83</v>
      </c>
      <c r="AY599" s="245" t="s">
        <v>216</v>
      </c>
    </row>
    <row r="600" s="13" customFormat="1">
      <c r="A600" s="13"/>
      <c r="B600" s="234"/>
      <c r="C600" s="235"/>
      <c r="D600" s="236" t="s">
        <v>225</v>
      </c>
      <c r="E600" s="237" t="s">
        <v>1</v>
      </c>
      <c r="F600" s="238" t="s">
        <v>2979</v>
      </c>
      <c r="G600" s="235"/>
      <c r="H600" s="239">
        <v>2</v>
      </c>
      <c r="I600" s="240"/>
      <c r="J600" s="235"/>
      <c r="K600" s="235"/>
      <c r="L600" s="241"/>
      <c r="M600" s="242"/>
      <c r="N600" s="243"/>
      <c r="O600" s="243"/>
      <c r="P600" s="243"/>
      <c r="Q600" s="243"/>
      <c r="R600" s="243"/>
      <c r="S600" s="243"/>
      <c r="T600" s="24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5" t="s">
        <v>225</v>
      </c>
      <c r="AU600" s="245" t="s">
        <v>93</v>
      </c>
      <c r="AV600" s="13" t="s">
        <v>93</v>
      </c>
      <c r="AW600" s="13" t="s">
        <v>38</v>
      </c>
      <c r="AX600" s="13" t="s">
        <v>83</v>
      </c>
      <c r="AY600" s="245" t="s">
        <v>216</v>
      </c>
    </row>
    <row r="601" s="13" customFormat="1">
      <c r="A601" s="13"/>
      <c r="B601" s="234"/>
      <c r="C601" s="235"/>
      <c r="D601" s="236" t="s">
        <v>225</v>
      </c>
      <c r="E601" s="237" t="s">
        <v>1</v>
      </c>
      <c r="F601" s="238" t="s">
        <v>2961</v>
      </c>
      <c r="G601" s="235"/>
      <c r="H601" s="239">
        <v>1</v>
      </c>
      <c r="I601" s="240"/>
      <c r="J601" s="235"/>
      <c r="K601" s="235"/>
      <c r="L601" s="241"/>
      <c r="M601" s="242"/>
      <c r="N601" s="243"/>
      <c r="O601" s="243"/>
      <c r="P601" s="243"/>
      <c r="Q601" s="243"/>
      <c r="R601" s="243"/>
      <c r="S601" s="243"/>
      <c r="T601" s="24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5" t="s">
        <v>225</v>
      </c>
      <c r="AU601" s="245" t="s">
        <v>93</v>
      </c>
      <c r="AV601" s="13" t="s">
        <v>93</v>
      </c>
      <c r="AW601" s="13" t="s">
        <v>38</v>
      </c>
      <c r="AX601" s="13" t="s">
        <v>83</v>
      </c>
      <c r="AY601" s="245" t="s">
        <v>216</v>
      </c>
    </row>
    <row r="602" s="13" customFormat="1">
      <c r="A602" s="13"/>
      <c r="B602" s="234"/>
      <c r="C602" s="235"/>
      <c r="D602" s="236" t="s">
        <v>225</v>
      </c>
      <c r="E602" s="237" t="s">
        <v>1</v>
      </c>
      <c r="F602" s="238" t="s">
        <v>2961</v>
      </c>
      <c r="G602" s="235"/>
      <c r="H602" s="239">
        <v>1</v>
      </c>
      <c r="I602" s="240"/>
      <c r="J602" s="235"/>
      <c r="K602" s="235"/>
      <c r="L602" s="241"/>
      <c r="M602" s="242"/>
      <c r="N602" s="243"/>
      <c r="O602" s="243"/>
      <c r="P602" s="243"/>
      <c r="Q602" s="243"/>
      <c r="R602" s="243"/>
      <c r="S602" s="243"/>
      <c r="T602" s="24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5" t="s">
        <v>225</v>
      </c>
      <c r="AU602" s="245" t="s">
        <v>93</v>
      </c>
      <c r="AV602" s="13" t="s">
        <v>93</v>
      </c>
      <c r="AW602" s="13" t="s">
        <v>38</v>
      </c>
      <c r="AX602" s="13" t="s">
        <v>83</v>
      </c>
      <c r="AY602" s="245" t="s">
        <v>216</v>
      </c>
    </row>
    <row r="603" s="13" customFormat="1">
      <c r="A603" s="13"/>
      <c r="B603" s="234"/>
      <c r="C603" s="235"/>
      <c r="D603" s="236" t="s">
        <v>225</v>
      </c>
      <c r="E603" s="237" t="s">
        <v>1</v>
      </c>
      <c r="F603" s="238" t="s">
        <v>2962</v>
      </c>
      <c r="G603" s="235"/>
      <c r="H603" s="239">
        <v>1</v>
      </c>
      <c r="I603" s="240"/>
      <c r="J603" s="235"/>
      <c r="K603" s="235"/>
      <c r="L603" s="241"/>
      <c r="M603" s="242"/>
      <c r="N603" s="243"/>
      <c r="O603" s="243"/>
      <c r="P603" s="243"/>
      <c r="Q603" s="243"/>
      <c r="R603" s="243"/>
      <c r="S603" s="243"/>
      <c r="T603" s="24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5" t="s">
        <v>225</v>
      </c>
      <c r="AU603" s="245" t="s">
        <v>93</v>
      </c>
      <c r="AV603" s="13" t="s">
        <v>93</v>
      </c>
      <c r="AW603" s="13" t="s">
        <v>38</v>
      </c>
      <c r="AX603" s="13" t="s">
        <v>83</v>
      </c>
      <c r="AY603" s="245" t="s">
        <v>216</v>
      </c>
    </row>
    <row r="604" s="13" customFormat="1">
      <c r="A604" s="13"/>
      <c r="B604" s="234"/>
      <c r="C604" s="235"/>
      <c r="D604" s="236" t="s">
        <v>225</v>
      </c>
      <c r="E604" s="237" t="s">
        <v>1</v>
      </c>
      <c r="F604" s="238" t="s">
        <v>2963</v>
      </c>
      <c r="G604" s="235"/>
      <c r="H604" s="239">
        <v>1</v>
      </c>
      <c r="I604" s="240"/>
      <c r="J604" s="235"/>
      <c r="K604" s="235"/>
      <c r="L604" s="241"/>
      <c r="M604" s="242"/>
      <c r="N604" s="243"/>
      <c r="O604" s="243"/>
      <c r="P604" s="243"/>
      <c r="Q604" s="243"/>
      <c r="R604" s="243"/>
      <c r="S604" s="243"/>
      <c r="T604" s="24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5" t="s">
        <v>225</v>
      </c>
      <c r="AU604" s="245" t="s">
        <v>93</v>
      </c>
      <c r="AV604" s="13" t="s">
        <v>93</v>
      </c>
      <c r="AW604" s="13" t="s">
        <v>38</v>
      </c>
      <c r="AX604" s="13" t="s">
        <v>83</v>
      </c>
      <c r="AY604" s="245" t="s">
        <v>216</v>
      </c>
    </row>
    <row r="605" s="13" customFormat="1">
      <c r="A605" s="13"/>
      <c r="B605" s="234"/>
      <c r="C605" s="235"/>
      <c r="D605" s="236" t="s">
        <v>225</v>
      </c>
      <c r="E605" s="237" t="s">
        <v>1</v>
      </c>
      <c r="F605" s="238" t="s">
        <v>2964</v>
      </c>
      <c r="G605" s="235"/>
      <c r="H605" s="239">
        <v>1</v>
      </c>
      <c r="I605" s="240"/>
      <c r="J605" s="235"/>
      <c r="K605" s="235"/>
      <c r="L605" s="241"/>
      <c r="M605" s="242"/>
      <c r="N605" s="243"/>
      <c r="O605" s="243"/>
      <c r="P605" s="243"/>
      <c r="Q605" s="243"/>
      <c r="R605" s="243"/>
      <c r="S605" s="243"/>
      <c r="T605" s="24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5" t="s">
        <v>225</v>
      </c>
      <c r="AU605" s="245" t="s">
        <v>93</v>
      </c>
      <c r="AV605" s="13" t="s">
        <v>93</v>
      </c>
      <c r="AW605" s="13" t="s">
        <v>38</v>
      </c>
      <c r="AX605" s="13" t="s">
        <v>83</v>
      </c>
      <c r="AY605" s="245" t="s">
        <v>216</v>
      </c>
    </row>
    <row r="606" s="13" customFormat="1">
      <c r="A606" s="13"/>
      <c r="B606" s="234"/>
      <c r="C606" s="235"/>
      <c r="D606" s="236" t="s">
        <v>225</v>
      </c>
      <c r="E606" s="237" t="s">
        <v>1</v>
      </c>
      <c r="F606" s="238" t="s">
        <v>2965</v>
      </c>
      <c r="G606" s="235"/>
      <c r="H606" s="239">
        <v>1</v>
      </c>
      <c r="I606" s="240"/>
      <c r="J606" s="235"/>
      <c r="K606" s="235"/>
      <c r="L606" s="241"/>
      <c r="M606" s="242"/>
      <c r="N606" s="243"/>
      <c r="O606" s="243"/>
      <c r="P606" s="243"/>
      <c r="Q606" s="243"/>
      <c r="R606" s="243"/>
      <c r="S606" s="243"/>
      <c r="T606" s="24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5" t="s">
        <v>225</v>
      </c>
      <c r="AU606" s="245" t="s">
        <v>93</v>
      </c>
      <c r="AV606" s="13" t="s">
        <v>93</v>
      </c>
      <c r="AW606" s="13" t="s">
        <v>38</v>
      </c>
      <c r="AX606" s="13" t="s">
        <v>83</v>
      </c>
      <c r="AY606" s="245" t="s">
        <v>216</v>
      </c>
    </row>
    <row r="607" s="13" customFormat="1">
      <c r="A607" s="13"/>
      <c r="B607" s="234"/>
      <c r="C607" s="235"/>
      <c r="D607" s="236" t="s">
        <v>225</v>
      </c>
      <c r="E607" s="237" t="s">
        <v>1</v>
      </c>
      <c r="F607" s="238" t="s">
        <v>2966</v>
      </c>
      <c r="G607" s="235"/>
      <c r="H607" s="239">
        <v>1</v>
      </c>
      <c r="I607" s="240"/>
      <c r="J607" s="235"/>
      <c r="K607" s="235"/>
      <c r="L607" s="241"/>
      <c r="M607" s="242"/>
      <c r="N607" s="243"/>
      <c r="O607" s="243"/>
      <c r="P607" s="243"/>
      <c r="Q607" s="243"/>
      <c r="R607" s="243"/>
      <c r="S607" s="243"/>
      <c r="T607" s="24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5" t="s">
        <v>225</v>
      </c>
      <c r="AU607" s="245" t="s">
        <v>93</v>
      </c>
      <c r="AV607" s="13" t="s">
        <v>93</v>
      </c>
      <c r="AW607" s="13" t="s">
        <v>38</v>
      </c>
      <c r="AX607" s="13" t="s">
        <v>83</v>
      </c>
      <c r="AY607" s="245" t="s">
        <v>216</v>
      </c>
    </row>
    <row r="608" s="13" customFormat="1">
      <c r="A608" s="13"/>
      <c r="B608" s="234"/>
      <c r="C608" s="235"/>
      <c r="D608" s="236" t="s">
        <v>225</v>
      </c>
      <c r="E608" s="237" t="s">
        <v>1</v>
      </c>
      <c r="F608" s="238" t="s">
        <v>2967</v>
      </c>
      <c r="G608" s="235"/>
      <c r="H608" s="239">
        <v>1</v>
      </c>
      <c r="I608" s="240"/>
      <c r="J608" s="235"/>
      <c r="K608" s="235"/>
      <c r="L608" s="241"/>
      <c r="M608" s="242"/>
      <c r="N608" s="243"/>
      <c r="O608" s="243"/>
      <c r="P608" s="243"/>
      <c r="Q608" s="243"/>
      <c r="R608" s="243"/>
      <c r="S608" s="243"/>
      <c r="T608" s="24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5" t="s">
        <v>225</v>
      </c>
      <c r="AU608" s="245" t="s">
        <v>93</v>
      </c>
      <c r="AV608" s="13" t="s">
        <v>93</v>
      </c>
      <c r="AW608" s="13" t="s">
        <v>38</v>
      </c>
      <c r="AX608" s="13" t="s">
        <v>83</v>
      </c>
      <c r="AY608" s="245" t="s">
        <v>216</v>
      </c>
    </row>
    <row r="609" s="13" customFormat="1">
      <c r="A609" s="13"/>
      <c r="B609" s="234"/>
      <c r="C609" s="235"/>
      <c r="D609" s="236" t="s">
        <v>225</v>
      </c>
      <c r="E609" s="237" t="s">
        <v>1</v>
      </c>
      <c r="F609" s="238" t="s">
        <v>2968</v>
      </c>
      <c r="G609" s="235"/>
      <c r="H609" s="239">
        <v>1</v>
      </c>
      <c r="I609" s="240"/>
      <c r="J609" s="235"/>
      <c r="K609" s="235"/>
      <c r="L609" s="241"/>
      <c r="M609" s="242"/>
      <c r="N609" s="243"/>
      <c r="O609" s="243"/>
      <c r="P609" s="243"/>
      <c r="Q609" s="243"/>
      <c r="R609" s="243"/>
      <c r="S609" s="243"/>
      <c r="T609" s="244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5" t="s">
        <v>225</v>
      </c>
      <c r="AU609" s="245" t="s">
        <v>93</v>
      </c>
      <c r="AV609" s="13" t="s">
        <v>93</v>
      </c>
      <c r="AW609" s="13" t="s">
        <v>38</v>
      </c>
      <c r="AX609" s="13" t="s">
        <v>83</v>
      </c>
      <c r="AY609" s="245" t="s">
        <v>216</v>
      </c>
    </row>
    <row r="610" s="13" customFormat="1">
      <c r="A610" s="13"/>
      <c r="B610" s="234"/>
      <c r="C610" s="235"/>
      <c r="D610" s="236" t="s">
        <v>225</v>
      </c>
      <c r="E610" s="237" t="s">
        <v>1</v>
      </c>
      <c r="F610" s="238" t="s">
        <v>2969</v>
      </c>
      <c r="G610" s="235"/>
      <c r="H610" s="239">
        <v>1</v>
      </c>
      <c r="I610" s="240"/>
      <c r="J610" s="235"/>
      <c r="K610" s="235"/>
      <c r="L610" s="241"/>
      <c r="M610" s="242"/>
      <c r="N610" s="243"/>
      <c r="O610" s="243"/>
      <c r="P610" s="243"/>
      <c r="Q610" s="243"/>
      <c r="R610" s="243"/>
      <c r="S610" s="243"/>
      <c r="T610" s="24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5" t="s">
        <v>225</v>
      </c>
      <c r="AU610" s="245" t="s">
        <v>93</v>
      </c>
      <c r="AV610" s="13" t="s">
        <v>93</v>
      </c>
      <c r="AW610" s="13" t="s">
        <v>38</v>
      </c>
      <c r="AX610" s="13" t="s">
        <v>83</v>
      </c>
      <c r="AY610" s="245" t="s">
        <v>216</v>
      </c>
    </row>
    <row r="611" s="13" customFormat="1">
      <c r="A611" s="13"/>
      <c r="B611" s="234"/>
      <c r="C611" s="235"/>
      <c r="D611" s="236" t="s">
        <v>225</v>
      </c>
      <c r="E611" s="237" t="s">
        <v>1</v>
      </c>
      <c r="F611" s="238" t="s">
        <v>2970</v>
      </c>
      <c r="G611" s="235"/>
      <c r="H611" s="239">
        <v>1</v>
      </c>
      <c r="I611" s="240"/>
      <c r="J611" s="235"/>
      <c r="K611" s="235"/>
      <c r="L611" s="241"/>
      <c r="M611" s="242"/>
      <c r="N611" s="243"/>
      <c r="O611" s="243"/>
      <c r="P611" s="243"/>
      <c r="Q611" s="243"/>
      <c r="R611" s="243"/>
      <c r="S611" s="243"/>
      <c r="T611" s="24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5" t="s">
        <v>225</v>
      </c>
      <c r="AU611" s="245" t="s">
        <v>93</v>
      </c>
      <c r="AV611" s="13" t="s">
        <v>93</v>
      </c>
      <c r="AW611" s="13" t="s">
        <v>38</v>
      </c>
      <c r="AX611" s="13" t="s">
        <v>83</v>
      </c>
      <c r="AY611" s="245" t="s">
        <v>216</v>
      </c>
    </row>
    <row r="612" s="13" customFormat="1">
      <c r="A612" s="13"/>
      <c r="B612" s="234"/>
      <c r="C612" s="235"/>
      <c r="D612" s="236" t="s">
        <v>225</v>
      </c>
      <c r="E612" s="237" t="s">
        <v>1</v>
      </c>
      <c r="F612" s="238" t="s">
        <v>2971</v>
      </c>
      <c r="G612" s="235"/>
      <c r="H612" s="239">
        <v>1</v>
      </c>
      <c r="I612" s="240"/>
      <c r="J612" s="235"/>
      <c r="K612" s="235"/>
      <c r="L612" s="241"/>
      <c r="M612" s="242"/>
      <c r="N612" s="243"/>
      <c r="O612" s="243"/>
      <c r="P612" s="243"/>
      <c r="Q612" s="243"/>
      <c r="R612" s="243"/>
      <c r="S612" s="243"/>
      <c r="T612" s="24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225</v>
      </c>
      <c r="AU612" s="245" t="s">
        <v>93</v>
      </c>
      <c r="AV612" s="13" t="s">
        <v>93</v>
      </c>
      <c r="AW612" s="13" t="s">
        <v>38</v>
      </c>
      <c r="AX612" s="13" t="s">
        <v>83</v>
      </c>
      <c r="AY612" s="245" t="s">
        <v>216</v>
      </c>
    </row>
    <row r="613" s="13" customFormat="1">
      <c r="A613" s="13"/>
      <c r="B613" s="234"/>
      <c r="C613" s="235"/>
      <c r="D613" s="236" t="s">
        <v>225</v>
      </c>
      <c r="E613" s="237" t="s">
        <v>1</v>
      </c>
      <c r="F613" s="238" t="s">
        <v>2972</v>
      </c>
      <c r="G613" s="235"/>
      <c r="H613" s="239">
        <v>1</v>
      </c>
      <c r="I613" s="240"/>
      <c r="J613" s="235"/>
      <c r="K613" s="235"/>
      <c r="L613" s="241"/>
      <c r="M613" s="242"/>
      <c r="N613" s="243"/>
      <c r="O613" s="243"/>
      <c r="P613" s="243"/>
      <c r="Q613" s="243"/>
      <c r="R613" s="243"/>
      <c r="S613" s="243"/>
      <c r="T613" s="24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5" t="s">
        <v>225</v>
      </c>
      <c r="AU613" s="245" t="s">
        <v>93</v>
      </c>
      <c r="AV613" s="13" t="s">
        <v>93</v>
      </c>
      <c r="AW613" s="13" t="s">
        <v>38</v>
      </c>
      <c r="AX613" s="13" t="s">
        <v>83</v>
      </c>
      <c r="AY613" s="245" t="s">
        <v>216</v>
      </c>
    </row>
    <row r="614" s="13" customFormat="1">
      <c r="A614" s="13"/>
      <c r="B614" s="234"/>
      <c r="C614" s="235"/>
      <c r="D614" s="236" t="s">
        <v>225</v>
      </c>
      <c r="E614" s="237" t="s">
        <v>1</v>
      </c>
      <c r="F614" s="238" t="s">
        <v>2951</v>
      </c>
      <c r="G614" s="235"/>
      <c r="H614" s="239">
        <v>1</v>
      </c>
      <c r="I614" s="240"/>
      <c r="J614" s="235"/>
      <c r="K614" s="235"/>
      <c r="L614" s="241"/>
      <c r="M614" s="242"/>
      <c r="N614" s="243"/>
      <c r="O614" s="243"/>
      <c r="P614" s="243"/>
      <c r="Q614" s="243"/>
      <c r="R614" s="243"/>
      <c r="S614" s="243"/>
      <c r="T614" s="24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5" t="s">
        <v>225</v>
      </c>
      <c r="AU614" s="245" t="s">
        <v>93</v>
      </c>
      <c r="AV614" s="13" t="s">
        <v>93</v>
      </c>
      <c r="AW614" s="13" t="s">
        <v>38</v>
      </c>
      <c r="AX614" s="13" t="s">
        <v>83</v>
      </c>
      <c r="AY614" s="245" t="s">
        <v>216</v>
      </c>
    </row>
    <row r="615" s="13" customFormat="1">
      <c r="A615" s="13"/>
      <c r="B615" s="234"/>
      <c r="C615" s="235"/>
      <c r="D615" s="236" t="s">
        <v>225</v>
      </c>
      <c r="E615" s="237" t="s">
        <v>1</v>
      </c>
      <c r="F615" s="238" t="s">
        <v>2973</v>
      </c>
      <c r="G615" s="235"/>
      <c r="H615" s="239">
        <v>1</v>
      </c>
      <c r="I615" s="240"/>
      <c r="J615" s="235"/>
      <c r="K615" s="235"/>
      <c r="L615" s="241"/>
      <c r="M615" s="242"/>
      <c r="N615" s="243"/>
      <c r="O615" s="243"/>
      <c r="P615" s="243"/>
      <c r="Q615" s="243"/>
      <c r="R615" s="243"/>
      <c r="S615" s="243"/>
      <c r="T615" s="24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5" t="s">
        <v>225</v>
      </c>
      <c r="AU615" s="245" t="s">
        <v>93</v>
      </c>
      <c r="AV615" s="13" t="s">
        <v>93</v>
      </c>
      <c r="AW615" s="13" t="s">
        <v>38</v>
      </c>
      <c r="AX615" s="13" t="s">
        <v>83</v>
      </c>
      <c r="AY615" s="245" t="s">
        <v>216</v>
      </c>
    </row>
    <row r="616" s="13" customFormat="1">
      <c r="A616" s="13"/>
      <c r="B616" s="234"/>
      <c r="C616" s="235"/>
      <c r="D616" s="236" t="s">
        <v>225</v>
      </c>
      <c r="E616" s="237" t="s">
        <v>1</v>
      </c>
      <c r="F616" s="238" t="s">
        <v>3004</v>
      </c>
      <c r="G616" s="235"/>
      <c r="H616" s="239">
        <v>1</v>
      </c>
      <c r="I616" s="240"/>
      <c r="J616" s="235"/>
      <c r="K616" s="235"/>
      <c r="L616" s="241"/>
      <c r="M616" s="242"/>
      <c r="N616" s="243"/>
      <c r="O616" s="243"/>
      <c r="P616" s="243"/>
      <c r="Q616" s="243"/>
      <c r="R616" s="243"/>
      <c r="S616" s="243"/>
      <c r="T616" s="24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5" t="s">
        <v>225</v>
      </c>
      <c r="AU616" s="245" t="s">
        <v>93</v>
      </c>
      <c r="AV616" s="13" t="s">
        <v>93</v>
      </c>
      <c r="AW616" s="13" t="s">
        <v>38</v>
      </c>
      <c r="AX616" s="13" t="s">
        <v>83</v>
      </c>
      <c r="AY616" s="245" t="s">
        <v>216</v>
      </c>
    </row>
    <row r="617" s="13" customFormat="1">
      <c r="A617" s="13"/>
      <c r="B617" s="234"/>
      <c r="C617" s="235"/>
      <c r="D617" s="236" t="s">
        <v>225</v>
      </c>
      <c r="E617" s="237" t="s">
        <v>1</v>
      </c>
      <c r="F617" s="238" t="s">
        <v>2974</v>
      </c>
      <c r="G617" s="235"/>
      <c r="H617" s="239">
        <v>2</v>
      </c>
      <c r="I617" s="240"/>
      <c r="J617" s="235"/>
      <c r="K617" s="235"/>
      <c r="L617" s="241"/>
      <c r="M617" s="242"/>
      <c r="N617" s="243"/>
      <c r="O617" s="243"/>
      <c r="P617" s="243"/>
      <c r="Q617" s="243"/>
      <c r="R617" s="243"/>
      <c r="S617" s="243"/>
      <c r="T617" s="24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5" t="s">
        <v>225</v>
      </c>
      <c r="AU617" s="245" t="s">
        <v>93</v>
      </c>
      <c r="AV617" s="13" t="s">
        <v>93</v>
      </c>
      <c r="AW617" s="13" t="s">
        <v>38</v>
      </c>
      <c r="AX617" s="13" t="s">
        <v>83</v>
      </c>
      <c r="AY617" s="245" t="s">
        <v>216</v>
      </c>
    </row>
    <row r="618" s="13" customFormat="1">
      <c r="A618" s="13"/>
      <c r="B618" s="234"/>
      <c r="C618" s="235"/>
      <c r="D618" s="236" t="s">
        <v>225</v>
      </c>
      <c r="E618" s="237" t="s">
        <v>1</v>
      </c>
      <c r="F618" s="238" t="s">
        <v>2975</v>
      </c>
      <c r="G618" s="235"/>
      <c r="H618" s="239">
        <v>1</v>
      </c>
      <c r="I618" s="240"/>
      <c r="J618" s="235"/>
      <c r="K618" s="235"/>
      <c r="L618" s="241"/>
      <c r="M618" s="242"/>
      <c r="N618" s="243"/>
      <c r="O618" s="243"/>
      <c r="P618" s="243"/>
      <c r="Q618" s="243"/>
      <c r="R618" s="243"/>
      <c r="S618" s="243"/>
      <c r="T618" s="24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5" t="s">
        <v>225</v>
      </c>
      <c r="AU618" s="245" t="s">
        <v>93</v>
      </c>
      <c r="AV618" s="13" t="s">
        <v>93</v>
      </c>
      <c r="AW618" s="13" t="s">
        <v>38</v>
      </c>
      <c r="AX618" s="13" t="s">
        <v>83</v>
      </c>
      <c r="AY618" s="245" t="s">
        <v>216</v>
      </c>
    </row>
    <row r="619" s="14" customFormat="1">
      <c r="A619" s="14"/>
      <c r="B619" s="246"/>
      <c r="C619" s="247"/>
      <c r="D619" s="236" t="s">
        <v>225</v>
      </c>
      <c r="E619" s="248" t="s">
        <v>1</v>
      </c>
      <c r="F619" s="249" t="s">
        <v>229</v>
      </c>
      <c r="G619" s="247"/>
      <c r="H619" s="250">
        <v>24</v>
      </c>
      <c r="I619" s="251"/>
      <c r="J619" s="247"/>
      <c r="K619" s="247"/>
      <c r="L619" s="252"/>
      <c r="M619" s="253"/>
      <c r="N619" s="254"/>
      <c r="O619" s="254"/>
      <c r="P619" s="254"/>
      <c r="Q619" s="254"/>
      <c r="R619" s="254"/>
      <c r="S619" s="254"/>
      <c r="T619" s="25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6" t="s">
        <v>225</v>
      </c>
      <c r="AU619" s="256" t="s">
        <v>93</v>
      </c>
      <c r="AV619" s="14" t="s">
        <v>223</v>
      </c>
      <c r="AW619" s="14" t="s">
        <v>38</v>
      </c>
      <c r="AX619" s="14" t="s">
        <v>91</v>
      </c>
      <c r="AY619" s="256" t="s">
        <v>216</v>
      </c>
    </row>
    <row r="620" s="2" customFormat="1" ht="21.75" customHeight="1">
      <c r="A620" s="40"/>
      <c r="B620" s="41"/>
      <c r="C620" s="221" t="s">
        <v>499</v>
      </c>
      <c r="D620" s="221" t="s">
        <v>218</v>
      </c>
      <c r="E620" s="222" t="s">
        <v>3261</v>
      </c>
      <c r="F620" s="223" t="s">
        <v>3262</v>
      </c>
      <c r="G620" s="224" t="s">
        <v>3198</v>
      </c>
      <c r="H620" s="225">
        <v>2</v>
      </c>
      <c r="I620" s="226"/>
      <c r="J620" s="227">
        <f>ROUND(I620*H620,2)</f>
        <v>0</v>
      </c>
      <c r="K620" s="223" t="s">
        <v>222</v>
      </c>
      <c r="L620" s="46"/>
      <c r="M620" s="228" t="s">
        <v>1</v>
      </c>
      <c r="N620" s="229" t="s">
        <v>48</v>
      </c>
      <c r="O620" s="93"/>
      <c r="P620" s="230">
        <f>O620*H620</f>
        <v>0</v>
      </c>
      <c r="Q620" s="230">
        <v>0</v>
      </c>
      <c r="R620" s="230">
        <f>Q620*H620</f>
        <v>0</v>
      </c>
      <c r="S620" s="230">
        <v>0.024500000000000001</v>
      </c>
      <c r="T620" s="231">
        <f>S620*H620</f>
        <v>0.049000000000000002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32" t="s">
        <v>312</v>
      </c>
      <c r="AT620" s="232" t="s">
        <v>218</v>
      </c>
      <c r="AU620" s="232" t="s">
        <v>93</v>
      </c>
      <c r="AY620" s="18" t="s">
        <v>216</v>
      </c>
      <c r="BE620" s="233">
        <f>IF(N620="základní",J620,0)</f>
        <v>0</v>
      </c>
      <c r="BF620" s="233">
        <f>IF(N620="snížená",J620,0)</f>
        <v>0</v>
      </c>
      <c r="BG620" s="233">
        <f>IF(N620="zákl. přenesená",J620,0)</f>
        <v>0</v>
      </c>
      <c r="BH620" s="233">
        <f>IF(N620="sníž. přenesená",J620,0)</f>
        <v>0</v>
      </c>
      <c r="BI620" s="233">
        <f>IF(N620="nulová",J620,0)</f>
        <v>0</v>
      </c>
      <c r="BJ620" s="18" t="s">
        <v>91</v>
      </c>
      <c r="BK620" s="233">
        <f>ROUND(I620*H620,2)</f>
        <v>0</v>
      </c>
      <c r="BL620" s="18" t="s">
        <v>312</v>
      </c>
      <c r="BM620" s="232" t="s">
        <v>3263</v>
      </c>
    </row>
    <row r="621" s="13" customFormat="1">
      <c r="A621" s="13"/>
      <c r="B621" s="234"/>
      <c r="C621" s="235"/>
      <c r="D621" s="236" t="s">
        <v>225</v>
      </c>
      <c r="E621" s="237" t="s">
        <v>1</v>
      </c>
      <c r="F621" s="238" t="s">
        <v>2979</v>
      </c>
      <c r="G621" s="235"/>
      <c r="H621" s="239">
        <v>2</v>
      </c>
      <c r="I621" s="240"/>
      <c r="J621" s="235"/>
      <c r="K621" s="235"/>
      <c r="L621" s="241"/>
      <c r="M621" s="242"/>
      <c r="N621" s="243"/>
      <c r="O621" s="243"/>
      <c r="P621" s="243"/>
      <c r="Q621" s="243"/>
      <c r="R621" s="243"/>
      <c r="S621" s="243"/>
      <c r="T621" s="24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5" t="s">
        <v>225</v>
      </c>
      <c r="AU621" s="245" t="s">
        <v>93</v>
      </c>
      <c r="AV621" s="13" t="s">
        <v>93</v>
      </c>
      <c r="AW621" s="13" t="s">
        <v>38</v>
      </c>
      <c r="AX621" s="13" t="s">
        <v>91</v>
      </c>
      <c r="AY621" s="245" t="s">
        <v>216</v>
      </c>
    </row>
    <row r="622" s="2" customFormat="1" ht="16.5" customHeight="1">
      <c r="A622" s="40"/>
      <c r="B622" s="41"/>
      <c r="C622" s="221" t="s">
        <v>504</v>
      </c>
      <c r="D622" s="221" t="s">
        <v>218</v>
      </c>
      <c r="E622" s="222" t="s">
        <v>3264</v>
      </c>
      <c r="F622" s="223" t="s">
        <v>3265</v>
      </c>
      <c r="G622" s="224" t="s">
        <v>3198</v>
      </c>
      <c r="H622" s="225">
        <v>15</v>
      </c>
      <c r="I622" s="226"/>
      <c r="J622" s="227">
        <f>ROUND(I622*H622,2)</f>
        <v>0</v>
      </c>
      <c r="K622" s="223" t="s">
        <v>222</v>
      </c>
      <c r="L622" s="46"/>
      <c r="M622" s="228" t="s">
        <v>1</v>
      </c>
      <c r="N622" s="229" t="s">
        <v>48</v>
      </c>
      <c r="O622" s="93"/>
      <c r="P622" s="230">
        <f>O622*H622</f>
        <v>0</v>
      </c>
      <c r="Q622" s="230">
        <v>0</v>
      </c>
      <c r="R622" s="230">
        <f>Q622*H622</f>
        <v>0</v>
      </c>
      <c r="S622" s="230">
        <v>0.034700000000000002</v>
      </c>
      <c r="T622" s="231">
        <f>S622*H622</f>
        <v>0.52050000000000007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32" t="s">
        <v>312</v>
      </c>
      <c r="AT622" s="232" t="s">
        <v>218</v>
      </c>
      <c r="AU622" s="232" t="s">
        <v>93</v>
      </c>
      <c r="AY622" s="18" t="s">
        <v>216</v>
      </c>
      <c r="BE622" s="233">
        <f>IF(N622="základní",J622,0)</f>
        <v>0</v>
      </c>
      <c r="BF622" s="233">
        <f>IF(N622="snížená",J622,0)</f>
        <v>0</v>
      </c>
      <c r="BG622" s="233">
        <f>IF(N622="zákl. přenesená",J622,0)</f>
        <v>0</v>
      </c>
      <c r="BH622" s="233">
        <f>IF(N622="sníž. přenesená",J622,0)</f>
        <v>0</v>
      </c>
      <c r="BI622" s="233">
        <f>IF(N622="nulová",J622,0)</f>
        <v>0</v>
      </c>
      <c r="BJ622" s="18" t="s">
        <v>91</v>
      </c>
      <c r="BK622" s="233">
        <f>ROUND(I622*H622,2)</f>
        <v>0</v>
      </c>
      <c r="BL622" s="18" t="s">
        <v>312</v>
      </c>
      <c r="BM622" s="232" t="s">
        <v>3266</v>
      </c>
    </row>
    <row r="623" s="13" customFormat="1">
      <c r="A623" s="13"/>
      <c r="B623" s="234"/>
      <c r="C623" s="235"/>
      <c r="D623" s="236" t="s">
        <v>225</v>
      </c>
      <c r="E623" s="237" t="s">
        <v>1</v>
      </c>
      <c r="F623" s="238" t="s">
        <v>2958</v>
      </c>
      <c r="G623" s="235"/>
      <c r="H623" s="239">
        <v>1</v>
      </c>
      <c r="I623" s="240"/>
      <c r="J623" s="235"/>
      <c r="K623" s="235"/>
      <c r="L623" s="241"/>
      <c r="M623" s="242"/>
      <c r="N623" s="243"/>
      <c r="O623" s="243"/>
      <c r="P623" s="243"/>
      <c r="Q623" s="243"/>
      <c r="R623" s="243"/>
      <c r="S623" s="243"/>
      <c r="T623" s="24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5" t="s">
        <v>225</v>
      </c>
      <c r="AU623" s="245" t="s">
        <v>93</v>
      </c>
      <c r="AV623" s="13" t="s">
        <v>93</v>
      </c>
      <c r="AW623" s="13" t="s">
        <v>38</v>
      </c>
      <c r="AX623" s="13" t="s">
        <v>83</v>
      </c>
      <c r="AY623" s="245" t="s">
        <v>216</v>
      </c>
    </row>
    <row r="624" s="13" customFormat="1">
      <c r="A624" s="13"/>
      <c r="B624" s="234"/>
      <c r="C624" s="235"/>
      <c r="D624" s="236" t="s">
        <v>225</v>
      </c>
      <c r="E624" s="237" t="s">
        <v>1</v>
      </c>
      <c r="F624" s="238" t="s">
        <v>3267</v>
      </c>
      <c r="G624" s="235"/>
      <c r="H624" s="239">
        <v>1</v>
      </c>
      <c r="I624" s="240"/>
      <c r="J624" s="235"/>
      <c r="K624" s="235"/>
      <c r="L624" s="241"/>
      <c r="M624" s="242"/>
      <c r="N624" s="243"/>
      <c r="O624" s="243"/>
      <c r="P624" s="243"/>
      <c r="Q624" s="243"/>
      <c r="R624" s="243"/>
      <c r="S624" s="243"/>
      <c r="T624" s="24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5" t="s">
        <v>225</v>
      </c>
      <c r="AU624" s="245" t="s">
        <v>93</v>
      </c>
      <c r="AV624" s="13" t="s">
        <v>93</v>
      </c>
      <c r="AW624" s="13" t="s">
        <v>38</v>
      </c>
      <c r="AX624" s="13" t="s">
        <v>83</v>
      </c>
      <c r="AY624" s="245" t="s">
        <v>216</v>
      </c>
    </row>
    <row r="625" s="13" customFormat="1">
      <c r="A625" s="13"/>
      <c r="B625" s="234"/>
      <c r="C625" s="235"/>
      <c r="D625" s="236" t="s">
        <v>225</v>
      </c>
      <c r="E625" s="237" t="s">
        <v>1</v>
      </c>
      <c r="F625" s="238" t="s">
        <v>2960</v>
      </c>
      <c r="G625" s="235"/>
      <c r="H625" s="239">
        <v>1</v>
      </c>
      <c r="I625" s="240"/>
      <c r="J625" s="235"/>
      <c r="K625" s="235"/>
      <c r="L625" s="241"/>
      <c r="M625" s="242"/>
      <c r="N625" s="243"/>
      <c r="O625" s="243"/>
      <c r="P625" s="243"/>
      <c r="Q625" s="243"/>
      <c r="R625" s="243"/>
      <c r="S625" s="243"/>
      <c r="T625" s="24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5" t="s">
        <v>225</v>
      </c>
      <c r="AU625" s="245" t="s">
        <v>93</v>
      </c>
      <c r="AV625" s="13" t="s">
        <v>93</v>
      </c>
      <c r="AW625" s="13" t="s">
        <v>38</v>
      </c>
      <c r="AX625" s="13" t="s">
        <v>83</v>
      </c>
      <c r="AY625" s="245" t="s">
        <v>216</v>
      </c>
    </row>
    <row r="626" s="13" customFormat="1">
      <c r="A626" s="13"/>
      <c r="B626" s="234"/>
      <c r="C626" s="235"/>
      <c r="D626" s="236" t="s">
        <v>225</v>
      </c>
      <c r="E626" s="237" t="s">
        <v>1</v>
      </c>
      <c r="F626" s="238" t="s">
        <v>2961</v>
      </c>
      <c r="G626" s="235"/>
      <c r="H626" s="239">
        <v>1</v>
      </c>
      <c r="I626" s="240"/>
      <c r="J626" s="235"/>
      <c r="K626" s="235"/>
      <c r="L626" s="241"/>
      <c r="M626" s="242"/>
      <c r="N626" s="243"/>
      <c r="O626" s="243"/>
      <c r="P626" s="243"/>
      <c r="Q626" s="243"/>
      <c r="R626" s="243"/>
      <c r="S626" s="243"/>
      <c r="T626" s="24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5" t="s">
        <v>225</v>
      </c>
      <c r="AU626" s="245" t="s">
        <v>93</v>
      </c>
      <c r="AV626" s="13" t="s">
        <v>93</v>
      </c>
      <c r="AW626" s="13" t="s">
        <v>38</v>
      </c>
      <c r="AX626" s="13" t="s">
        <v>83</v>
      </c>
      <c r="AY626" s="245" t="s">
        <v>216</v>
      </c>
    </row>
    <row r="627" s="13" customFormat="1">
      <c r="A627" s="13"/>
      <c r="B627" s="234"/>
      <c r="C627" s="235"/>
      <c r="D627" s="236" t="s">
        <v>225</v>
      </c>
      <c r="E627" s="237" t="s">
        <v>1</v>
      </c>
      <c r="F627" s="238" t="s">
        <v>2962</v>
      </c>
      <c r="G627" s="235"/>
      <c r="H627" s="239">
        <v>1</v>
      </c>
      <c r="I627" s="240"/>
      <c r="J627" s="235"/>
      <c r="K627" s="235"/>
      <c r="L627" s="241"/>
      <c r="M627" s="242"/>
      <c r="N627" s="243"/>
      <c r="O627" s="243"/>
      <c r="P627" s="243"/>
      <c r="Q627" s="243"/>
      <c r="R627" s="243"/>
      <c r="S627" s="243"/>
      <c r="T627" s="24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5" t="s">
        <v>225</v>
      </c>
      <c r="AU627" s="245" t="s">
        <v>93</v>
      </c>
      <c r="AV627" s="13" t="s">
        <v>93</v>
      </c>
      <c r="AW627" s="13" t="s">
        <v>38</v>
      </c>
      <c r="AX627" s="13" t="s">
        <v>83</v>
      </c>
      <c r="AY627" s="245" t="s">
        <v>216</v>
      </c>
    </row>
    <row r="628" s="13" customFormat="1">
      <c r="A628" s="13"/>
      <c r="B628" s="234"/>
      <c r="C628" s="235"/>
      <c r="D628" s="236" t="s">
        <v>225</v>
      </c>
      <c r="E628" s="237" t="s">
        <v>1</v>
      </c>
      <c r="F628" s="238" t="s">
        <v>2964</v>
      </c>
      <c r="G628" s="235"/>
      <c r="H628" s="239">
        <v>1</v>
      </c>
      <c r="I628" s="240"/>
      <c r="J628" s="235"/>
      <c r="K628" s="235"/>
      <c r="L628" s="241"/>
      <c r="M628" s="242"/>
      <c r="N628" s="243"/>
      <c r="O628" s="243"/>
      <c r="P628" s="243"/>
      <c r="Q628" s="243"/>
      <c r="R628" s="243"/>
      <c r="S628" s="243"/>
      <c r="T628" s="24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5" t="s">
        <v>225</v>
      </c>
      <c r="AU628" s="245" t="s">
        <v>93</v>
      </c>
      <c r="AV628" s="13" t="s">
        <v>93</v>
      </c>
      <c r="AW628" s="13" t="s">
        <v>38</v>
      </c>
      <c r="AX628" s="13" t="s">
        <v>83</v>
      </c>
      <c r="AY628" s="245" t="s">
        <v>216</v>
      </c>
    </row>
    <row r="629" s="13" customFormat="1">
      <c r="A629" s="13"/>
      <c r="B629" s="234"/>
      <c r="C629" s="235"/>
      <c r="D629" s="236" t="s">
        <v>225</v>
      </c>
      <c r="E629" s="237" t="s">
        <v>1</v>
      </c>
      <c r="F629" s="238" t="s">
        <v>2965</v>
      </c>
      <c r="G629" s="235"/>
      <c r="H629" s="239">
        <v>1</v>
      </c>
      <c r="I629" s="240"/>
      <c r="J629" s="235"/>
      <c r="K629" s="235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225</v>
      </c>
      <c r="AU629" s="245" t="s">
        <v>93</v>
      </c>
      <c r="AV629" s="13" t="s">
        <v>93</v>
      </c>
      <c r="AW629" s="13" t="s">
        <v>38</v>
      </c>
      <c r="AX629" s="13" t="s">
        <v>83</v>
      </c>
      <c r="AY629" s="245" t="s">
        <v>216</v>
      </c>
    </row>
    <row r="630" s="13" customFormat="1">
      <c r="A630" s="13"/>
      <c r="B630" s="234"/>
      <c r="C630" s="235"/>
      <c r="D630" s="236" t="s">
        <v>225</v>
      </c>
      <c r="E630" s="237" t="s">
        <v>1</v>
      </c>
      <c r="F630" s="238" t="s">
        <v>2966</v>
      </c>
      <c r="G630" s="235"/>
      <c r="H630" s="239">
        <v>1</v>
      </c>
      <c r="I630" s="240"/>
      <c r="J630" s="235"/>
      <c r="K630" s="235"/>
      <c r="L630" s="241"/>
      <c r="M630" s="242"/>
      <c r="N630" s="243"/>
      <c r="O630" s="243"/>
      <c r="P630" s="243"/>
      <c r="Q630" s="243"/>
      <c r="R630" s="243"/>
      <c r="S630" s="243"/>
      <c r="T630" s="24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5" t="s">
        <v>225</v>
      </c>
      <c r="AU630" s="245" t="s">
        <v>93</v>
      </c>
      <c r="AV630" s="13" t="s">
        <v>93</v>
      </c>
      <c r="AW630" s="13" t="s">
        <v>38</v>
      </c>
      <c r="AX630" s="13" t="s">
        <v>83</v>
      </c>
      <c r="AY630" s="245" t="s">
        <v>216</v>
      </c>
    </row>
    <row r="631" s="13" customFormat="1">
      <c r="A631" s="13"/>
      <c r="B631" s="234"/>
      <c r="C631" s="235"/>
      <c r="D631" s="236" t="s">
        <v>225</v>
      </c>
      <c r="E631" s="237" t="s">
        <v>1</v>
      </c>
      <c r="F631" s="238" t="s">
        <v>2968</v>
      </c>
      <c r="G631" s="235"/>
      <c r="H631" s="239">
        <v>1</v>
      </c>
      <c r="I631" s="240"/>
      <c r="J631" s="235"/>
      <c r="K631" s="235"/>
      <c r="L631" s="241"/>
      <c r="M631" s="242"/>
      <c r="N631" s="243"/>
      <c r="O631" s="243"/>
      <c r="P631" s="243"/>
      <c r="Q631" s="243"/>
      <c r="R631" s="243"/>
      <c r="S631" s="243"/>
      <c r="T631" s="24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5" t="s">
        <v>225</v>
      </c>
      <c r="AU631" s="245" t="s">
        <v>93</v>
      </c>
      <c r="AV631" s="13" t="s">
        <v>93</v>
      </c>
      <c r="AW631" s="13" t="s">
        <v>38</v>
      </c>
      <c r="AX631" s="13" t="s">
        <v>83</v>
      </c>
      <c r="AY631" s="245" t="s">
        <v>216</v>
      </c>
    </row>
    <row r="632" s="13" customFormat="1">
      <c r="A632" s="13"/>
      <c r="B632" s="234"/>
      <c r="C632" s="235"/>
      <c r="D632" s="236" t="s">
        <v>225</v>
      </c>
      <c r="E632" s="237" t="s">
        <v>1</v>
      </c>
      <c r="F632" s="238" t="s">
        <v>2969</v>
      </c>
      <c r="G632" s="235"/>
      <c r="H632" s="239">
        <v>1</v>
      </c>
      <c r="I632" s="240"/>
      <c r="J632" s="235"/>
      <c r="K632" s="235"/>
      <c r="L632" s="241"/>
      <c r="M632" s="242"/>
      <c r="N632" s="243"/>
      <c r="O632" s="243"/>
      <c r="P632" s="243"/>
      <c r="Q632" s="243"/>
      <c r="R632" s="243"/>
      <c r="S632" s="243"/>
      <c r="T632" s="24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5" t="s">
        <v>225</v>
      </c>
      <c r="AU632" s="245" t="s">
        <v>93</v>
      </c>
      <c r="AV632" s="13" t="s">
        <v>93</v>
      </c>
      <c r="AW632" s="13" t="s">
        <v>38</v>
      </c>
      <c r="AX632" s="13" t="s">
        <v>83</v>
      </c>
      <c r="AY632" s="245" t="s">
        <v>216</v>
      </c>
    </row>
    <row r="633" s="13" customFormat="1">
      <c r="A633" s="13"/>
      <c r="B633" s="234"/>
      <c r="C633" s="235"/>
      <c r="D633" s="236" t="s">
        <v>225</v>
      </c>
      <c r="E633" s="237" t="s">
        <v>1</v>
      </c>
      <c r="F633" s="238" t="s">
        <v>2970</v>
      </c>
      <c r="G633" s="235"/>
      <c r="H633" s="239">
        <v>1</v>
      </c>
      <c r="I633" s="240"/>
      <c r="J633" s="235"/>
      <c r="K633" s="235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225</v>
      </c>
      <c r="AU633" s="245" t="s">
        <v>93</v>
      </c>
      <c r="AV633" s="13" t="s">
        <v>93</v>
      </c>
      <c r="AW633" s="13" t="s">
        <v>38</v>
      </c>
      <c r="AX633" s="13" t="s">
        <v>83</v>
      </c>
      <c r="AY633" s="245" t="s">
        <v>216</v>
      </c>
    </row>
    <row r="634" s="13" customFormat="1">
      <c r="A634" s="13"/>
      <c r="B634" s="234"/>
      <c r="C634" s="235"/>
      <c r="D634" s="236" t="s">
        <v>225</v>
      </c>
      <c r="E634" s="237" t="s">
        <v>1</v>
      </c>
      <c r="F634" s="238" t="s">
        <v>2972</v>
      </c>
      <c r="G634" s="235"/>
      <c r="H634" s="239">
        <v>1</v>
      </c>
      <c r="I634" s="240"/>
      <c r="J634" s="235"/>
      <c r="K634" s="235"/>
      <c r="L634" s="241"/>
      <c r="M634" s="242"/>
      <c r="N634" s="243"/>
      <c r="O634" s="243"/>
      <c r="P634" s="243"/>
      <c r="Q634" s="243"/>
      <c r="R634" s="243"/>
      <c r="S634" s="243"/>
      <c r="T634" s="24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5" t="s">
        <v>225</v>
      </c>
      <c r="AU634" s="245" t="s">
        <v>93</v>
      </c>
      <c r="AV634" s="13" t="s">
        <v>93</v>
      </c>
      <c r="AW634" s="13" t="s">
        <v>38</v>
      </c>
      <c r="AX634" s="13" t="s">
        <v>83</v>
      </c>
      <c r="AY634" s="245" t="s">
        <v>216</v>
      </c>
    </row>
    <row r="635" s="13" customFormat="1">
      <c r="A635" s="13"/>
      <c r="B635" s="234"/>
      <c r="C635" s="235"/>
      <c r="D635" s="236" t="s">
        <v>225</v>
      </c>
      <c r="E635" s="237" t="s">
        <v>1</v>
      </c>
      <c r="F635" s="238" t="s">
        <v>2973</v>
      </c>
      <c r="G635" s="235"/>
      <c r="H635" s="239">
        <v>1</v>
      </c>
      <c r="I635" s="240"/>
      <c r="J635" s="235"/>
      <c r="K635" s="235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225</v>
      </c>
      <c r="AU635" s="245" t="s">
        <v>93</v>
      </c>
      <c r="AV635" s="13" t="s">
        <v>93</v>
      </c>
      <c r="AW635" s="13" t="s">
        <v>38</v>
      </c>
      <c r="AX635" s="13" t="s">
        <v>83</v>
      </c>
      <c r="AY635" s="245" t="s">
        <v>216</v>
      </c>
    </row>
    <row r="636" s="13" customFormat="1">
      <c r="A636" s="13"/>
      <c r="B636" s="234"/>
      <c r="C636" s="235"/>
      <c r="D636" s="236" t="s">
        <v>225</v>
      </c>
      <c r="E636" s="237" t="s">
        <v>1</v>
      </c>
      <c r="F636" s="238" t="s">
        <v>3186</v>
      </c>
      <c r="G636" s="235"/>
      <c r="H636" s="239">
        <v>1</v>
      </c>
      <c r="I636" s="240"/>
      <c r="J636" s="235"/>
      <c r="K636" s="235"/>
      <c r="L636" s="241"/>
      <c r="M636" s="242"/>
      <c r="N636" s="243"/>
      <c r="O636" s="243"/>
      <c r="P636" s="243"/>
      <c r="Q636" s="243"/>
      <c r="R636" s="243"/>
      <c r="S636" s="243"/>
      <c r="T636" s="24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5" t="s">
        <v>225</v>
      </c>
      <c r="AU636" s="245" t="s">
        <v>93</v>
      </c>
      <c r="AV636" s="13" t="s">
        <v>93</v>
      </c>
      <c r="AW636" s="13" t="s">
        <v>38</v>
      </c>
      <c r="AX636" s="13" t="s">
        <v>83</v>
      </c>
      <c r="AY636" s="245" t="s">
        <v>216</v>
      </c>
    </row>
    <row r="637" s="13" customFormat="1">
      <c r="A637" s="13"/>
      <c r="B637" s="234"/>
      <c r="C637" s="235"/>
      <c r="D637" s="236" t="s">
        <v>225</v>
      </c>
      <c r="E637" s="237" t="s">
        <v>1</v>
      </c>
      <c r="F637" s="238" t="s">
        <v>2975</v>
      </c>
      <c r="G637" s="235"/>
      <c r="H637" s="239">
        <v>1</v>
      </c>
      <c r="I637" s="240"/>
      <c r="J637" s="235"/>
      <c r="K637" s="235"/>
      <c r="L637" s="241"/>
      <c r="M637" s="242"/>
      <c r="N637" s="243"/>
      <c r="O637" s="243"/>
      <c r="P637" s="243"/>
      <c r="Q637" s="243"/>
      <c r="R637" s="243"/>
      <c r="S637" s="243"/>
      <c r="T637" s="24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5" t="s">
        <v>225</v>
      </c>
      <c r="AU637" s="245" t="s">
        <v>93</v>
      </c>
      <c r="AV637" s="13" t="s">
        <v>93</v>
      </c>
      <c r="AW637" s="13" t="s">
        <v>38</v>
      </c>
      <c r="AX637" s="13" t="s">
        <v>83</v>
      </c>
      <c r="AY637" s="245" t="s">
        <v>216</v>
      </c>
    </row>
    <row r="638" s="14" customFormat="1">
      <c r="A638" s="14"/>
      <c r="B638" s="246"/>
      <c r="C638" s="247"/>
      <c r="D638" s="236" t="s">
        <v>225</v>
      </c>
      <c r="E638" s="248" t="s">
        <v>1</v>
      </c>
      <c r="F638" s="249" t="s">
        <v>229</v>
      </c>
      <c r="G638" s="247"/>
      <c r="H638" s="250">
        <v>15</v>
      </c>
      <c r="I638" s="251"/>
      <c r="J638" s="247"/>
      <c r="K638" s="247"/>
      <c r="L638" s="252"/>
      <c r="M638" s="253"/>
      <c r="N638" s="254"/>
      <c r="O638" s="254"/>
      <c r="P638" s="254"/>
      <c r="Q638" s="254"/>
      <c r="R638" s="254"/>
      <c r="S638" s="254"/>
      <c r="T638" s="25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6" t="s">
        <v>225</v>
      </c>
      <c r="AU638" s="256" t="s">
        <v>93</v>
      </c>
      <c r="AV638" s="14" t="s">
        <v>223</v>
      </c>
      <c r="AW638" s="14" t="s">
        <v>38</v>
      </c>
      <c r="AX638" s="14" t="s">
        <v>91</v>
      </c>
      <c r="AY638" s="256" t="s">
        <v>216</v>
      </c>
    </row>
    <row r="639" s="2" customFormat="1" ht="16.5" customHeight="1">
      <c r="A639" s="40"/>
      <c r="B639" s="41"/>
      <c r="C639" s="221" t="s">
        <v>510</v>
      </c>
      <c r="D639" s="221" t="s">
        <v>218</v>
      </c>
      <c r="E639" s="222" t="s">
        <v>3268</v>
      </c>
      <c r="F639" s="223" t="s">
        <v>3269</v>
      </c>
      <c r="G639" s="224" t="s">
        <v>323</v>
      </c>
      <c r="H639" s="225">
        <v>15</v>
      </c>
      <c r="I639" s="226"/>
      <c r="J639" s="227">
        <f>ROUND(I639*H639,2)</f>
        <v>0</v>
      </c>
      <c r="K639" s="223" t="s">
        <v>222</v>
      </c>
      <c r="L639" s="46"/>
      <c r="M639" s="228" t="s">
        <v>1</v>
      </c>
      <c r="N639" s="229" t="s">
        <v>48</v>
      </c>
      <c r="O639" s="93"/>
      <c r="P639" s="230">
        <f>O639*H639</f>
        <v>0</v>
      </c>
      <c r="Q639" s="230">
        <v>0</v>
      </c>
      <c r="R639" s="230">
        <f>Q639*H639</f>
        <v>0</v>
      </c>
      <c r="S639" s="230">
        <v>0</v>
      </c>
      <c r="T639" s="231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32" t="s">
        <v>312</v>
      </c>
      <c r="AT639" s="232" t="s">
        <v>218</v>
      </c>
      <c r="AU639" s="232" t="s">
        <v>93</v>
      </c>
      <c r="AY639" s="18" t="s">
        <v>216</v>
      </c>
      <c r="BE639" s="233">
        <f>IF(N639="základní",J639,0)</f>
        <v>0</v>
      </c>
      <c r="BF639" s="233">
        <f>IF(N639="snížená",J639,0)</f>
        <v>0</v>
      </c>
      <c r="BG639" s="233">
        <f>IF(N639="zákl. přenesená",J639,0)</f>
        <v>0</v>
      </c>
      <c r="BH639" s="233">
        <f>IF(N639="sníž. přenesená",J639,0)</f>
        <v>0</v>
      </c>
      <c r="BI639" s="233">
        <f>IF(N639="nulová",J639,0)</f>
        <v>0</v>
      </c>
      <c r="BJ639" s="18" t="s">
        <v>91</v>
      </c>
      <c r="BK639" s="233">
        <f>ROUND(I639*H639,2)</f>
        <v>0</v>
      </c>
      <c r="BL639" s="18" t="s">
        <v>312</v>
      </c>
      <c r="BM639" s="232" t="s">
        <v>3270</v>
      </c>
    </row>
    <row r="640" s="13" customFormat="1">
      <c r="A640" s="13"/>
      <c r="B640" s="234"/>
      <c r="C640" s="235"/>
      <c r="D640" s="236" t="s">
        <v>225</v>
      </c>
      <c r="E640" s="237" t="s">
        <v>1</v>
      </c>
      <c r="F640" s="238" t="s">
        <v>2958</v>
      </c>
      <c r="G640" s="235"/>
      <c r="H640" s="239">
        <v>1</v>
      </c>
      <c r="I640" s="240"/>
      <c r="J640" s="235"/>
      <c r="K640" s="235"/>
      <c r="L640" s="241"/>
      <c r="M640" s="242"/>
      <c r="N640" s="243"/>
      <c r="O640" s="243"/>
      <c r="P640" s="243"/>
      <c r="Q640" s="243"/>
      <c r="R640" s="243"/>
      <c r="S640" s="243"/>
      <c r="T640" s="24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5" t="s">
        <v>225</v>
      </c>
      <c r="AU640" s="245" t="s">
        <v>93</v>
      </c>
      <c r="AV640" s="13" t="s">
        <v>93</v>
      </c>
      <c r="AW640" s="13" t="s">
        <v>38</v>
      </c>
      <c r="AX640" s="13" t="s">
        <v>83</v>
      </c>
      <c r="AY640" s="245" t="s">
        <v>216</v>
      </c>
    </row>
    <row r="641" s="13" customFormat="1">
      <c r="A641" s="13"/>
      <c r="B641" s="234"/>
      <c r="C641" s="235"/>
      <c r="D641" s="236" t="s">
        <v>225</v>
      </c>
      <c r="E641" s="237" t="s">
        <v>1</v>
      </c>
      <c r="F641" s="238" t="s">
        <v>3267</v>
      </c>
      <c r="G641" s="235"/>
      <c r="H641" s="239">
        <v>1</v>
      </c>
      <c r="I641" s="240"/>
      <c r="J641" s="235"/>
      <c r="K641" s="235"/>
      <c r="L641" s="241"/>
      <c r="M641" s="242"/>
      <c r="N641" s="243"/>
      <c r="O641" s="243"/>
      <c r="P641" s="243"/>
      <c r="Q641" s="243"/>
      <c r="R641" s="243"/>
      <c r="S641" s="243"/>
      <c r="T641" s="24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5" t="s">
        <v>225</v>
      </c>
      <c r="AU641" s="245" t="s">
        <v>93</v>
      </c>
      <c r="AV641" s="13" t="s">
        <v>93</v>
      </c>
      <c r="AW641" s="13" t="s">
        <v>38</v>
      </c>
      <c r="AX641" s="13" t="s">
        <v>83</v>
      </c>
      <c r="AY641" s="245" t="s">
        <v>216</v>
      </c>
    </row>
    <row r="642" s="13" customFormat="1">
      <c r="A642" s="13"/>
      <c r="B642" s="234"/>
      <c r="C642" s="235"/>
      <c r="D642" s="236" t="s">
        <v>225</v>
      </c>
      <c r="E642" s="237" t="s">
        <v>1</v>
      </c>
      <c r="F642" s="238" t="s">
        <v>2960</v>
      </c>
      <c r="G642" s="235"/>
      <c r="H642" s="239">
        <v>1</v>
      </c>
      <c r="I642" s="240"/>
      <c r="J642" s="235"/>
      <c r="K642" s="235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225</v>
      </c>
      <c r="AU642" s="245" t="s">
        <v>93</v>
      </c>
      <c r="AV642" s="13" t="s">
        <v>93</v>
      </c>
      <c r="AW642" s="13" t="s">
        <v>38</v>
      </c>
      <c r="AX642" s="13" t="s">
        <v>83</v>
      </c>
      <c r="AY642" s="245" t="s">
        <v>216</v>
      </c>
    </row>
    <row r="643" s="13" customFormat="1">
      <c r="A643" s="13"/>
      <c r="B643" s="234"/>
      <c r="C643" s="235"/>
      <c r="D643" s="236" t="s">
        <v>225</v>
      </c>
      <c r="E643" s="237" t="s">
        <v>1</v>
      </c>
      <c r="F643" s="238" t="s">
        <v>3271</v>
      </c>
      <c r="G643" s="235"/>
      <c r="H643" s="239">
        <v>1</v>
      </c>
      <c r="I643" s="240"/>
      <c r="J643" s="235"/>
      <c r="K643" s="235"/>
      <c r="L643" s="241"/>
      <c r="M643" s="242"/>
      <c r="N643" s="243"/>
      <c r="O643" s="243"/>
      <c r="P643" s="243"/>
      <c r="Q643" s="243"/>
      <c r="R643" s="243"/>
      <c r="S643" s="243"/>
      <c r="T643" s="24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5" t="s">
        <v>225</v>
      </c>
      <c r="AU643" s="245" t="s">
        <v>93</v>
      </c>
      <c r="AV643" s="13" t="s">
        <v>93</v>
      </c>
      <c r="AW643" s="13" t="s">
        <v>38</v>
      </c>
      <c r="AX643" s="13" t="s">
        <v>83</v>
      </c>
      <c r="AY643" s="245" t="s">
        <v>216</v>
      </c>
    </row>
    <row r="644" s="13" customFormat="1">
      <c r="A644" s="13"/>
      <c r="B644" s="234"/>
      <c r="C644" s="235"/>
      <c r="D644" s="236" t="s">
        <v>225</v>
      </c>
      <c r="E644" s="237" t="s">
        <v>1</v>
      </c>
      <c r="F644" s="238" t="s">
        <v>2962</v>
      </c>
      <c r="G644" s="235"/>
      <c r="H644" s="239">
        <v>1</v>
      </c>
      <c r="I644" s="240"/>
      <c r="J644" s="235"/>
      <c r="K644" s="235"/>
      <c r="L644" s="241"/>
      <c r="M644" s="242"/>
      <c r="N644" s="243"/>
      <c r="O644" s="243"/>
      <c r="P644" s="243"/>
      <c r="Q644" s="243"/>
      <c r="R644" s="243"/>
      <c r="S644" s="243"/>
      <c r="T644" s="24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5" t="s">
        <v>225</v>
      </c>
      <c r="AU644" s="245" t="s">
        <v>93</v>
      </c>
      <c r="AV644" s="13" t="s">
        <v>93</v>
      </c>
      <c r="AW644" s="13" t="s">
        <v>38</v>
      </c>
      <c r="AX644" s="13" t="s">
        <v>83</v>
      </c>
      <c r="AY644" s="245" t="s">
        <v>216</v>
      </c>
    </row>
    <row r="645" s="13" customFormat="1">
      <c r="A645" s="13"/>
      <c r="B645" s="234"/>
      <c r="C645" s="235"/>
      <c r="D645" s="236" t="s">
        <v>225</v>
      </c>
      <c r="E645" s="237" t="s">
        <v>1</v>
      </c>
      <c r="F645" s="238" t="s">
        <v>3272</v>
      </c>
      <c r="G645" s="235"/>
      <c r="H645" s="239">
        <v>1</v>
      </c>
      <c r="I645" s="240"/>
      <c r="J645" s="235"/>
      <c r="K645" s="235"/>
      <c r="L645" s="241"/>
      <c r="M645" s="242"/>
      <c r="N645" s="243"/>
      <c r="O645" s="243"/>
      <c r="P645" s="243"/>
      <c r="Q645" s="243"/>
      <c r="R645" s="243"/>
      <c r="S645" s="243"/>
      <c r="T645" s="24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5" t="s">
        <v>225</v>
      </c>
      <c r="AU645" s="245" t="s">
        <v>93</v>
      </c>
      <c r="AV645" s="13" t="s">
        <v>93</v>
      </c>
      <c r="AW645" s="13" t="s">
        <v>38</v>
      </c>
      <c r="AX645" s="13" t="s">
        <v>83</v>
      </c>
      <c r="AY645" s="245" t="s">
        <v>216</v>
      </c>
    </row>
    <row r="646" s="13" customFormat="1">
      <c r="A646" s="13"/>
      <c r="B646" s="234"/>
      <c r="C646" s="235"/>
      <c r="D646" s="236" t="s">
        <v>225</v>
      </c>
      <c r="E646" s="237" t="s">
        <v>1</v>
      </c>
      <c r="F646" s="238" t="s">
        <v>2964</v>
      </c>
      <c r="G646" s="235"/>
      <c r="H646" s="239">
        <v>1</v>
      </c>
      <c r="I646" s="240"/>
      <c r="J646" s="235"/>
      <c r="K646" s="235"/>
      <c r="L646" s="241"/>
      <c r="M646" s="242"/>
      <c r="N646" s="243"/>
      <c r="O646" s="243"/>
      <c r="P646" s="243"/>
      <c r="Q646" s="243"/>
      <c r="R646" s="243"/>
      <c r="S646" s="243"/>
      <c r="T646" s="24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5" t="s">
        <v>225</v>
      </c>
      <c r="AU646" s="245" t="s">
        <v>93</v>
      </c>
      <c r="AV646" s="13" t="s">
        <v>93</v>
      </c>
      <c r="AW646" s="13" t="s">
        <v>38</v>
      </c>
      <c r="AX646" s="13" t="s">
        <v>83</v>
      </c>
      <c r="AY646" s="245" t="s">
        <v>216</v>
      </c>
    </row>
    <row r="647" s="13" customFormat="1">
      <c r="A647" s="13"/>
      <c r="B647" s="234"/>
      <c r="C647" s="235"/>
      <c r="D647" s="236" t="s">
        <v>225</v>
      </c>
      <c r="E647" s="237" t="s">
        <v>1</v>
      </c>
      <c r="F647" s="238" t="s">
        <v>2965</v>
      </c>
      <c r="G647" s="235"/>
      <c r="H647" s="239">
        <v>1</v>
      </c>
      <c r="I647" s="240"/>
      <c r="J647" s="235"/>
      <c r="K647" s="235"/>
      <c r="L647" s="241"/>
      <c r="M647" s="242"/>
      <c r="N647" s="243"/>
      <c r="O647" s="243"/>
      <c r="P647" s="243"/>
      <c r="Q647" s="243"/>
      <c r="R647" s="243"/>
      <c r="S647" s="243"/>
      <c r="T647" s="24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5" t="s">
        <v>225</v>
      </c>
      <c r="AU647" s="245" t="s">
        <v>93</v>
      </c>
      <c r="AV647" s="13" t="s">
        <v>93</v>
      </c>
      <c r="AW647" s="13" t="s">
        <v>38</v>
      </c>
      <c r="AX647" s="13" t="s">
        <v>83</v>
      </c>
      <c r="AY647" s="245" t="s">
        <v>216</v>
      </c>
    </row>
    <row r="648" s="13" customFormat="1">
      <c r="A648" s="13"/>
      <c r="B648" s="234"/>
      <c r="C648" s="235"/>
      <c r="D648" s="236" t="s">
        <v>225</v>
      </c>
      <c r="E648" s="237" t="s">
        <v>1</v>
      </c>
      <c r="F648" s="238" t="s">
        <v>2966</v>
      </c>
      <c r="G648" s="235"/>
      <c r="H648" s="239">
        <v>1</v>
      </c>
      <c r="I648" s="240"/>
      <c r="J648" s="235"/>
      <c r="K648" s="235"/>
      <c r="L648" s="241"/>
      <c r="M648" s="242"/>
      <c r="N648" s="243"/>
      <c r="O648" s="243"/>
      <c r="P648" s="243"/>
      <c r="Q648" s="243"/>
      <c r="R648" s="243"/>
      <c r="S648" s="243"/>
      <c r="T648" s="24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5" t="s">
        <v>225</v>
      </c>
      <c r="AU648" s="245" t="s">
        <v>93</v>
      </c>
      <c r="AV648" s="13" t="s">
        <v>93</v>
      </c>
      <c r="AW648" s="13" t="s">
        <v>38</v>
      </c>
      <c r="AX648" s="13" t="s">
        <v>83</v>
      </c>
      <c r="AY648" s="245" t="s">
        <v>216</v>
      </c>
    </row>
    <row r="649" s="13" customFormat="1">
      <c r="A649" s="13"/>
      <c r="B649" s="234"/>
      <c r="C649" s="235"/>
      <c r="D649" s="236" t="s">
        <v>225</v>
      </c>
      <c r="E649" s="237" t="s">
        <v>1</v>
      </c>
      <c r="F649" s="238" t="s">
        <v>3186</v>
      </c>
      <c r="G649" s="235"/>
      <c r="H649" s="239">
        <v>1</v>
      </c>
      <c r="I649" s="240"/>
      <c r="J649" s="235"/>
      <c r="K649" s="235"/>
      <c r="L649" s="241"/>
      <c r="M649" s="242"/>
      <c r="N649" s="243"/>
      <c r="O649" s="243"/>
      <c r="P649" s="243"/>
      <c r="Q649" s="243"/>
      <c r="R649" s="243"/>
      <c r="S649" s="243"/>
      <c r="T649" s="24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5" t="s">
        <v>225</v>
      </c>
      <c r="AU649" s="245" t="s">
        <v>93</v>
      </c>
      <c r="AV649" s="13" t="s">
        <v>93</v>
      </c>
      <c r="AW649" s="13" t="s">
        <v>38</v>
      </c>
      <c r="AX649" s="13" t="s">
        <v>83</v>
      </c>
      <c r="AY649" s="245" t="s">
        <v>216</v>
      </c>
    </row>
    <row r="650" s="13" customFormat="1">
      <c r="A650" s="13"/>
      <c r="B650" s="234"/>
      <c r="C650" s="235"/>
      <c r="D650" s="236" t="s">
        <v>225</v>
      </c>
      <c r="E650" s="237" t="s">
        <v>1</v>
      </c>
      <c r="F650" s="238" t="s">
        <v>2968</v>
      </c>
      <c r="G650" s="235"/>
      <c r="H650" s="239">
        <v>1</v>
      </c>
      <c r="I650" s="240"/>
      <c r="J650" s="235"/>
      <c r="K650" s="235"/>
      <c r="L650" s="241"/>
      <c r="M650" s="242"/>
      <c r="N650" s="243"/>
      <c r="O650" s="243"/>
      <c r="P650" s="243"/>
      <c r="Q650" s="243"/>
      <c r="R650" s="243"/>
      <c r="S650" s="243"/>
      <c r="T650" s="24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5" t="s">
        <v>225</v>
      </c>
      <c r="AU650" s="245" t="s">
        <v>93</v>
      </c>
      <c r="AV650" s="13" t="s">
        <v>93</v>
      </c>
      <c r="AW650" s="13" t="s">
        <v>38</v>
      </c>
      <c r="AX650" s="13" t="s">
        <v>83</v>
      </c>
      <c r="AY650" s="245" t="s">
        <v>216</v>
      </c>
    </row>
    <row r="651" s="13" customFormat="1">
      <c r="A651" s="13"/>
      <c r="B651" s="234"/>
      <c r="C651" s="235"/>
      <c r="D651" s="236" t="s">
        <v>225</v>
      </c>
      <c r="E651" s="237" t="s">
        <v>1</v>
      </c>
      <c r="F651" s="238" t="s">
        <v>2969</v>
      </c>
      <c r="G651" s="235"/>
      <c r="H651" s="239">
        <v>1</v>
      </c>
      <c r="I651" s="240"/>
      <c r="J651" s="235"/>
      <c r="K651" s="235"/>
      <c r="L651" s="241"/>
      <c r="M651" s="242"/>
      <c r="N651" s="243"/>
      <c r="O651" s="243"/>
      <c r="P651" s="243"/>
      <c r="Q651" s="243"/>
      <c r="R651" s="243"/>
      <c r="S651" s="243"/>
      <c r="T651" s="24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5" t="s">
        <v>225</v>
      </c>
      <c r="AU651" s="245" t="s">
        <v>93</v>
      </c>
      <c r="AV651" s="13" t="s">
        <v>93</v>
      </c>
      <c r="AW651" s="13" t="s">
        <v>38</v>
      </c>
      <c r="AX651" s="13" t="s">
        <v>83</v>
      </c>
      <c r="AY651" s="245" t="s">
        <v>216</v>
      </c>
    </row>
    <row r="652" s="13" customFormat="1">
      <c r="A652" s="13"/>
      <c r="B652" s="234"/>
      <c r="C652" s="235"/>
      <c r="D652" s="236" t="s">
        <v>225</v>
      </c>
      <c r="E652" s="237" t="s">
        <v>1</v>
      </c>
      <c r="F652" s="238" t="s">
        <v>2972</v>
      </c>
      <c r="G652" s="235"/>
      <c r="H652" s="239">
        <v>1</v>
      </c>
      <c r="I652" s="240"/>
      <c r="J652" s="235"/>
      <c r="K652" s="235"/>
      <c r="L652" s="241"/>
      <c r="M652" s="242"/>
      <c r="N652" s="243"/>
      <c r="O652" s="243"/>
      <c r="P652" s="243"/>
      <c r="Q652" s="243"/>
      <c r="R652" s="243"/>
      <c r="S652" s="243"/>
      <c r="T652" s="24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5" t="s">
        <v>225</v>
      </c>
      <c r="AU652" s="245" t="s">
        <v>93</v>
      </c>
      <c r="AV652" s="13" t="s">
        <v>93</v>
      </c>
      <c r="AW652" s="13" t="s">
        <v>38</v>
      </c>
      <c r="AX652" s="13" t="s">
        <v>83</v>
      </c>
      <c r="AY652" s="245" t="s">
        <v>216</v>
      </c>
    </row>
    <row r="653" s="13" customFormat="1">
      <c r="A653" s="13"/>
      <c r="B653" s="234"/>
      <c r="C653" s="235"/>
      <c r="D653" s="236" t="s">
        <v>225</v>
      </c>
      <c r="E653" s="237" t="s">
        <v>1</v>
      </c>
      <c r="F653" s="238" t="s">
        <v>3186</v>
      </c>
      <c r="G653" s="235"/>
      <c r="H653" s="239">
        <v>1</v>
      </c>
      <c r="I653" s="240"/>
      <c r="J653" s="235"/>
      <c r="K653" s="235"/>
      <c r="L653" s="241"/>
      <c r="M653" s="242"/>
      <c r="N653" s="243"/>
      <c r="O653" s="243"/>
      <c r="P653" s="243"/>
      <c r="Q653" s="243"/>
      <c r="R653" s="243"/>
      <c r="S653" s="243"/>
      <c r="T653" s="24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5" t="s">
        <v>225</v>
      </c>
      <c r="AU653" s="245" t="s">
        <v>93</v>
      </c>
      <c r="AV653" s="13" t="s">
        <v>93</v>
      </c>
      <c r="AW653" s="13" t="s">
        <v>38</v>
      </c>
      <c r="AX653" s="13" t="s">
        <v>83</v>
      </c>
      <c r="AY653" s="245" t="s">
        <v>216</v>
      </c>
    </row>
    <row r="654" s="13" customFormat="1">
      <c r="A654" s="13"/>
      <c r="B654" s="234"/>
      <c r="C654" s="235"/>
      <c r="D654" s="236" t="s">
        <v>225</v>
      </c>
      <c r="E654" s="237" t="s">
        <v>1</v>
      </c>
      <c r="F654" s="238" t="s">
        <v>2975</v>
      </c>
      <c r="G654" s="235"/>
      <c r="H654" s="239">
        <v>1</v>
      </c>
      <c r="I654" s="240"/>
      <c r="J654" s="235"/>
      <c r="K654" s="235"/>
      <c r="L654" s="241"/>
      <c r="M654" s="242"/>
      <c r="N654" s="243"/>
      <c r="O654" s="243"/>
      <c r="P654" s="243"/>
      <c r="Q654" s="243"/>
      <c r="R654" s="243"/>
      <c r="S654" s="243"/>
      <c r="T654" s="24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5" t="s">
        <v>225</v>
      </c>
      <c r="AU654" s="245" t="s">
        <v>93</v>
      </c>
      <c r="AV654" s="13" t="s">
        <v>93</v>
      </c>
      <c r="AW654" s="13" t="s">
        <v>38</v>
      </c>
      <c r="AX654" s="13" t="s">
        <v>83</v>
      </c>
      <c r="AY654" s="245" t="s">
        <v>216</v>
      </c>
    </row>
    <row r="655" s="14" customFormat="1">
      <c r="A655" s="14"/>
      <c r="B655" s="246"/>
      <c r="C655" s="247"/>
      <c r="D655" s="236" t="s">
        <v>225</v>
      </c>
      <c r="E655" s="248" t="s">
        <v>1</v>
      </c>
      <c r="F655" s="249" t="s">
        <v>229</v>
      </c>
      <c r="G655" s="247"/>
      <c r="H655" s="250">
        <v>15</v>
      </c>
      <c r="I655" s="251"/>
      <c r="J655" s="247"/>
      <c r="K655" s="247"/>
      <c r="L655" s="252"/>
      <c r="M655" s="253"/>
      <c r="N655" s="254"/>
      <c r="O655" s="254"/>
      <c r="P655" s="254"/>
      <c r="Q655" s="254"/>
      <c r="R655" s="254"/>
      <c r="S655" s="254"/>
      <c r="T655" s="255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6" t="s">
        <v>225</v>
      </c>
      <c r="AU655" s="256" t="s">
        <v>93</v>
      </c>
      <c r="AV655" s="14" t="s">
        <v>223</v>
      </c>
      <c r="AW655" s="14" t="s">
        <v>38</v>
      </c>
      <c r="AX655" s="14" t="s">
        <v>91</v>
      </c>
      <c r="AY655" s="256" t="s">
        <v>216</v>
      </c>
    </row>
    <row r="656" s="2" customFormat="1" ht="16.5" customHeight="1">
      <c r="A656" s="40"/>
      <c r="B656" s="41"/>
      <c r="C656" s="221" t="s">
        <v>514</v>
      </c>
      <c r="D656" s="221" t="s">
        <v>218</v>
      </c>
      <c r="E656" s="222" t="s">
        <v>3273</v>
      </c>
      <c r="F656" s="223" t="s">
        <v>3274</v>
      </c>
      <c r="G656" s="224" t="s">
        <v>323</v>
      </c>
      <c r="H656" s="225">
        <v>15</v>
      </c>
      <c r="I656" s="226"/>
      <c r="J656" s="227">
        <f>ROUND(I656*H656,2)</f>
        <v>0</v>
      </c>
      <c r="K656" s="223" t="s">
        <v>222</v>
      </c>
      <c r="L656" s="46"/>
      <c r="M656" s="228" t="s">
        <v>1</v>
      </c>
      <c r="N656" s="229" t="s">
        <v>48</v>
      </c>
      <c r="O656" s="93"/>
      <c r="P656" s="230">
        <f>O656*H656</f>
        <v>0</v>
      </c>
      <c r="Q656" s="230">
        <v>0</v>
      </c>
      <c r="R656" s="230">
        <f>Q656*H656</f>
        <v>0</v>
      </c>
      <c r="S656" s="230">
        <v>0</v>
      </c>
      <c r="T656" s="231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32" t="s">
        <v>312</v>
      </c>
      <c r="AT656" s="232" t="s">
        <v>218</v>
      </c>
      <c r="AU656" s="232" t="s">
        <v>93</v>
      </c>
      <c r="AY656" s="18" t="s">
        <v>216</v>
      </c>
      <c r="BE656" s="233">
        <f>IF(N656="základní",J656,0)</f>
        <v>0</v>
      </c>
      <c r="BF656" s="233">
        <f>IF(N656="snížená",J656,0)</f>
        <v>0</v>
      </c>
      <c r="BG656" s="233">
        <f>IF(N656="zákl. přenesená",J656,0)</f>
        <v>0</v>
      </c>
      <c r="BH656" s="233">
        <f>IF(N656="sníž. přenesená",J656,0)</f>
        <v>0</v>
      </c>
      <c r="BI656" s="233">
        <f>IF(N656="nulová",J656,0)</f>
        <v>0</v>
      </c>
      <c r="BJ656" s="18" t="s">
        <v>91</v>
      </c>
      <c r="BK656" s="233">
        <f>ROUND(I656*H656,2)</f>
        <v>0</v>
      </c>
      <c r="BL656" s="18" t="s">
        <v>312</v>
      </c>
      <c r="BM656" s="232" t="s">
        <v>3275</v>
      </c>
    </row>
    <row r="657" s="13" customFormat="1">
      <c r="A657" s="13"/>
      <c r="B657" s="234"/>
      <c r="C657" s="235"/>
      <c r="D657" s="236" t="s">
        <v>225</v>
      </c>
      <c r="E657" s="237" t="s">
        <v>1</v>
      </c>
      <c r="F657" s="238" t="s">
        <v>2958</v>
      </c>
      <c r="G657" s="235"/>
      <c r="H657" s="239">
        <v>1</v>
      </c>
      <c r="I657" s="240"/>
      <c r="J657" s="235"/>
      <c r="K657" s="235"/>
      <c r="L657" s="241"/>
      <c r="M657" s="242"/>
      <c r="N657" s="243"/>
      <c r="O657" s="243"/>
      <c r="P657" s="243"/>
      <c r="Q657" s="243"/>
      <c r="R657" s="243"/>
      <c r="S657" s="243"/>
      <c r="T657" s="24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5" t="s">
        <v>225</v>
      </c>
      <c r="AU657" s="245" t="s">
        <v>93</v>
      </c>
      <c r="AV657" s="13" t="s">
        <v>93</v>
      </c>
      <c r="AW657" s="13" t="s">
        <v>38</v>
      </c>
      <c r="AX657" s="13" t="s">
        <v>83</v>
      </c>
      <c r="AY657" s="245" t="s">
        <v>216</v>
      </c>
    </row>
    <row r="658" s="13" customFormat="1">
      <c r="A658" s="13"/>
      <c r="B658" s="234"/>
      <c r="C658" s="235"/>
      <c r="D658" s="236" t="s">
        <v>225</v>
      </c>
      <c r="E658" s="237" t="s">
        <v>1</v>
      </c>
      <c r="F658" s="238" t="s">
        <v>3267</v>
      </c>
      <c r="G658" s="235"/>
      <c r="H658" s="239">
        <v>1</v>
      </c>
      <c r="I658" s="240"/>
      <c r="J658" s="235"/>
      <c r="K658" s="235"/>
      <c r="L658" s="241"/>
      <c r="M658" s="242"/>
      <c r="N658" s="243"/>
      <c r="O658" s="243"/>
      <c r="P658" s="243"/>
      <c r="Q658" s="243"/>
      <c r="R658" s="243"/>
      <c r="S658" s="243"/>
      <c r="T658" s="24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5" t="s">
        <v>225</v>
      </c>
      <c r="AU658" s="245" t="s">
        <v>93</v>
      </c>
      <c r="AV658" s="13" t="s">
        <v>93</v>
      </c>
      <c r="AW658" s="13" t="s">
        <v>38</v>
      </c>
      <c r="AX658" s="13" t="s">
        <v>83</v>
      </c>
      <c r="AY658" s="245" t="s">
        <v>216</v>
      </c>
    </row>
    <row r="659" s="13" customFormat="1">
      <c r="A659" s="13"/>
      <c r="B659" s="234"/>
      <c r="C659" s="235"/>
      <c r="D659" s="236" t="s">
        <v>225</v>
      </c>
      <c r="E659" s="237" t="s">
        <v>1</v>
      </c>
      <c r="F659" s="238" t="s">
        <v>2960</v>
      </c>
      <c r="G659" s="235"/>
      <c r="H659" s="239">
        <v>1</v>
      </c>
      <c r="I659" s="240"/>
      <c r="J659" s="235"/>
      <c r="K659" s="235"/>
      <c r="L659" s="241"/>
      <c r="M659" s="242"/>
      <c r="N659" s="243"/>
      <c r="O659" s="243"/>
      <c r="P659" s="243"/>
      <c r="Q659" s="243"/>
      <c r="R659" s="243"/>
      <c r="S659" s="243"/>
      <c r="T659" s="24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5" t="s">
        <v>225</v>
      </c>
      <c r="AU659" s="245" t="s">
        <v>93</v>
      </c>
      <c r="AV659" s="13" t="s">
        <v>93</v>
      </c>
      <c r="AW659" s="13" t="s">
        <v>38</v>
      </c>
      <c r="AX659" s="13" t="s">
        <v>83</v>
      </c>
      <c r="AY659" s="245" t="s">
        <v>216</v>
      </c>
    </row>
    <row r="660" s="13" customFormat="1">
      <c r="A660" s="13"/>
      <c r="B660" s="234"/>
      <c r="C660" s="235"/>
      <c r="D660" s="236" t="s">
        <v>225</v>
      </c>
      <c r="E660" s="237" t="s">
        <v>1</v>
      </c>
      <c r="F660" s="238" t="s">
        <v>3271</v>
      </c>
      <c r="G660" s="235"/>
      <c r="H660" s="239">
        <v>1</v>
      </c>
      <c r="I660" s="240"/>
      <c r="J660" s="235"/>
      <c r="K660" s="235"/>
      <c r="L660" s="241"/>
      <c r="M660" s="242"/>
      <c r="N660" s="243"/>
      <c r="O660" s="243"/>
      <c r="P660" s="243"/>
      <c r="Q660" s="243"/>
      <c r="R660" s="243"/>
      <c r="S660" s="243"/>
      <c r="T660" s="24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5" t="s">
        <v>225</v>
      </c>
      <c r="AU660" s="245" t="s">
        <v>93</v>
      </c>
      <c r="AV660" s="13" t="s">
        <v>93</v>
      </c>
      <c r="AW660" s="13" t="s">
        <v>38</v>
      </c>
      <c r="AX660" s="13" t="s">
        <v>83</v>
      </c>
      <c r="AY660" s="245" t="s">
        <v>216</v>
      </c>
    </row>
    <row r="661" s="13" customFormat="1">
      <c r="A661" s="13"/>
      <c r="B661" s="234"/>
      <c r="C661" s="235"/>
      <c r="D661" s="236" t="s">
        <v>225</v>
      </c>
      <c r="E661" s="237" t="s">
        <v>1</v>
      </c>
      <c r="F661" s="238" t="s">
        <v>2962</v>
      </c>
      <c r="G661" s="235"/>
      <c r="H661" s="239">
        <v>1</v>
      </c>
      <c r="I661" s="240"/>
      <c r="J661" s="235"/>
      <c r="K661" s="235"/>
      <c r="L661" s="241"/>
      <c r="M661" s="242"/>
      <c r="N661" s="243"/>
      <c r="O661" s="243"/>
      <c r="P661" s="243"/>
      <c r="Q661" s="243"/>
      <c r="R661" s="243"/>
      <c r="S661" s="243"/>
      <c r="T661" s="24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5" t="s">
        <v>225</v>
      </c>
      <c r="AU661" s="245" t="s">
        <v>93</v>
      </c>
      <c r="AV661" s="13" t="s">
        <v>93</v>
      </c>
      <c r="AW661" s="13" t="s">
        <v>38</v>
      </c>
      <c r="AX661" s="13" t="s">
        <v>83</v>
      </c>
      <c r="AY661" s="245" t="s">
        <v>216</v>
      </c>
    </row>
    <row r="662" s="13" customFormat="1">
      <c r="A662" s="13"/>
      <c r="B662" s="234"/>
      <c r="C662" s="235"/>
      <c r="D662" s="236" t="s">
        <v>225</v>
      </c>
      <c r="E662" s="237" t="s">
        <v>1</v>
      </c>
      <c r="F662" s="238" t="s">
        <v>3272</v>
      </c>
      <c r="G662" s="235"/>
      <c r="H662" s="239">
        <v>1</v>
      </c>
      <c r="I662" s="240"/>
      <c r="J662" s="235"/>
      <c r="K662" s="235"/>
      <c r="L662" s="241"/>
      <c r="M662" s="242"/>
      <c r="N662" s="243"/>
      <c r="O662" s="243"/>
      <c r="P662" s="243"/>
      <c r="Q662" s="243"/>
      <c r="R662" s="243"/>
      <c r="S662" s="243"/>
      <c r="T662" s="24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225</v>
      </c>
      <c r="AU662" s="245" t="s">
        <v>93</v>
      </c>
      <c r="AV662" s="13" t="s">
        <v>93</v>
      </c>
      <c r="AW662" s="13" t="s">
        <v>38</v>
      </c>
      <c r="AX662" s="13" t="s">
        <v>83</v>
      </c>
      <c r="AY662" s="245" t="s">
        <v>216</v>
      </c>
    </row>
    <row r="663" s="13" customFormat="1">
      <c r="A663" s="13"/>
      <c r="B663" s="234"/>
      <c r="C663" s="235"/>
      <c r="D663" s="236" t="s">
        <v>225</v>
      </c>
      <c r="E663" s="237" t="s">
        <v>1</v>
      </c>
      <c r="F663" s="238" t="s">
        <v>2964</v>
      </c>
      <c r="G663" s="235"/>
      <c r="H663" s="239">
        <v>1</v>
      </c>
      <c r="I663" s="240"/>
      <c r="J663" s="235"/>
      <c r="K663" s="235"/>
      <c r="L663" s="241"/>
      <c r="M663" s="242"/>
      <c r="N663" s="243"/>
      <c r="O663" s="243"/>
      <c r="P663" s="243"/>
      <c r="Q663" s="243"/>
      <c r="R663" s="243"/>
      <c r="S663" s="243"/>
      <c r="T663" s="24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5" t="s">
        <v>225</v>
      </c>
      <c r="AU663" s="245" t="s">
        <v>93</v>
      </c>
      <c r="AV663" s="13" t="s">
        <v>93</v>
      </c>
      <c r="AW663" s="13" t="s">
        <v>38</v>
      </c>
      <c r="AX663" s="13" t="s">
        <v>83</v>
      </c>
      <c r="AY663" s="245" t="s">
        <v>216</v>
      </c>
    </row>
    <row r="664" s="13" customFormat="1">
      <c r="A664" s="13"/>
      <c r="B664" s="234"/>
      <c r="C664" s="235"/>
      <c r="D664" s="236" t="s">
        <v>225</v>
      </c>
      <c r="E664" s="237" t="s">
        <v>1</v>
      </c>
      <c r="F664" s="238" t="s">
        <v>2965</v>
      </c>
      <c r="G664" s="235"/>
      <c r="H664" s="239">
        <v>1</v>
      </c>
      <c r="I664" s="240"/>
      <c r="J664" s="235"/>
      <c r="K664" s="235"/>
      <c r="L664" s="241"/>
      <c r="M664" s="242"/>
      <c r="N664" s="243"/>
      <c r="O664" s="243"/>
      <c r="P664" s="243"/>
      <c r="Q664" s="243"/>
      <c r="R664" s="243"/>
      <c r="S664" s="243"/>
      <c r="T664" s="244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5" t="s">
        <v>225</v>
      </c>
      <c r="AU664" s="245" t="s">
        <v>93</v>
      </c>
      <c r="AV664" s="13" t="s">
        <v>93</v>
      </c>
      <c r="AW664" s="13" t="s">
        <v>38</v>
      </c>
      <c r="AX664" s="13" t="s">
        <v>83</v>
      </c>
      <c r="AY664" s="245" t="s">
        <v>216</v>
      </c>
    </row>
    <row r="665" s="13" customFormat="1">
      <c r="A665" s="13"/>
      <c r="B665" s="234"/>
      <c r="C665" s="235"/>
      <c r="D665" s="236" t="s">
        <v>225</v>
      </c>
      <c r="E665" s="237" t="s">
        <v>1</v>
      </c>
      <c r="F665" s="238" t="s">
        <v>2966</v>
      </c>
      <c r="G665" s="235"/>
      <c r="H665" s="239">
        <v>1</v>
      </c>
      <c r="I665" s="240"/>
      <c r="J665" s="235"/>
      <c r="K665" s="235"/>
      <c r="L665" s="241"/>
      <c r="M665" s="242"/>
      <c r="N665" s="243"/>
      <c r="O665" s="243"/>
      <c r="P665" s="243"/>
      <c r="Q665" s="243"/>
      <c r="R665" s="243"/>
      <c r="S665" s="243"/>
      <c r="T665" s="24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5" t="s">
        <v>225</v>
      </c>
      <c r="AU665" s="245" t="s">
        <v>93</v>
      </c>
      <c r="AV665" s="13" t="s">
        <v>93</v>
      </c>
      <c r="AW665" s="13" t="s">
        <v>38</v>
      </c>
      <c r="AX665" s="13" t="s">
        <v>83</v>
      </c>
      <c r="AY665" s="245" t="s">
        <v>216</v>
      </c>
    </row>
    <row r="666" s="13" customFormat="1">
      <c r="A666" s="13"/>
      <c r="B666" s="234"/>
      <c r="C666" s="235"/>
      <c r="D666" s="236" t="s">
        <v>225</v>
      </c>
      <c r="E666" s="237" t="s">
        <v>1</v>
      </c>
      <c r="F666" s="238" t="s">
        <v>3186</v>
      </c>
      <c r="G666" s="235"/>
      <c r="H666" s="239">
        <v>1</v>
      </c>
      <c r="I666" s="240"/>
      <c r="J666" s="235"/>
      <c r="K666" s="235"/>
      <c r="L666" s="241"/>
      <c r="M666" s="242"/>
      <c r="N666" s="243"/>
      <c r="O666" s="243"/>
      <c r="P666" s="243"/>
      <c r="Q666" s="243"/>
      <c r="R666" s="243"/>
      <c r="S666" s="243"/>
      <c r="T666" s="24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5" t="s">
        <v>225</v>
      </c>
      <c r="AU666" s="245" t="s">
        <v>93</v>
      </c>
      <c r="AV666" s="13" t="s">
        <v>93</v>
      </c>
      <c r="AW666" s="13" t="s">
        <v>38</v>
      </c>
      <c r="AX666" s="13" t="s">
        <v>83</v>
      </c>
      <c r="AY666" s="245" t="s">
        <v>216</v>
      </c>
    </row>
    <row r="667" s="13" customFormat="1">
      <c r="A667" s="13"/>
      <c r="B667" s="234"/>
      <c r="C667" s="235"/>
      <c r="D667" s="236" t="s">
        <v>225</v>
      </c>
      <c r="E667" s="237" t="s">
        <v>1</v>
      </c>
      <c r="F667" s="238" t="s">
        <v>2968</v>
      </c>
      <c r="G667" s="235"/>
      <c r="H667" s="239">
        <v>1</v>
      </c>
      <c r="I667" s="240"/>
      <c r="J667" s="235"/>
      <c r="K667" s="235"/>
      <c r="L667" s="241"/>
      <c r="M667" s="242"/>
      <c r="N667" s="243"/>
      <c r="O667" s="243"/>
      <c r="P667" s="243"/>
      <c r="Q667" s="243"/>
      <c r="R667" s="243"/>
      <c r="S667" s="243"/>
      <c r="T667" s="24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5" t="s">
        <v>225</v>
      </c>
      <c r="AU667" s="245" t="s">
        <v>93</v>
      </c>
      <c r="AV667" s="13" t="s">
        <v>93</v>
      </c>
      <c r="AW667" s="13" t="s">
        <v>38</v>
      </c>
      <c r="AX667" s="13" t="s">
        <v>83</v>
      </c>
      <c r="AY667" s="245" t="s">
        <v>216</v>
      </c>
    </row>
    <row r="668" s="13" customFormat="1">
      <c r="A668" s="13"/>
      <c r="B668" s="234"/>
      <c r="C668" s="235"/>
      <c r="D668" s="236" t="s">
        <v>225</v>
      </c>
      <c r="E668" s="237" t="s">
        <v>1</v>
      </c>
      <c r="F668" s="238" t="s">
        <v>2969</v>
      </c>
      <c r="G668" s="235"/>
      <c r="H668" s="239">
        <v>1</v>
      </c>
      <c r="I668" s="240"/>
      <c r="J668" s="235"/>
      <c r="K668" s="235"/>
      <c r="L668" s="241"/>
      <c r="M668" s="242"/>
      <c r="N668" s="243"/>
      <c r="O668" s="243"/>
      <c r="P668" s="243"/>
      <c r="Q668" s="243"/>
      <c r="R668" s="243"/>
      <c r="S668" s="243"/>
      <c r="T668" s="24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5" t="s">
        <v>225</v>
      </c>
      <c r="AU668" s="245" t="s">
        <v>93</v>
      </c>
      <c r="AV668" s="13" t="s">
        <v>93</v>
      </c>
      <c r="AW668" s="13" t="s">
        <v>38</v>
      </c>
      <c r="AX668" s="13" t="s">
        <v>83</v>
      </c>
      <c r="AY668" s="245" t="s">
        <v>216</v>
      </c>
    </row>
    <row r="669" s="13" customFormat="1">
      <c r="A669" s="13"/>
      <c r="B669" s="234"/>
      <c r="C669" s="235"/>
      <c r="D669" s="236" t="s">
        <v>225</v>
      </c>
      <c r="E669" s="237" t="s">
        <v>1</v>
      </c>
      <c r="F669" s="238" t="s">
        <v>2972</v>
      </c>
      <c r="G669" s="235"/>
      <c r="H669" s="239">
        <v>1</v>
      </c>
      <c r="I669" s="240"/>
      <c r="J669" s="235"/>
      <c r="K669" s="235"/>
      <c r="L669" s="241"/>
      <c r="M669" s="242"/>
      <c r="N669" s="243"/>
      <c r="O669" s="243"/>
      <c r="P669" s="243"/>
      <c r="Q669" s="243"/>
      <c r="R669" s="243"/>
      <c r="S669" s="243"/>
      <c r="T669" s="24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5" t="s">
        <v>225</v>
      </c>
      <c r="AU669" s="245" t="s">
        <v>93</v>
      </c>
      <c r="AV669" s="13" t="s">
        <v>93</v>
      </c>
      <c r="AW669" s="13" t="s">
        <v>38</v>
      </c>
      <c r="AX669" s="13" t="s">
        <v>83</v>
      </c>
      <c r="AY669" s="245" t="s">
        <v>216</v>
      </c>
    </row>
    <row r="670" s="13" customFormat="1">
      <c r="A670" s="13"/>
      <c r="B670" s="234"/>
      <c r="C670" s="235"/>
      <c r="D670" s="236" t="s">
        <v>225</v>
      </c>
      <c r="E670" s="237" t="s">
        <v>1</v>
      </c>
      <c r="F670" s="238" t="s">
        <v>3186</v>
      </c>
      <c r="G670" s="235"/>
      <c r="H670" s="239">
        <v>1</v>
      </c>
      <c r="I670" s="240"/>
      <c r="J670" s="235"/>
      <c r="K670" s="235"/>
      <c r="L670" s="241"/>
      <c r="M670" s="242"/>
      <c r="N670" s="243"/>
      <c r="O670" s="243"/>
      <c r="P670" s="243"/>
      <c r="Q670" s="243"/>
      <c r="R670" s="243"/>
      <c r="S670" s="243"/>
      <c r="T670" s="24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5" t="s">
        <v>225</v>
      </c>
      <c r="AU670" s="245" t="s">
        <v>93</v>
      </c>
      <c r="AV670" s="13" t="s">
        <v>93</v>
      </c>
      <c r="AW670" s="13" t="s">
        <v>38</v>
      </c>
      <c r="AX670" s="13" t="s">
        <v>83</v>
      </c>
      <c r="AY670" s="245" t="s">
        <v>216</v>
      </c>
    </row>
    <row r="671" s="13" customFormat="1">
      <c r="A671" s="13"/>
      <c r="B671" s="234"/>
      <c r="C671" s="235"/>
      <c r="D671" s="236" t="s">
        <v>225</v>
      </c>
      <c r="E671" s="237" t="s">
        <v>1</v>
      </c>
      <c r="F671" s="238" t="s">
        <v>2975</v>
      </c>
      <c r="G671" s="235"/>
      <c r="H671" s="239">
        <v>1</v>
      </c>
      <c r="I671" s="240"/>
      <c r="J671" s="235"/>
      <c r="K671" s="235"/>
      <c r="L671" s="241"/>
      <c r="M671" s="242"/>
      <c r="N671" s="243"/>
      <c r="O671" s="243"/>
      <c r="P671" s="243"/>
      <c r="Q671" s="243"/>
      <c r="R671" s="243"/>
      <c r="S671" s="243"/>
      <c r="T671" s="24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5" t="s">
        <v>225</v>
      </c>
      <c r="AU671" s="245" t="s">
        <v>93</v>
      </c>
      <c r="AV671" s="13" t="s">
        <v>93</v>
      </c>
      <c r="AW671" s="13" t="s">
        <v>38</v>
      </c>
      <c r="AX671" s="13" t="s">
        <v>83</v>
      </c>
      <c r="AY671" s="245" t="s">
        <v>216</v>
      </c>
    </row>
    <row r="672" s="14" customFormat="1">
      <c r="A672" s="14"/>
      <c r="B672" s="246"/>
      <c r="C672" s="247"/>
      <c r="D672" s="236" t="s">
        <v>225</v>
      </c>
      <c r="E672" s="248" t="s">
        <v>1</v>
      </c>
      <c r="F672" s="249" t="s">
        <v>229</v>
      </c>
      <c r="G672" s="247"/>
      <c r="H672" s="250">
        <v>15</v>
      </c>
      <c r="I672" s="251"/>
      <c r="J672" s="247"/>
      <c r="K672" s="247"/>
      <c r="L672" s="252"/>
      <c r="M672" s="253"/>
      <c r="N672" s="254"/>
      <c r="O672" s="254"/>
      <c r="P672" s="254"/>
      <c r="Q672" s="254"/>
      <c r="R672" s="254"/>
      <c r="S672" s="254"/>
      <c r="T672" s="25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6" t="s">
        <v>225</v>
      </c>
      <c r="AU672" s="256" t="s">
        <v>93</v>
      </c>
      <c r="AV672" s="14" t="s">
        <v>223</v>
      </c>
      <c r="AW672" s="14" t="s">
        <v>38</v>
      </c>
      <c r="AX672" s="14" t="s">
        <v>91</v>
      </c>
      <c r="AY672" s="256" t="s">
        <v>216</v>
      </c>
    </row>
    <row r="673" s="2" customFormat="1" ht="16.5" customHeight="1">
      <c r="A673" s="40"/>
      <c r="B673" s="41"/>
      <c r="C673" s="221" t="s">
        <v>519</v>
      </c>
      <c r="D673" s="221" t="s">
        <v>218</v>
      </c>
      <c r="E673" s="222" t="s">
        <v>3276</v>
      </c>
      <c r="F673" s="223" t="s">
        <v>3277</v>
      </c>
      <c r="G673" s="224" t="s">
        <v>3198</v>
      </c>
      <c r="H673" s="225">
        <v>9</v>
      </c>
      <c r="I673" s="226"/>
      <c r="J673" s="227">
        <f>ROUND(I673*H673,2)</f>
        <v>0</v>
      </c>
      <c r="K673" s="223" t="s">
        <v>222</v>
      </c>
      <c r="L673" s="46"/>
      <c r="M673" s="228" t="s">
        <v>1</v>
      </c>
      <c r="N673" s="229" t="s">
        <v>48</v>
      </c>
      <c r="O673" s="93"/>
      <c r="P673" s="230">
        <f>O673*H673</f>
        <v>0</v>
      </c>
      <c r="Q673" s="230">
        <v>0</v>
      </c>
      <c r="R673" s="230">
        <f>Q673*H673</f>
        <v>0</v>
      </c>
      <c r="S673" s="230">
        <v>0.014930000000000001</v>
      </c>
      <c r="T673" s="231">
        <f>S673*H673</f>
        <v>0.13437000000000002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32" t="s">
        <v>312</v>
      </c>
      <c r="AT673" s="232" t="s">
        <v>218</v>
      </c>
      <c r="AU673" s="232" t="s">
        <v>93</v>
      </c>
      <c r="AY673" s="18" t="s">
        <v>216</v>
      </c>
      <c r="BE673" s="233">
        <f>IF(N673="základní",J673,0)</f>
        <v>0</v>
      </c>
      <c r="BF673" s="233">
        <f>IF(N673="snížená",J673,0)</f>
        <v>0</v>
      </c>
      <c r="BG673" s="233">
        <f>IF(N673="zákl. přenesená",J673,0)</f>
        <v>0</v>
      </c>
      <c r="BH673" s="233">
        <f>IF(N673="sníž. přenesená",J673,0)</f>
        <v>0</v>
      </c>
      <c r="BI673" s="233">
        <f>IF(N673="nulová",J673,0)</f>
        <v>0</v>
      </c>
      <c r="BJ673" s="18" t="s">
        <v>91</v>
      </c>
      <c r="BK673" s="233">
        <f>ROUND(I673*H673,2)</f>
        <v>0</v>
      </c>
      <c r="BL673" s="18" t="s">
        <v>312</v>
      </c>
      <c r="BM673" s="232" t="s">
        <v>3278</v>
      </c>
    </row>
    <row r="674" s="13" customFormat="1">
      <c r="A674" s="13"/>
      <c r="B674" s="234"/>
      <c r="C674" s="235"/>
      <c r="D674" s="236" t="s">
        <v>225</v>
      </c>
      <c r="E674" s="237" t="s">
        <v>1</v>
      </c>
      <c r="F674" s="238" t="s">
        <v>2958</v>
      </c>
      <c r="G674" s="235"/>
      <c r="H674" s="239">
        <v>1</v>
      </c>
      <c r="I674" s="240"/>
      <c r="J674" s="235"/>
      <c r="K674" s="235"/>
      <c r="L674" s="241"/>
      <c r="M674" s="242"/>
      <c r="N674" s="243"/>
      <c r="O674" s="243"/>
      <c r="P674" s="243"/>
      <c r="Q674" s="243"/>
      <c r="R674" s="243"/>
      <c r="S674" s="243"/>
      <c r="T674" s="24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5" t="s">
        <v>225</v>
      </c>
      <c r="AU674" s="245" t="s">
        <v>93</v>
      </c>
      <c r="AV674" s="13" t="s">
        <v>93</v>
      </c>
      <c r="AW674" s="13" t="s">
        <v>38</v>
      </c>
      <c r="AX674" s="13" t="s">
        <v>83</v>
      </c>
      <c r="AY674" s="245" t="s">
        <v>216</v>
      </c>
    </row>
    <row r="675" s="13" customFormat="1">
      <c r="A675" s="13"/>
      <c r="B675" s="234"/>
      <c r="C675" s="235"/>
      <c r="D675" s="236" t="s">
        <v>225</v>
      </c>
      <c r="E675" s="237" t="s">
        <v>1</v>
      </c>
      <c r="F675" s="238" t="s">
        <v>3267</v>
      </c>
      <c r="G675" s="235"/>
      <c r="H675" s="239">
        <v>1</v>
      </c>
      <c r="I675" s="240"/>
      <c r="J675" s="235"/>
      <c r="K675" s="235"/>
      <c r="L675" s="241"/>
      <c r="M675" s="242"/>
      <c r="N675" s="243"/>
      <c r="O675" s="243"/>
      <c r="P675" s="243"/>
      <c r="Q675" s="243"/>
      <c r="R675" s="243"/>
      <c r="S675" s="243"/>
      <c r="T675" s="244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5" t="s">
        <v>225</v>
      </c>
      <c r="AU675" s="245" t="s">
        <v>93</v>
      </c>
      <c r="AV675" s="13" t="s">
        <v>93</v>
      </c>
      <c r="AW675" s="13" t="s">
        <v>38</v>
      </c>
      <c r="AX675" s="13" t="s">
        <v>83</v>
      </c>
      <c r="AY675" s="245" t="s">
        <v>216</v>
      </c>
    </row>
    <row r="676" s="13" customFormat="1">
      <c r="A676" s="13"/>
      <c r="B676" s="234"/>
      <c r="C676" s="235"/>
      <c r="D676" s="236" t="s">
        <v>225</v>
      </c>
      <c r="E676" s="237" t="s">
        <v>1</v>
      </c>
      <c r="F676" s="238" t="s">
        <v>2962</v>
      </c>
      <c r="G676" s="235"/>
      <c r="H676" s="239">
        <v>1</v>
      </c>
      <c r="I676" s="240"/>
      <c r="J676" s="235"/>
      <c r="K676" s="235"/>
      <c r="L676" s="241"/>
      <c r="M676" s="242"/>
      <c r="N676" s="243"/>
      <c r="O676" s="243"/>
      <c r="P676" s="243"/>
      <c r="Q676" s="243"/>
      <c r="R676" s="243"/>
      <c r="S676" s="243"/>
      <c r="T676" s="24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5" t="s">
        <v>225</v>
      </c>
      <c r="AU676" s="245" t="s">
        <v>93</v>
      </c>
      <c r="AV676" s="13" t="s">
        <v>93</v>
      </c>
      <c r="AW676" s="13" t="s">
        <v>38</v>
      </c>
      <c r="AX676" s="13" t="s">
        <v>83</v>
      </c>
      <c r="AY676" s="245" t="s">
        <v>216</v>
      </c>
    </row>
    <row r="677" s="13" customFormat="1">
      <c r="A677" s="13"/>
      <c r="B677" s="234"/>
      <c r="C677" s="235"/>
      <c r="D677" s="236" t="s">
        <v>225</v>
      </c>
      <c r="E677" s="237" t="s">
        <v>1</v>
      </c>
      <c r="F677" s="238" t="s">
        <v>2963</v>
      </c>
      <c r="G677" s="235"/>
      <c r="H677" s="239">
        <v>1</v>
      </c>
      <c r="I677" s="240"/>
      <c r="J677" s="235"/>
      <c r="K677" s="235"/>
      <c r="L677" s="241"/>
      <c r="M677" s="242"/>
      <c r="N677" s="243"/>
      <c r="O677" s="243"/>
      <c r="P677" s="243"/>
      <c r="Q677" s="243"/>
      <c r="R677" s="243"/>
      <c r="S677" s="243"/>
      <c r="T677" s="24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5" t="s">
        <v>225</v>
      </c>
      <c r="AU677" s="245" t="s">
        <v>93</v>
      </c>
      <c r="AV677" s="13" t="s">
        <v>93</v>
      </c>
      <c r="AW677" s="13" t="s">
        <v>38</v>
      </c>
      <c r="AX677" s="13" t="s">
        <v>83</v>
      </c>
      <c r="AY677" s="245" t="s">
        <v>216</v>
      </c>
    </row>
    <row r="678" s="13" customFormat="1">
      <c r="A678" s="13"/>
      <c r="B678" s="234"/>
      <c r="C678" s="235"/>
      <c r="D678" s="236" t="s">
        <v>225</v>
      </c>
      <c r="E678" s="237" t="s">
        <v>1</v>
      </c>
      <c r="F678" s="238" t="s">
        <v>3279</v>
      </c>
      <c r="G678" s="235"/>
      <c r="H678" s="239">
        <v>1</v>
      </c>
      <c r="I678" s="240"/>
      <c r="J678" s="235"/>
      <c r="K678" s="235"/>
      <c r="L678" s="241"/>
      <c r="M678" s="242"/>
      <c r="N678" s="243"/>
      <c r="O678" s="243"/>
      <c r="P678" s="243"/>
      <c r="Q678" s="243"/>
      <c r="R678" s="243"/>
      <c r="S678" s="243"/>
      <c r="T678" s="24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5" t="s">
        <v>225</v>
      </c>
      <c r="AU678" s="245" t="s">
        <v>93</v>
      </c>
      <c r="AV678" s="13" t="s">
        <v>93</v>
      </c>
      <c r="AW678" s="13" t="s">
        <v>38</v>
      </c>
      <c r="AX678" s="13" t="s">
        <v>83</v>
      </c>
      <c r="AY678" s="245" t="s">
        <v>216</v>
      </c>
    </row>
    <row r="679" s="13" customFormat="1">
      <c r="A679" s="13"/>
      <c r="B679" s="234"/>
      <c r="C679" s="235"/>
      <c r="D679" s="236" t="s">
        <v>225</v>
      </c>
      <c r="E679" s="237" t="s">
        <v>1</v>
      </c>
      <c r="F679" s="238" t="s">
        <v>3280</v>
      </c>
      <c r="G679" s="235"/>
      <c r="H679" s="239">
        <v>1</v>
      </c>
      <c r="I679" s="240"/>
      <c r="J679" s="235"/>
      <c r="K679" s="235"/>
      <c r="L679" s="241"/>
      <c r="M679" s="242"/>
      <c r="N679" s="243"/>
      <c r="O679" s="243"/>
      <c r="P679" s="243"/>
      <c r="Q679" s="243"/>
      <c r="R679" s="243"/>
      <c r="S679" s="243"/>
      <c r="T679" s="24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5" t="s">
        <v>225</v>
      </c>
      <c r="AU679" s="245" t="s">
        <v>93</v>
      </c>
      <c r="AV679" s="13" t="s">
        <v>93</v>
      </c>
      <c r="AW679" s="13" t="s">
        <v>38</v>
      </c>
      <c r="AX679" s="13" t="s">
        <v>83</v>
      </c>
      <c r="AY679" s="245" t="s">
        <v>216</v>
      </c>
    </row>
    <row r="680" s="13" customFormat="1">
      <c r="A680" s="13"/>
      <c r="B680" s="234"/>
      <c r="C680" s="235"/>
      <c r="D680" s="236" t="s">
        <v>225</v>
      </c>
      <c r="E680" s="237" t="s">
        <v>1</v>
      </c>
      <c r="F680" s="238" t="s">
        <v>3281</v>
      </c>
      <c r="G680" s="235"/>
      <c r="H680" s="239">
        <v>1</v>
      </c>
      <c r="I680" s="240"/>
      <c r="J680" s="235"/>
      <c r="K680" s="235"/>
      <c r="L680" s="241"/>
      <c r="M680" s="242"/>
      <c r="N680" s="243"/>
      <c r="O680" s="243"/>
      <c r="P680" s="243"/>
      <c r="Q680" s="243"/>
      <c r="R680" s="243"/>
      <c r="S680" s="243"/>
      <c r="T680" s="24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5" t="s">
        <v>225</v>
      </c>
      <c r="AU680" s="245" t="s">
        <v>93</v>
      </c>
      <c r="AV680" s="13" t="s">
        <v>93</v>
      </c>
      <c r="AW680" s="13" t="s">
        <v>38</v>
      </c>
      <c r="AX680" s="13" t="s">
        <v>83</v>
      </c>
      <c r="AY680" s="245" t="s">
        <v>216</v>
      </c>
    </row>
    <row r="681" s="13" customFormat="1">
      <c r="A681" s="13"/>
      <c r="B681" s="234"/>
      <c r="C681" s="235"/>
      <c r="D681" s="236" t="s">
        <v>225</v>
      </c>
      <c r="E681" s="237" t="s">
        <v>1</v>
      </c>
      <c r="F681" s="238" t="s">
        <v>3282</v>
      </c>
      <c r="G681" s="235"/>
      <c r="H681" s="239">
        <v>2</v>
      </c>
      <c r="I681" s="240"/>
      <c r="J681" s="235"/>
      <c r="K681" s="235"/>
      <c r="L681" s="241"/>
      <c r="M681" s="242"/>
      <c r="N681" s="243"/>
      <c r="O681" s="243"/>
      <c r="P681" s="243"/>
      <c r="Q681" s="243"/>
      <c r="R681" s="243"/>
      <c r="S681" s="243"/>
      <c r="T681" s="24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5" t="s">
        <v>225</v>
      </c>
      <c r="AU681" s="245" t="s">
        <v>93</v>
      </c>
      <c r="AV681" s="13" t="s">
        <v>93</v>
      </c>
      <c r="AW681" s="13" t="s">
        <v>38</v>
      </c>
      <c r="AX681" s="13" t="s">
        <v>83</v>
      </c>
      <c r="AY681" s="245" t="s">
        <v>216</v>
      </c>
    </row>
    <row r="682" s="14" customFormat="1">
      <c r="A682" s="14"/>
      <c r="B682" s="246"/>
      <c r="C682" s="247"/>
      <c r="D682" s="236" t="s">
        <v>225</v>
      </c>
      <c r="E682" s="248" t="s">
        <v>1</v>
      </c>
      <c r="F682" s="249" t="s">
        <v>229</v>
      </c>
      <c r="G682" s="247"/>
      <c r="H682" s="250">
        <v>9</v>
      </c>
      <c r="I682" s="251"/>
      <c r="J682" s="247"/>
      <c r="K682" s="247"/>
      <c r="L682" s="252"/>
      <c r="M682" s="253"/>
      <c r="N682" s="254"/>
      <c r="O682" s="254"/>
      <c r="P682" s="254"/>
      <c r="Q682" s="254"/>
      <c r="R682" s="254"/>
      <c r="S682" s="254"/>
      <c r="T682" s="25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6" t="s">
        <v>225</v>
      </c>
      <c r="AU682" s="256" t="s">
        <v>93</v>
      </c>
      <c r="AV682" s="14" t="s">
        <v>223</v>
      </c>
      <c r="AW682" s="14" t="s">
        <v>38</v>
      </c>
      <c r="AX682" s="14" t="s">
        <v>91</v>
      </c>
      <c r="AY682" s="256" t="s">
        <v>216</v>
      </c>
    </row>
    <row r="683" s="2" customFormat="1" ht="21.75" customHeight="1">
      <c r="A683" s="40"/>
      <c r="B683" s="41"/>
      <c r="C683" s="221" t="s">
        <v>527</v>
      </c>
      <c r="D683" s="221" t="s">
        <v>218</v>
      </c>
      <c r="E683" s="222" t="s">
        <v>3283</v>
      </c>
      <c r="F683" s="223" t="s">
        <v>3284</v>
      </c>
      <c r="G683" s="224" t="s">
        <v>3198</v>
      </c>
      <c r="H683" s="225">
        <v>42</v>
      </c>
      <c r="I683" s="226"/>
      <c r="J683" s="227">
        <f>ROUND(I683*H683,2)</f>
        <v>0</v>
      </c>
      <c r="K683" s="223" t="s">
        <v>222</v>
      </c>
      <c r="L683" s="46"/>
      <c r="M683" s="228" t="s">
        <v>1</v>
      </c>
      <c r="N683" s="229" t="s">
        <v>48</v>
      </c>
      <c r="O683" s="93"/>
      <c r="P683" s="230">
        <f>O683*H683</f>
        <v>0</v>
      </c>
      <c r="Q683" s="230">
        <v>8.9140000000000004E-05</v>
      </c>
      <c r="R683" s="230">
        <f>Q683*H683</f>
        <v>0.0037438800000000002</v>
      </c>
      <c r="S683" s="230">
        <v>0</v>
      </c>
      <c r="T683" s="231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32" t="s">
        <v>312</v>
      </c>
      <c r="AT683" s="232" t="s">
        <v>218</v>
      </c>
      <c r="AU683" s="232" t="s">
        <v>93</v>
      </c>
      <c r="AY683" s="18" t="s">
        <v>216</v>
      </c>
      <c r="BE683" s="233">
        <f>IF(N683="základní",J683,0)</f>
        <v>0</v>
      </c>
      <c r="BF683" s="233">
        <f>IF(N683="snížená",J683,0)</f>
        <v>0</v>
      </c>
      <c r="BG683" s="233">
        <f>IF(N683="zákl. přenesená",J683,0)</f>
        <v>0</v>
      </c>
      <c r="BH683" s="233">
        <f>IF(N683="sníž. přenesená",J683,0)</f>
        <v>0</v>
      </c>
      <c r="BI683" s="233">
        <f>IF(N683="nulová",J683,0)</f>
        <v>0</v>
      </c>
      <c r="BJ683" s="18" t="s">
        <v>91</v>
      </c>
      <c r="BK683" s="233">
        <f>ROUND(I683*H683,2)</f>
        <v>0</v>
      </c>
      <c r="BL683" s="18" t="s">
        <v>312</v>
      </c>
      <c r="BM683" s="232" t="s">
        <v>3285</v>
      </c>
    </row>
    <row r="684" s="13" customFormat="1">
      <c r="A684" s="13"/>
      <c r="B684" s="234"/>
      <c r="C684" s="235"/>
      <c r="D684" s="236" t="s">
        <v>225</v>
      </c>
      <c r="E684" s="237" t="s">
        <v>1</v>
      </c>
      <c r="F684" s="238" t="s">
        <v>3286</v>
      </c>
      <c r="G684" s="235"/>
      <c r="H684" s="239">
        <v>2</v>
      </c>
      <c r="I684" s="240"/>
      <c r="J684" s="235"/>
      <c r="K684" s="235"/>
      <c r="L684" s="241"/>
      <c r="M684" s="242"/>
      <c r="N684" s="243"/>
      <c r="O684" s="243"/>
      <c r="P684" s="243"/>
      <c r="Q684" s="243"/>
      <c r="R684" s="243"/>
      <c r="S684" s="243"/>
      <c r="T684" s="24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5" t="s">
        <v>225</v>
      </c>
      <c r="AU684" s="245" t="s">
        <v>93</v>
      </c>
      <c r="AV684" s="13" t="s">
        <v>93</v>
      </c>
      <c r="AW684" s="13" t="s">
        <v>38</v>
      </c>
      <c r="AX684" s="13" t="s">
        <v>83</v>
      </c>
      <c r="AY684" s="245" t="s">
        <v>216</v>
      </c>
    </row>
    <row r="685" s="13" customFormat="1">
      <c r="A685" s="13"/>
      <c r="B685" s="234"/>
      <c r="C685" s="235"/>
      <c r="D685" s="236" t="s">
        <v>225</v>
      </c>
      <c r="E685" s="237" t="s">
        <v>1</v>
      </c>
      <c r="F685" s="238" t="s">
        <v>3287</v>
      </c>
      <c r="G685" s="235"/>
      <c r="H685" s="239">
        <v>4</v>
      </c>
      <c r="I685" s="240"/>
      <c r="J685" s="235"/>
      <c r="K685" s="235"/>
      <c r="L685" s="241"/>
      <c r="M685" s="242"/>
      <c r="N685" s="243"/>
      <c r="O685" s="243"/>
      <c r="P685" s="243"/>
      <c r="Q685" s="243"/>
      <c r="R685" s="243"/>
      <c r="S685" s="243"/>
      <c r="T685" s="24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5" t="s">
        <v>225</v>
      </c>
      <c r="AU685" s="245" t="s">
        <v>93</v>
      </c>
      <c r="AV685" s="13" t="s">
        <v>93</v>
      </c>
      <c r="AW685" s="13" t="s">
        <v>38</v>
      </c>
      <c r="AX685" s="13" t="s">
        <v>83</v>
      </c>
      <c r="AY685" s="245" t="s">
        <v>216</v>
      </c>
    </row>
    <row r="686" s="13" customFormat="1">
      <c r="A686" s="13"/>
      <c r="B686" s="234"/>
      <c r="C686" s="235"/>
      <c r="D686" s="236" t="s">
        <v>225</v>
      </c>
      <c r="E686" s="237" t="s">
        <v>1</v>
      </c>
      <c r="F686" s="238" t="s">
        <v>3288</v>
      </c>
      <c r="G686" s="235"/>
      <c r="H686" s="239">
        <v>4</v>
      </c>
      <c r="I686" s="240"/>
      <c r="J686" s="235"/>
      <c r="K686" s="235"/>
      <c r="L686" s="241"/>
      <c r="M686" s="242"/>
      <c r="N686" s="243"/>
      <c r="O686" s="243"/>
      <c r="P686" s="243"/>
      <c r="Q686" s="243"/>
      <c r="R686" s="243"/>
      <c r="S686" s="243"/>
      <c r="T686" s="24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5" t="s">
        <v>225</v>
      </c>
      <c r="AU686" s="245" t="s">
        <v>93</v>
      </c>
      <c r="AV686" s="13" t="s">
        <v>93</v>
      </c>
      <c r="AW686" s="13" t="s">
        <v>38</v>
      </c>
      <c r="AX686" s="13" t="s">
        <v>83</v>
      </c>
      <c r="AY686" s="245" t="s">
        <v>216</v>
      </c>
    </row>
    <row r="687" s="13" customFormat="1">
      <c r="A687" s="13"/>
      <c r="B687" s="234"/>
      <c r="C687" s="235"/>
      <c r="D687" s="236" t="s">
        <v>225</v>
      </c>
      <c r="E687" s="237" t="s">
        <v>1</v>
      </c>
      <c r="F687" s="238" t="s">
        <v>3289</v>
      </c>
      <c r="G687" s="235"/>
      <c r="H687" s="239">
        <v>2</v>
      </c>
      <c r="I687" s="240"/>
      <c r="J687" s="235"/>
      <c r="K687" s="235"/>
      <c r="L687" s="241"/>
      <c r="M687" s="242"/>
      <c r="N687" s="243"/>
      <c r="O687" s="243"/>
      <c r="P687" s="243"/>
      <c r="Q687" s="243"/>
      <c r="R687" s="243"/>
      <c r="S687" s="243"/>
      <c r="T687" s="24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5" t="s">
        <v>225</v>
      </c>
      <c r="AU687" s="245" t="s">
        <v>93</v>
      </c>
      <c r="AV687" s="13" t="s">
        <v>93</v>
      </c>
      <c r="AW687" s="13" t="s">
        <v>38</v>
      </c>
      <c r="AX687" s="13" t="s">
        <v>83</v>
      </c>
      <c r="AY687" s="245" t="s">
        <v>216</v>
      </c>
    </row>
    <row r="688" s="13" customFormat="1">
      <c r="A688" s="13"/>
      <c r="B688" s="234"/>
      <c r="C688" s="235"/>
      <c r="D688" s="236" t="s">
        <v>225</v>
      </c>
      <c r="E688" s="237" t="s">
        <v>1</v>
      </c>
      <c r="F688" s="238" t="s">
        <v>3290</v>
      </c>
      <c r="G688" s="235"/>
      <c r="H688" s="239">
        <v>2</v>
      </c>
      <c r="I688" s="240"/>
      <c r="J688" s="235"/>
      <c r="K688" s="235"/>
      <c r="L688" s="241"/>
      <c r="M688" s="242"/>
      <c r="N688" s="243"/>
      <c r="O688" s="243"/>
      <c r="P688" s="243"/>
      <c r="Q688" s="243"/>
      <c r="R688" s="243"/>
      <c r="S688" s="243"/>
      <c r="T688" s="24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5" t="s">
        <v>225</v>
      </c>
      <c r="AU688" s="245" t="s">
        <v>93</v>
      </c>
      <c r="AV688" s="13" t="s">
        <v>93</v>
      </c>
      <c r="AW688" s="13" t="s">
        <v>38</v>
      </c>
      <c r="AX688" s="13" t="s">
        <v>83</v>
      </c>
      <c r="AY688" s="245" t="s">
        <v>216</v>
      </c>
    </row>
    <row r="689" s="13" customFormat="1">
      <c r="A689" s="13"/>
      <c r="B689" s="234"/>
      <c r="C689" s="235"/>
      <c r="D689" s="236" t="s">
        <v>225</v>
      </c>
      <c r="E689" s="237" t="s">
        <v>1</v>
      </c>
      <c r="F689" s="238" t="s">
        <v>3291</v>
      </c>
      <c r="G689" s="235"/>
      <c r="H689" s="239">
        <v>2</v>
      </c>
      <c r="I689" s="240"/>
      <c r="J689" s="235"/>
      <c r="K689" s="235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225</v>
      </c>
      <c r="AU689" s="245" t="s">
        <v>93</v>
      </c>
      <c r="AV689" s="13" t="s">
        <v>93</v>
      </c>
      <c r="AW689" s="13" t="s">
        <v>38</v>
      </c>
      <c r="AX689" s="13" t="s">
        <v>83</v>
      </c>
      <c r="AY689" s="245" t="s">
        <v>216</v>
      </c>
    </row>
    <row r="690" s="13" customFormat="1">
      <c r="A690" s="13"/>
      <c r="B690" s="234"/>
      <c r="C690" s="235"/>
      <c r="D690" s="236" t="s">
        <v>225</v>
      </c>
      <c r="E690" s="237" t="s">
        <v>1</v>
      </c>
      <c r="F690" s="238" t="s">
        <v>3292</v>
      </c>
      <c r="G690" s="235"/>
      <c r="H690" s="239">
        <v>2</v>
      </c>
      <c r="I690" s="240"/>
      <c r="J690" s="235"/>
      <c r="K690" s="235"/>
      <c r="L690" s="241"/>
      <c r="M690" s="242"/>
      <c r="N690" s="243"/>
      <c r="O690" s="243"/>
      <c r="P690" s="243"/>
      <c r="Q690" s="243"/>
      <c r="R690" s="243"/>
      <c r="S690" s="243"/>
      <c r="T690" s="24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5" t="s">
        <v>225</v>
      </c>
      <c r="AU690" s="245" t="s">
        <v>93</v>
      </c>
      <c r="AV690" s="13" t="s">
        <v>93</v>
      </c>
      <c r="AW690" s="13" t="s">
        <v>38</v>
      </c>
      <c r="AX690" s="13" t="s">
        <v>83</v>
      </c>
      <c r="AY690" s="245" t="s">
        <v>216</v>
      </c>
    </row>
    <row r="691" s="13" customFormat="1">
      <c r="A691" s="13"/>
      <c r="B691" s="234"/>
      <c r="C691" s="235"/>
      <c r="D691" s="236" t="s">
        <v>225</v>
      </c>
      <c r="E691" s="237" t="s">
        <v>1</v>
      </c>
      <c r="F691" s="238" t="s">
        <v>3293</v>
      </c>
      <c r="G691" s="235"/>
      <c r="H691" s="239">
        <v>2</v>
      </c>
      <c r="I691" s="240"/>
      <c r="J691" s="235"/>
      <c r="K691" s="235"/>
      <c r="L691" s="241"/>
      <c r="M691" s="242"/>
      <c r="N691" s="243"/>
      <c r="O691" s="243"/>
      <c r="P691" s="243"/>
      <c r="Q691" s="243"/>
      <c r="R691" s="243"/>
      <c r="S691" s="243"/>
      <c r="T691" s="24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5" t="s">
        <v>225</v>
      </c>
      <c r="AU691" s="245" t="s">
        <v>93</v>
      </c>
      <c r="AV691" s="13" t="s">
        <v>93</v>
      </c>
      <c r="AW691" s="13" t="s">
        <v>38</v>
      </c>
      <c r="AX691" s="13" t="s">
        <v>83</v>
      </c>
      <c r="AY691" s="245" t="s">
        <v>216</v>
      </c>
    </row>
    <row r="692" s="13" customFormat="1">
      <c r="A692" s="13"/>
      <c r="B692" s="234"/>
      <c r="C692" s="235"/>
      <c r="D692" s="236" t="s">
        <v>225</v>
      </c>
      <c r="E692" s="237" t="s">
        <v>1</v>
      </c>
      <c r="F692" s="238" t="s">
        <v>3294</v>
      </c>
      <c r="G692" s="235"/>
      <c r="H692" s="239">
        <v>2</v>
      </c>
      <c r="I692" s="240"/>
      <c r="J692" s="235"/>
      <c r="K692" s="235"/>
      <c r="L692" s="241"/>
      <c r="M692" s="242"/>
      <c r="N692" s="243"/>
      <c r="O692" s="243"/>
      <c r="P692" s="243"/>
      <c r="Q692" s="243"/>
      <c r="R692" s="243"/>
      <c r="S692" s="243"/>
      <c r="T692" s="24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5" t="s">
        <v>225</v>
      </c>
      <c r="AU692" s="245" t="s">
        <v>93</v>
      </c>
      <c r="AV692" s="13" t="s">
        <v>93</v>
      </c>
      <c r="AW692" s="13" t="s">
        <v>38</v>
      </c>
      <c r="AX692" s="13" t="s">
        <v>83</v>
      </c>
      <c r="AY692" s="245" t="s">
        <v>216</v>
      </c>
    </row>
    <row r="693" s="13" customFormat="1">
      <c r="A693" s="13"/>
      <c r="B693" s="234"/>
      <c r="C693" s="235"/>
      <c r="D693" s="236" t="s">
        <v>225</v>
      </c>
      <c r="E693" s="237" t="s">
        <v>1</v>
      </c>
      <c r="F693" s="238" t="s">
        <v>3295</v>
      </c>
      <c r="G693" s="235"/>
      <c r="H693" s="239">
        <v>2</v>
      </c>
      <c r="I693" s="240"/>
      <c r="J693" s="235"/>
      <c r="K693" s="235"/>
      <c r="L693" s="241"/>
      <c r="M693" s="242"/>
      <c r="N693" s="243"/>
      <c r="O693" s="243"/>
      <c r="P693" s="243"/>
      <c r="Q693" s="243"/>
      <c r="R693" s="243"/>
      <c r="S693" s="243"/>
      <c r="T693" s="24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5" t="s">
        <v>225</v>
      </c>
      <c r="AU693" s="245" t="s">
        <v>93</v>
      </c>
      <c r="AV693" s="13" t="s">
        <v>93</v>
      </c>
      <c r="AW693" s="13" t="s">
        <v>38</v>
      </c>
      <c r="AX693" s="13" t="s">
        <v>83</v>
      </c>
      <c r="AY693" s="245" t="s">
        <v>216</v>
      </c>
    </row>
    <row r="694" s="13" customFormat="1">
      <c r="A694" s="13"/>
      <c r="B694" s="234"/>
      <c r="C694" s="235"/>
      <c r="D694" s="236" t="s">
        <v>225</v>
      </c>
      <c r="E694" s="237" t="s">
        <v>1</v>
      </c>
      <c r="F694" s="238" t="s">
        <v>3296</v>
      </c>
      <c r="G694" s="235"/>
      <c r="H694" s="239">
        <v>2</v>
      </c>
      <c r="I694" s="240"/>
      <c r="J694" s="235"/>
      <c r="K694" s="235"/>
      <c r="L694" s="241"/>
      <c r="M694" s="242"/>
      <c r="N694" s="243"/>
      <c r="O694" s="243"/>
      <c r="P694" s="243"/>
      <c r="Q694" s="243"/>
      <c r="R694" s="243"/>
      <c r="S694" s="243"/>
      <c r="T694" s="24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5" t="s">
        <v>225</v>
      </c>
      <c r="AU694" s="245" t="s">
        <v>93</v>
      </c>
      <c r="AV694" s="13" t="s">
        <v>93</v>
      </c>
      <c r="AW694" s="13" t="s">
        <v>38</v>
      </c>
      <c r="AX694" s="13" t="s">
        <v>83</v>
      </c>
      <c r="AY694" s="245" t="s">
        <v>216</v>
      </c>
    </row>
    <row r="695" s="13" customFormat="1">
      <c r="A695" s="13"/>
      <c r="B695" s="234"/>
      <c r="C695" s="235"/>
      <c r="D695" s="236" t="s">
        <v>225</v>
      </c>
      <c r="E695" s="237" t="s">
        <v>1</v>
      </c>
      <c r="F695" s="238" t="s">
        <v>3297</v>
      </c>
      <c r="G695" s="235"/>
      <c r="H695" s="239">
        <v>2</v>
      </c>
      <c r="I695" s="240"/>
      <c r="J695" s="235"/>
      <c r="K695" s="235"/>
      <c r="L695" s="241"/>
      <c r="M695" s="242"/>
      <c r="N695" s="243"/>
      <c r="O695" s="243"/>
      <c r="P695" s="243"/>
      <c r="Q695" s="243"/>
      <c r="R695" s="243"/>
      <c r="S695" s="243"/>
      <c r="T695" s="24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5" t="s">
        <v>225</v>
      </c>
      <c r="AU695" s="245" t="s">
        <v>93</v>
      </c>
      <c r="AV695" s="13" t="s">
        <v>93</v>
      </c>
      <c r="AW695" s="13" t="s">
        <v>38</v>
      </c>
      <c r="AX695" s="13" t="s">
        <v>83</v>
      </c>
      <c r="AY695" s="245" t="s">
        <v>216</v>
      </c>
    </row>
    <row r="696" s="13" customFormat="1">
      <c r="A696" s="13"/>
      <c r="B696" s="234"/>
      <c r="C696" s="235"/>
      <c r="D696" s="236" t="s">
        <v>225</v>
      </c>
      <c r="E696" s="237" t="s">
        <v>1</v>
      </c>
      <c r="F696" s="238" t="s">
        <v>3298</v>
      </c>
      <c r="G696" s="235"/>
      <c r="H696" s="239">
        <v>2</v>
      </c>
      <c r="I696" s="240"/>
      <c r="J696" s="235"/>
      <c r="K696" s="235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225</v>
      </c>
      <c r="AU696" s="245" t="s">
        <v>93</v>
      </c>
      <c r="AV696" s="13" t="s">
        <v>93</v>
      </c>
      <c r="AW696" s="13" t="s">
        <v>38</v>
      </c>
      <c r="AX696" s="13" t="s">
        <v>83</v>
      </c>
      <c r="AY696" s="245" t="s">
        <v>216</v>
      </c>
    </row>
    <row r="697" s="13" customFormat="1">
      <c r="A697" s="13"/>
      <c r="B697" s="234"/>
      <c r="C697" s="235"/>
      <c r="D697" s="236" t="s">
        <v>225</v>
      </c>
      <c r="E697" s="237" t="s">
        <v>1</v>
      </c>
      <c r="F697" s="238" t="s">
        <v>3299</v>
      </c>
      <c r="G697" s="235"/>
      <c r="H697" s="239">
        <v>2</v>
      </c>
      <c r="I697" s="240"/>
      <c r="J697" s="235"/>
      <c r="K697" s="235"/>
      <c r="L697" s="241"/>
      <c r="M697" s="242"/>
      <c r="N697" s="243"/>
      <c r="O697" s="243"/>
      <c r="P697" s="243"/>
      <c r="Q697" s="243"/>
      <c r="R697" s="243"/>
      <c r="S697" s="243"/>
      <c r="T697" s="24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5" t="s">
        <v>225</v>
      </c>
      <c r="AU697" s="245" t="s">
        <v>93</v>
      </c>
      <c r="AV697" s="13" t="s">
        <v>93</v>
      </c>
      <c r="AW697" s="13" t="s">
        <v>38</v>
      </c>
      <c r="AX697" s="13" t="s">
        <v>83</v>
      </c>
      <c r="AY697" s="245" t="s">
        <v>216</v>
      </c>
    </row>
    <row r="698" s="13" customFormat="1">
      <c r="A698" s="13"/>
      <c r="B698" s="234"/>
      <c r="C698" s="235"/>
      <c r="D698" s="236" t="s">
        <v>225</v>
      </c>
      <c r="E698" s="237" t="s">
        <v>1</v>
      </c>
      <c r="F698" s="238" t="s">
        <v>3300</v>
      </c>
      <c r="G698" s="235"/>
      <c r="H698" s="239">
        <v>2</v>
      </c>
      <c r="I698" s="240"/>
      <c r="J698" s="235"/>
      <c r="K698" s="235"/>
      <c r="L698" s="241"/>
      <c r="M698" s="242"/>
      <c r="N698" s="243"/>
      <c r="O698" s="243"/>
      <c r="P698" s="243"/>
      <c r="Q698" s="243"/>
      <c r="R698" s="243"/>
      <c r="S698" s="243"/>
      <c r="T698" s="24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5" t="s">
        <v>225</v>
      </c>
      <c r="AU698" s="245" t="s">
        <v>93</v>
      </c>
      <c r="AV698" s="13" t="s">
        <v>93</v>
      </c>
      <c r="AW698" s="13" t="s">
        <v>38</v>
      </c>
      <c r="AX698" s="13" t="s">
        <v>83</v>
      </c>
      <c r="AY698" s="245" t="s">
        <v>216</v>
      </c>
    </row>
    <row r="699" s="13" customFormat="1">
      <c r="A699" s="13"/>
      <c r="B699" s="234"/>
      <c r="C699" s="235"/>
      <c r="D699" s="236" t="s">
        <v>225</v>
      </c>
      <c r="E699" s="237" t="s">
        <v>1</v>
      </c>
      <c r="F699" s="238" t="s">
        <v>3301</v>
      </c>
      <c r="G699" s="235"/>
      <c r="H699" s="239">
        <v>2</v>
      </c>
      <c r="I699" s="240"/>
      <c r="J699" s="235"/>
      <c r="K699" s="235"/>
      <c r="L699" s="241"/>
      <c r="M699" s="242"/>
      <c r="N699" s="243"/>
      <c r="O699" s="243"/>
      <c r="P699" s="243"/>
      <c r="Q699" s="243"/>
      <c r="R699" s="243"/>
      <c r="S699" s="243"/>
      <c r="T699" s="24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5" t="s">
        <v>225</v>
      </c>
      <c r="AU699" s="245" t="s">
        <v>93</v>
      </c>
      <c r="AV699" s="13" t="s">
        <v>93</v>
      </c>
      <c r="AW699" s="13" t="s">
        <v>38</v>
      </c>
      <c r="AX699" s="13" t="s">
        <v>83</v>
      </c>
      <c r="AY699" s="245" t="s">
        <v>216</v>
      </c>
    </row>
    <row r="700" s="13" customFormat="1">
      <c r="A700" s="13"/>
      <c r="B700" s="234"/>
      <c r="C700" s="235"/>
      <c r="D700" s="236" t="s">
        <v>225</v>
      </c>
      <c r="E700" s="237" t="s">
        <v>1</v>
      </c>
      <c r="F700" s="238" t="s">
        <v>3302</v>
      </c>
      <c r="G700" s="235"/>
      <c r="H700" s="239">
        <v>4</v>
      </c>
      <c r="I700" s="240"/>
      <c r="J700" s="235"/>
      <c r="K700" s="235"/>
      <c r="L700" s="241"/>
      <c r="M700" s="242"/>
      <c r="N700" s="243"/>
      <c r="O700" s="243"/>
      <c r="P700" s="243"/>
      <c r="Q700" s="243"/>
      <c r="R700" s="243"/>
      <c r="S700" s="243"/>
      <c r="T700" s="24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5" t="s">
        <v>225</v>
      </c>
      <c r="AU700" s="245" t="s">
        <v>93</v>
      </c>
      <c r="AV700" s="13" t="s">
        <v>93</v>
      </c>
      <c r="AW700" s="13" t="s">
        <v>38</v>
      </c>
      <c r="AX700" s="13" t="s">
        <v>83</v>
      </c>
      <c r="AY700" s="245" t="s">
        <v>216</v>
      </c>
    </row>
    <row r="701" s="13" customFormat="1">
      <c r="A701" s="13"/>
      <c r="B701" s="234"/>
      <c r="C701" s="235"/>
      <c r="D701" s="236" t="s">
        <v>225</v>
      </c>
      <c r="E701" s="237" t="s">
        <v>1</v>
      </c>
      <c r="F701" s="238" t="s">
        <v>3303</v>
      </c>
      <c r="G701" s="235"/>
      <c r="H701" s="239">
        <v>2</v>
      </c>
      <c r="I701" s="240"/>
      <c r="J701" s="235"/>
      <c r="K701" s="235"/>
      <c r="L701" s="241"/>
      <c r="M701" s="242"/>
      <c r="N701" s="243"/>
      <c r="O701" s="243"/>
      <c r="P701" s="243"/>
      <c r="Q701" s="243"/>
      <c r="R701" s="243"/>
      <c r="S701" s="243"/>
      <c r="T701" s="24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5" t="s">
        <v>225</v>
      </c>
      <c r="AU701" s="245" t="s">
        <v>93</v>
      </c>
      <c r="AV701" s="13" t="s">
        <v>93</v>
      </c>
      <c r="AW701" s="13" t="s">
        <v>38</v>
      </c>
      <c r="AX701" s="13" t="s">
        <v>83</v>
      </c>
      <c r="AY701" s="245" t="s">
        <v>216</v>
      </c>
    </row>
    <row r="702" s="14" customFormat="1">
      <c r="A702" s="14"/>
      <c r="B702" s="246"/>
      <c r="C702" s="247"/>
      <c r="D702" s="236" t="s">
        <v>225</v>
      </c>
      <c r="E702" s="248" t="s">
        <v>1</v>
      </c>
      <c r="F702" s="249" t="s">
        <v>229</v>
      </c>
      <c r="G702" s="247"/>
      <c r="H702" s="250">
        <v>42</v>
      </c>
      <c r="I702" s="251"/>
      <c r="J702" s="247"/>
      <c r="K702" s="247"/>
      <c r="L702" s="252"/>
      <c r="M702" s="253"/>
      <c r="N702" s="254"/>
      <c r="O702" s="254"/>
      <c r="P702" s="254"/>
      <c r="Q702" s="254"/>
      <c r="R702" s="254"/>
      <c r="S702" s="254"/>
      <c r="T702" s="255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6" t="s">
        <v>225</v>
      </c>
      <c r="AU702" s="256" t="s">
        <v>93</v>
      </c>
      <c r="AV702" s="14" t="s">
        <v>223</v>
      </c>
      <c r="AW702" s="14" t="s">
        <v>38</v>
      </c>
      <c r="AX702" s="14" t="s">
        <v>91</v>
      </c>
      <c r="AY702" s="256" t="s">
        <v>216</v>
      </c>
    </row>
    <row r="703" s="2" customFormat="1" ht="24.15" customHeight="1">
      <c r="A703" s="40"/>
      <c r="B703" s="41"/>
      <c r="C703" s="267" t="s">
        <v>531</v>
      </c>
      <c r="D703" s="267" t="s">
        <v>295</v>
      </c>
      <c r="E703" s="268" t="s">
        <v>3304</v>
      </c>
      <c r="F703" s="269" t="s">
        <v>3305</v>
      </c>
      <c r="G703" s="270" t="s">
        <v>237</v>
      </c>
      <c r="H703" s="271">
        <v>21</v>
      </c>
      <c r="I703" s="272"/>
      <c r="J703" s="273">
        <f>ROUND(I703*H703,2)</f>
        <v>0</v>
      </c>
      <c r="K703" s="269" t="s">
        <v>222</v>
      </c>
      <c r="L703" s="274"/>
      <c r="M703" s="275" t="s">
        <v>1</v>
      </c>
      <c r="N703" s="276" t="s">
        <v>48</v>
      </c>
      <c r="O703" s="93"/>
      <c r="P703" s="230">
        <f>O703*H703</f>
        <v>0</v>
      </c>
      <c r="Q703" s="230">
        <v>0.00022000000000000001</v>
      </c>
      <c r="R703" s="230">
        <f>Q703*H703</f>
        <v>0.00462</v>
      </c>
      <c r="S703" s="230">
        <v>0</v>
      </c>
      <c r="T703" s="231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32" t="s">
        <v>440</v>
      </c>
      <c r="AT703" s="232" t="s">
        <v>295</v>
      </c>
      <c r="AU703" s="232" t="s">
        <v>93</v>
      </c>
      <c r="AY703" s="18" t="s">
        <v>216</v>
      </c>
      <c r="BE703" s="233">
        <f>IF(N703="základní",J703,0)</f>
        <v>0</v>
      </c>
      <c r="BF703" s="233">
        <f>IF(N703="snížená",J703,0)</f>
        <v>0</v>
      </c>
      <c r="BG703" s="233">
        <f>IF(N703="zákl. přenesená",J703,0)</f>
        <v>0</v>
      </c>
      <c r="BH703" s="233">
        <f>IF(N703="sníž. přenesená",J703,0)</f>
        <v>0</v>
      </c>
      <c r="BI703" s="233">
        <f>IF(N703="nulová",J703,0)</f>
        <v>0</v>
      </c>
      <c r="BJ703" s="18" t="s">
        <v>91</v>
      </c>
      <c r="BK703" s="233">
        <f>ROUND(I703*H703,2)</f>
        <v>0</v>
      </c>
      <c r="BL703" s="18" t="s">
        <v>312</v>
      </c>
      <c r="BM703" s="232" t="s">
        <v>3306</v>
      </c>
    </row>
    <row r="704" s="2" customFormat="1" ht="24.15" customHeight="1">
      <c r="A704" s="40"/>
      <c r="B704" s="41"/>
      <c r="C704" s="267" t="s">
        <v>535</v>
      </c>
      <c r="D704" s="267" t="s">
        <v>295</v>
      </c>
      <c r="E704" s="268" t="s">
        <v>3307</v>
      </c>
      <c r="F704" s="269" t="s">
        <v>3308</v>
      </c>
      <c r="G704" s="270" t="s">
        <v>323</v>
      </c>
      <c r="H704" s="271">
        <v>42</v>
      </c>
      <c r="I704" s="272"/>
      <c r="J704" s="273">
        <f>ROUND(I704*H704,2)</f>
        <v>0</v>
      </c>
      <c r="K704" s="269" t="s">
        <v>222</v>
      </c>
      <c r="L704" s="274"/>
      <c r="M704" s="275" t="s">
        <v>1</v>
      </c>
      <c r="N704" s="276" t="s">
        <v>48</v>
      </c>
      <c r="O704" s="93"/>
      <c r="P704" s="230">
        <f>O704*H704</f>
        <v>0</v>
      </c>
      <c r="Q704" s="230">
        <v>0.00031</v>
      </c>
      <c r="R704" s="230">
        <f>Q704*H704</f>
        <v>0.01302</v>
      </c>
      <c r="S704" s="230">
        <v>0</v>
      </c>
      <c r="T704" s="231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32" t="s">
        <v>440</v>
      </c>
      <c r="AT704" s="232" t="s">
        <v>295</v>
      </c>
      <c r="AU704" s="232" t="s">
        <v>93</v>
      </c>
      <c r="AY704" s="18" t="s">
        <v>216</v>
      </c>
      <c r="BE704" s="233">
        <f>IF(N704="základní",J704,0)</f>
        <v>0</v>
      </c>
      <c r="BF704" s="233">
        <f>IF(N704="snížená",J704,0)</f>
        <v>0</v>
      </c>
      <c r="BG704" s="233">
        <f>IF(N704="zákl. přenesená",J704,0)</f>
        <v>0</v>
      </c>
      <c r="BH704" s="233">
        <f>IF(N704="sníž. přenesená",J704,0)</f>
        <v>0</v>
      </c>
      <c r="BI704" s="233">
        <f>IF(N704="nulová",J704,0)</f>
        <v>0</v>
      </c>
      <c r="BJ704" s="18" t="s">
        <v>91</v>
      </c>
      <c r="BK704" s="233">
        <f>ROUND(I704*H704,2)</f>
        <v>0</v>
      </c>
      <c r="BL704" s="18" t="s">
        <v>312</v>
      </c>
      <c r="BM704" s="232" t="s">
        <v>3309</v>
      </c>
    </row>
    <row r="705" s="2" customFormat="1" ht="16.5" customHeight="1">
      <c r="A705" s="40"/>
      <c r="B705" s="41"/>
      <c r="C705" s="221" t="s">
        <v>539</v>
      </c>
      <c r="D705" s="221" t="s">
        <v>218</v>
      </c>
      <c r="E705" s="222" t="s">
        <v>3310</v>
      </c>
      <c r="F705" s="223" t="s">
        <v>3311</v>
      </c>
      <c r="G705" s="224" t="s">
        <v>3198</v>
      </c>
      <c r="H705" s="225">
        <v>15</v>
      </c>
      <c r="I705" s="226"/>
      <c r="J705" s="227">
        <f>ROUND(I705*H705,2)</f>
        <v>0</v>
      </c>
      <c r="K705" s="223" t="s">
        <v>222</v>
      </c>
      <c r="L705" s="46"/>
      <c r="M705" s="228" t="s">
        <v>1</v>
      </c>
      <c r="N705" s="229" t="s">
        <v>48</v>
      </c>
      <c r="O705" s="93"/>
      <c r="P705" s="230">
        <f>O705*H705</f>
        <v>0</v>
      </c>
      <c r="Q705" s="230">
        <v>0</v>
      </c>
      <c r="R705" s="230">
        <f>Q705*H705</f>
        <v>0</v>
      </c>
      <c r="S705" s="230">
        <v>0.00156</v>
      </c>
      <c r="T705" s="231">
        <f>S705*H705</f>
        <v>0.023400000000000001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32" t="s">
        <v>312</v>
      </c>
      <c r="AT705" s="232" t="s">
        <v>218</v>
      </c>
      <c r="AU705" s="232" t="s">
        <v>93</v>
      </c>
      <c r="AY705" s="18" t="s">
        <v>216</v>
      </c>
      <c r="BE705" s="233">
        <f>IF(N705="základní",J705,0)</f>
        <v>0</v>
      </c>
      <c r="BF705" s="233">
        <f>IF(N705="snížená",J705,0)</f>
        <v>0</v>
      </c>
      <c r="BG705" s="233">
        <f>IF(N705="zákl. přenesená",J705,0)</f>
        <v>0</v>
      </c>
      <c r="BH705" s="233">
        <f>IF(N705="sníž. přenesená",J705,0)</f>
        <v>0</v>
      </c>
      <c r="BI705" s="233">
        <f>IF(N705="nulová",J705,0)</f>
        <v>0</v>
      </c>
      <c r="BJ705" s="18" t="s">
        <v>91</v>
      </c>
      <c r="BK705" s="233">
        <f>ROUND(I705*H705,2)</f>
        <v>0</v>
      </c>
      <c r="BL705" s="18" t="s">
        <v>312</v>
      </c>
      <c r="BM705" s="232" t="s">
        <v>3312</v>
      </c>
    </row>
    <row r="706" s="13" customFormat="1">
      <c r="A706" s="13"/>
      <c r="B706" s="234"/>
      <c r="C706" s="235"/>
      <c r="D706" s="236" t="s">
        <v>225</v>
      </c>
      <c r="E706" s="237" t="s">
        <v>1</v>
      </c>
      <c r="F706" s="238" t="s">
        <v>2958</v>
      </c>
      <c r="G706" s="235"/>
      <c r="H706" s="239">
        <v>1</v>
      </c>
      <c r="I706" s="240"/>
      <c r="J706" s="235"/>
      <c r="K706" s="235"/>
      <c r="L706" s="241"/>
      <c r="M706" s="242"/>
      <c r="N706" s="243"/>
      <c r="O706" s="243"/>
      <c r="P706" s="243"/>
      <c r="Q706" s="243"/>
      <c r="R706" s="243"/>
      <c r="S706" s="243"/>
      <c r="T706" s="24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5" t="s">
        <v>225</v>
      </c>
      <c r="AU706" s="245" t="s">
        <v>93</v>
      </c>
      <c r="AV706" s="13" t="s">
        <v>93</v>
      </c>
      <c r="AW706" s="13" t="s">
        <v>38</v>
      </c>
      <c r="AX706" s="13" t="s">
        <v>83</v>
      </c>
      <c r="AY706" s="245" t="s">
        <v>216</v>
      </c>
    </row>
    <row r="707" s="13" customFormat="1">
      <c r="A707" s="13"/>
      <c r="B707" s="234"/>
      <c r="C707" s="235"/>
      <c r="D707" s="236" t="s">
        <v>225</v>
      </c>
      <c r="E707" s="237" t="s">
        <v>1</v>
      </c>
      <c r="F707" s="238" t="s">
        <v>3267</v>
      </c>
      <c r="G707" s="235"/>
      <c r="H707" s="239">
        <v>1</v>
      </c>
      <c r="I707" s="240"/>
      <c r="J707" s="235"/>
      <c r="K707" s="235"/>
      <c r="L707" s="241"/>
      <c r="M707" s="242"/>
      <c r="N707" s="243"/>
      <c r="O707" s="243"/>
      <c r="P707" s="243"/>
      <c r="Q707" s="243"/>
      <c r="R707" s="243"/>
      <c r="S707" s="243"/>
      <c r="T707" s="24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5" t="s">
        <v>225</v>
      </c>
      <c r="AU707" s="245" t="s">
        <v>93</v>
      </c>
      <c r="AV707" s="13" t="s">
        <v>93</v>
      </c>
      <c r="AW707" s="13" t="s">
        <v>38</v>
      </c>
      <c r="AX707" s="13" t="s">
        <v>83</v>
      </c>
      <c r="AY707" s="245" t="s">
        <v>216</v>
      </c>
    </row>
    <row r="708" s="13" customFormat="1">
      <c r="A708" s="13"/>
      <c r="B708" s="234"/>
      <c r="C708" s="235"/>
      <c r="D708" s="236" t="s">
        <v>225</v>
      </c>
      <c r="E708" s="237" t="s">
        <v>1</v>
      </c>
      <c r="F708" s="238" t="s">
        <v>2960</v>
      </c>
      <c r="G708" s="235"/>
      <c r="H708" s="239">
        <v>1</v>
      </c>
      <c r="I708" s="240"/>
      <c r="J708" s="235"/>
      <c r="K708" s="235"/>
      <c r="L708" s="241"/>
      <c r="M708" s="242"/>
      <c r="N708" s="243"/>
      <c r="O708" s="243"/>
      <c r="P708" s="243"/>
      <c r="Q708" s="243"/>
      <c r="R708" s="243"/>
      <c r="S708" s="243"/>
      <c r="T708" s="24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5" t="s">
        <v>225</v>
      </c>
      <c r="AU708" s="245" t="s">
        <v>93</v>
      </c>
      <c r="AV708" s="13" t="s">
        <v>93</v>
      </c>
      <c r="AW708" s="13" t="s">
        <v>38</v>
      </c>
      <c r="AX708" s="13" t="s">
        <v>83</v>
      </c>
      <c r="AY708" s="245" t="s">
        <v>216</v>
      </c>
    </row>
    <row r="709" s="13" customFormat="1">
      <c r="A709" s="13"/>
      <c r="B709" s="234"/>
      <c r="C709" s="235"/>
      <c r="D709" s="236" t="s">
        <v>225</v>
      </c>
      <c r="E709" s="237" t="s">
        <v>1</v>
      </c>
      <c r="F709" s="238" t="s">
        <v>3271</v>
      </c>
      <c r="G709" s="235"/>
      <c r="H709" s="239">
        <v>1</v>
      </c>
      <c r="I709" s="240"/>
      <c r="J709" s="235"/>
      <c r="K709" s="235"/>
      <c r="L709" s="241"/>
      <c r="M709" s="242"/>
      <c r="N709" s="243"/>
      <c r="O709" s="243"/>
      <c r="P709" s="243"/>
      <c r="Q709" s="243"/>
      <c r="R709" s="243"/>
      <c r="S709" s="243"/>
      <c r="T709" s="24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5" t="s">
        <v>225</v>
      </c>
      <c r="AU709" s="245" t="s">
        <v>93</v>
      </c>
      <c r="AV709" s="13" t="s">
        <v>93</v>
      </c>
      <c r="AW709" s="13" t="s">
        <v>38</v>
      </c>
      <c r="AX709" s="13" t="s">
        <v>83</v>
      </c>
      <c r="AY709" s="245" t="s">
        <v>216</v>
      </c>
    </row>
    <row r="710" s="13" customFormat="1">
      <c r="A710" s="13"/>
      <c r="B710" s="234"/>
      <c r="C710" s="235"/>
      <c r="D710" s="236" t="s">
        <v>225</v>
      </c>
      <c r="E710" s="237" t="s">
        <v>1</v>
      </c>
      <c r="F710" s="238" t="s">
        <v>2962</v>
      </c>
      <c r="G710" s="235"/>
      <c r="H710" s="239">
        <v>1</v>
      </c>
      <c r="I710" s="240"/>
      <c r="J710" s="235"/>
      <c r="K710" s="235"/>
      <c r="L710" s="241"/>
      <c r="M710" s="242"/>
      <c r="N710" s="243"/>
      <c r="O710" s="243"/>
      <c r="P710" s="243"/>
      <c r="Q710" s="243"/>
      <c r="R710" s="243"/>
      <c r="S710" s="243"/>
      <c r="T710" s="24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5" t="s">
        <v>225</v>
      </c>
      <c r="AU710" s="245" t="s">
        <v>93</v>
      </c>
      <c r="AV710" s="13" t="s">
        <v>93</v>
      </c>
      <c r="AW710" s="13" t="s">
        <v>38</v>
      </c>
      <c r="AX710" s="13" t="s">
        <v>83</v>
      </c>
      <c r="AY710" s="245" t="s">
        <v>216</v>
      </c>
    </row>
    <row r="711" s="13" customFormat="1">
      <c r="A711" s="13"/>
      <c r="B711" s="234"/>
      <c r="C711" s="235"/>
      <c r="D711" s="236" t="s">
        <v>225</v>
      </c>
      <c r="E711" s="237" t="s">
        <v>1</v>
      </c>
      <c r="F711" s="238" t="s">
        <v>3272</v>
      </c>
      <c r="G711" s="235"/>
      <c r="H711" s="239">
        <v>1</v>
      </c>
      <c r="I711" s="240"/>
      <c r="J711" s="235"/>
      <c r="K711" s="235"/>
      <c r="L711" s="241"/>
      <c r="M711" s="242"/>
      <c r="N711" s="243"/>
      <c r="O711" s="243"/>
      <c r="P711" s="243"/>
      <c r="Q711" s="243"/>
      <c r="R711" s="243"/>
      <c r="S711" s="243"/>
      <c r="T711" s="24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5" t="s">
        <v>225</v>
      </c>
      <c r="AU711" s="245" t="s">
        <v>93</v>
      </c>
      <c r="AV711" s="13" t="s">
        <v>93</v>
      </c>
      <c r="AW711" s="13" t="s">
        <v>38</v>
      </c>
      <c r="AX711" s="13" t="s">
        <v>83</v>
      </c>
      <c r="AY711" s="245" t="s">
        <v>216</v>
      </c>
    </row>
    <row r="712" s="13" customFormat="1">
      <c r="A712" s="13"/>
      <c r="B712" s="234"/>
      <c r="C712" s="235"/>
      <c r="D712" s="236" t="s">
        <v>225</v>
      </c>
      <c r="E712" s="237" t="s">
        <v>1</v>
      </c>
      <c r="F712" s="238" t="s">
        <v>2964</v>
      </c>
      <c r="G712" s="235"/>
      <c r="H712" s="239">
        <v>1</v>
      </c>
      <c r="I712" s="240"/>
      <c r="J712" s="235"/>
      <c r="K712" s="235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225</v>
      </c>
      <c r="AU712" s="245" t="s">
        <v>93</v>
      </c>
      <c r="AV712" s="13" t="s">
        <v>93</v>
      </c>
      <c r="AW712" s="13" t="s">
        <v>38</v>
      </c>
      <c r="AX712" s="13" t="s">
        <v>83</v>
      </c>
      <c r="AY712" s="245" t="s">
        <v>216</v>
      </c>
    </row>
    <row r="713" s="13" customFormat="1">
      <c r="A713" s="13"/>
      <c r="B713" s="234"/>
      <c r="C713" s="235"/>
      <c r="D713" s="236" t="s">
        <v>225</v>
      </c>
      <c r="E713" s="237" t="s">
        <v>1</v>
      </c>
      <c r="F713" s="238" t="s">
        <v>2965</v>
      </c>
      <c r="G713" s="235"/>
      <c r="H713" s="239">
        <v>1</v>
      </c>
      <c r="I713" s="240"/>
      <c r="J713" s="235"/>
      <c r="K713" s="235"/>
      <c r="L713" s="241"/>
      <c r="M713" s="242"/>
      <c r="N713" s="243"/>
      <c r="O713" s="243"/>
      <c r="P713" s="243"/>
      <c r="Q713" s="243"/>
      <c r="R713" s="243"/>
      <c r="S713" s="243"/>
      <c r="T713" s="24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5" t="s">
        <v>225</v>
      </c>
      <c r="AU713" s="245" t="s">
        <v>93</v>
      </c>
      <c r="AV713" s="13" t="s">
        <v>93</v>
      </c>
      <c r="AW713" s="13" t="s">
        <v>38</v>
      </c>
      <c r="AX713" s="13" t="s">
        <v>83</v>
      </c>
      <c r="AY713" s="245" t="s">
        <v>216</v>
      </c>
    </row>
    <row r="714" s="13" customFormat="1">
      <c r="A714" s="13"/>
      <c r="B714" s="234"/>
      <c r="C714" s="235"/>
      <c r="D714" s="236" t="s">
        <v>225</v>
      </c>
      <c r="E714" s="237" t="s">
        <v>1</v>
      </c>
      <c r="F714" s="238" t="s">
        <v>2966</v>
      </c>
      <c r="G714" s="235"/>
      <c r="H714" s="239">
        <v>1</v>
      </c>
      <c r="I714" s="240"/>
      <c r="J714" s="235"/>
      <c r="K714" s="235"/>
      <c r="L714" s="241"/>
      <c r="M714" s="242"/>
      <c r="N714" s="243"/>
      <c r="O714" s="243"/>
      <c r="P714" s="243"/>
      <c r="Q714" s="243"/>
      <c r="R714" s="243"/>
      <c r="S714" s="243"/>
      <c r="T714" s="24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5" t="s">
        <v>225</v>
      </c>
      <c r="AU714" s="245" t="s">
        <v>93</v>
      </c>
      <c r="AV714" s="13" t="s">
        <v>93</v>
      </c>
      <c r="AW714" s="13" t="s">
        <v>38</v>
      </c>
      <c r="AX714" s="13" t="s">
        <v>83</v>
      </c>
      <c r="AY714" s="245" t="s">
        <v>216</v>
      </c>
    </row>
    <row r="715" s="13" customFormat="1">
      <c r="A715" s="13"/>
      <c r="B715" s="234"/>
      <c r="C715" s="235"/>
      <c r="D715" s="236" t="s">
        <v>225</v>
      </c>
      <c r="E715" s="237" t="s">
        <v>1</v>
      </c>
      <c r="F715" s="238" t="s">
        <v>3186</v>
      </c>
      <c r="G715" s="235"/>
      <c r="H715" s="239">
        <v>1</v>
      </c>
      <c r="I715" s="240"/>
      <c r="J715" s="235"/>
      <c r="K715" s="235"/>
      <c r="L715" s="241"/>
      <c r="M715" s="242"/>
      <c r="N715" s="243"/>
      <c r="O715" s="243"/>
      <c r="P715" s="243"/>
      <c r="Q715" s="243"/>
      <c r="R715" s="243"/>
      <c r="S715" s="243"/>
      <c r="T715" s="24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5" t="s">
        <v>225</v>
      </c>
      <c r="AU715" s="245" t="s">
        <v>93</v>
      </c>
      <c r="AV715" s="13" t="s">
        <v>93</v>
      </c>
      <c r="AW715" s="13" t="s">
        <v>38</v>
      </c>
      <c r="AX715" s="13" t="s">
        <v>83</v>
      </c>
      <c r="AY715" s="245" t="s">
        <v>216</v>
      </c>
    </row>
    <row r="716" s="13" customFormat="1">
      <c r="A716" s="13"/>
      <c r="B716" s="234"/>
      <c r="C716" s="235"/>
      <c r="D716" s="236" t="s">
        <v>225</v>
      </c>
      <c r="E716" s="237" t="s">
        <v>1</v>
      </c>
      <c r="F716" s="238" t="s">
        <v>2968</v>
      </c>
      <c r="G716" s="235"/>
      <c r="H716" s="239">
        <v>1</v>
      </c>
      <c r="I716" s="240"/>
      <c r="J716" s="235"/>
      <c r="K716" s="235"/>
      <c r="L716" s="241"/>
      <c r="M716" s="242"/>
      <c r="N716" s="243"/>
      <c r="O716" s="243"/>
      <c r="P716" s="243"/>
      <c r="Q716" s="243"/>
      <c r="R716" s="243"/>
      <c r="S716" s="243"/>
      <c r="T716" s="24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5" t="s">
        <v>225</v>
      </c>
      <c r="AU716" s="245" t="s">
        <v>93</v>
      </c>
      <c r="AV716" s="13" t="s">
        <v>93</v>
      </c>
      <c r="AW716" s="13" t="s">
        <v>38</v>
      </c>
      <c r="AX716" s="13" t="s">
        <v>83</v>
      </c>
      <c r="AY716" s="245" t="s">
        <v>216</v>
      </c>
    </row>
    <row r="717" s="13" customFormat="1">
      <c r="A717" s="13"/>
      <c r="B717" s="234"/>
      <c r="C717" s="235"/>
      <c r="D717" s="236" t="s">
        <v>225</v>
      </c>
      <c r="E717" s="237" t="s">
        <v>1</v>
      </c>
      <c r="F717" s="238" t="s">
        <v>2969</v>
      </c>
      <c r="G717" s="235"/>
      <c r="H717" s="239">
        <v>1</v>
      </c>
      <c r="I717" s="240"/>
      <c r="J717" s="235"/>
      <c r="K717" s="235"/>
      <c r="L717" s="241"/>
      <c r="M717" s="242"/>
      <c r="N717" s="243"/>
      <c r="O717" s="243"/>
      <c r="P717" s="243"/>
      <c r="Q717" s="243"/>
      <c r="R717" s="243"/>
      <c r="S717" s="243"/>
      <c r="T717" s="24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5" t="s">
        <v>225</v>
      </c>
      <c r="AU717" s="245" t="s">
        <v>93</v>
      </c>
      <c r="AV717" s="13" t="s">
        <v>93</v>
      </c>
      <c r="AW717" s="13" t="s">
        <v>38</v>
      </c>
      <c r="AX717" s="13" t="s">
        <v>83</v>
      </c>
      <c r="AY717" s="245" t="s">
        <v>216</v>
      </c>
    </row>
    <row r="718" s="13" customFormat="1">
      <c r="A718" s="13"/>
      <c r="B718" s="234"/>
      <c r="C718" s="235"/>
      <c r="D718" s="236" t="s">
        <v>225</v>
      </c>
      <c r="E718" s="237" t="s">
        <v>1</v>
      </c>
      <c r="F718" s="238" t="s">
        <v>2972</v>
      </c>
      <c r="G718" s="235"/>
      <c r="H718" s="239">
        <v>1</v>
      </c>
      <c r="I718" s="240"/>
      <c r="J718" s="235"/>
      <c r="K718" s="235"/>
      <c r="L718" s="241"/>
      <c r="M718" s="242"/>
      <c r="N718" s="243"/>
      <c r="O718" s="243"/>
      <c r="P718" s="243"/>
      <c r="Q718" s="243"/>
      <c r="R718" s="243"/>
      <c r="S718" s="243"/>
      <c r="T718" s="24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5" t="s">
        <v>225</v>
      </c>
      <c r="AU718" s="245" t="s">
        <v>93</v>
      </c>
      <c r="AV718" s="13" t="s">
        <v>93</v>
      </c>
      <c r="AW718" s="13" t="s">
        <v>38</v>
      </c>
      <c r="AX718" s="13" t="s">
        <v>83</v>
      </c>
      <c r="AY718" s="245" t="s">
        <v>216</v>
      </c>
    </row>
    <row r="719" s="13" customFormat="1">
      <c r="A719" s="13"/>
      <c r="B719" s="234"/>
      <c r="C719" s="235"/>
      <c r="D719" s="236" t="s">
        <v>225</v>
      </c>
      <c r="E719" s="237" t="s">
        <v>1</v>
      </c>
      <c r="F719" s="238" t="s">
        <v>3186</v>
      </c>
      <c r="G719" s="235"/>
      <c r="H719" s="239">
        <v>1</v>
      </c>
      <c r="I719" s="240"/>
      <c r="J719" s="235"/>
      <c r="K719" s="235"/>
      <c r="L719" s="241"/>
      <c r="M719" s="242"/>
      <c r="N719" s="243"/>
      <c r="O719" s="243"/>
      <c r="P719" s="243"/>
      <c r="Q719" s="243"/>
      <c r="R719" s="243"/>
      <c r="S719" s="243"/>
      <c r="T719" s="24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5" t="s">
        <v>225</v>
      </c>
      <c r="AU719" s="245" t="s">
        <v>93</v>
      </c>
      <c r="AV719" s="13" t="s">
        <v>93</v>
      </c>
      <c r="AW719" s="13" t="s">
        <v>38</v>
      </c>
      <c r="AX719" s="13" t="s">
        <v>83</v>
      </c>
      <c r="AY719" s="245" t="s">
        <v>216</v>
      </c>
    </row>
    <row r="720" s="13" customFormat="1">
      <c r="A720" s="13"/>
      <c r="B720" s="234"/>
      <c r="C720" s="235"/>
      <c r="D720" s="236" t="s">
        <v>225</v>
      </c>
      <c r="E720" s="237" t="s">
        <v>1</v>
      </c>
      <c r="F720" s="238" t="s">
        <v>2975</v>
      </c>
      <c r="G720" s="235"/>
      <c r="H720" s="239">
        <v>1</v>
      </c>
      <c r="I720" s="240"/>
      <c r="J720" s="235"/>
      <c r="K720" s="235"/>
      <c r="L720" s="241"/>
      <c r="M720" s="242"/>
      <c r="N720" s="243"/>
      <c r="O720" s="243"/>
      <c r="P720" s="243"/>
      <c r="Q720" s="243"/>
      <c r="R720" s="243"/>
      <c r="S720" s="243"/>
      <c r="T720" s="24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5" t="s">
        <v>225</v>
      </c>
      <c r="AU720" s="245" t="s">
        <v>93</v>
      </c>
      <c r="AV720" s="13" t="s">
        <v>93</v>
      </c>
      <c r="AW720" s="13" t="s">
        <v>38</v>
      </c>
      <c r="AX720" s="13" t="s">
        <v>83</v>
      </c>
      <c r="AY720" s="245" t="s">
        <v>216</v>
      </c>
    </row>
    <row r="721" s="14" customFormat="1">
      <c r="A721" s="14"/>
      <c r="B721" s="246"/>
      <c r="C721" s="247"/>
      <c r="D721" s="236" t="s">
        <v>225</v>
      </c>
      <c r="E721" s="248" t="s">
        <v>1</v>
      </c>
      <c r="F721" s="249" t="s">
        <v>229</v>
      </c>
      <c r="G721" s="247"/>
      <c r="H721" s="250">
        <v>15</v>
      </c>
      <c r="I721" s="251"/>
      <c r="J721" s="247"/>
      <c r="K721" s="247"/>
      <c r="L721" s="252"/>
      <c r="M721" s="253"/>
      <c r="N721" s="254"/>
      <c r="O721" s="254"/>
      <c r="P721" s="254"/>
      <c r="Q721" s="254"/>
      <c r="R721" s="254"/>
      <c r="S721" s="254"/>
      <c r="T721" s="25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6" t="s">
        <v>225</v>
      </c>
      <c r="AU721" s="256" t="s">
        <v>93</v>
      </c>
      <c r="AV721" s="14" t="s">
        <v>223</v>
      </c>
      <c r="AW721" s="14" t="s">
        <v>38</v>
      </c>
      <c r="AX721" s="14" t="s">
        <v>91</v>
      </c>
      <c r="AY721" s="256" t="s">
        <v>216</v>
      </c>
    </row>
    <row r="722" s="2" customFormat="1" ht="16.5" customHeight="1">
      <c r="A722" s="40"/>
      <c r="B722" s="41"/>
      <c r="C722" s="221" t="s">
        <v>546</v>
      </c>
      <c r="D722" s="221" t="s">
        <v>218</v>
      </c>
      <c r="E722" s="222" t="s">
        <v>3313</v>
      </c>
      <c r="F722" s="223" t="s">
        <v>3314</v>
      </c>
      <c r="G722" s="224" t="s">
        <v>3198</v>
      </c>
      <c r="H722" s="225">
        <v>24</v>
      </c>
      <c r="I722" s="226"/>
      <c r="J722" s="227">
        <f>ROUND(I722*H722,2)</f>
        <v>0</v>
      </c>
      <c r="K722" s="223" t="s">
        <v>222</v>
      </c>
      <c r="L722" s="46"/>
      <c r="M722" s="228" t="s">
        <v>1</v>
      </c>
      <c r="N722" s="229" t="s">
        <v>48</v>
      </c>
      <c r="O722" s="93"/>
      <c r="P722" s="230">
        <f>O722*H722</f>
        <v>0</v>
      </c>
      <c r="Q722" s="230">
        <v>0</v>
      </c>
      <c r="R722" s="230">
        <f>Q722*H722</f>
        <v>0</v>
      </c>
      <c r="S722" s="230">
        <v>0.00085999999999999998</v>
      </c>
      <c r="T722" s="231">
        <f>S722*H722</f>
        <v>0.020639999999999999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32" t="s">
        <v>312</v>
      </c>
      <c r="AT722" s="232" t="s">
        <v>218</v>
      </c>
      <c r="AU722" s="232" t="s">
        <v>93</v>
      </c>
      <c r="AY722" s="18" t="s">
        <v>216</v>
      </c>
      <c r="BE722" s="233">
        <f>IF(N722="základní",J722,0)</f>
        <v>0</v>
      </c>
      <c r="BF722" s="233">
        <f>IF(N722="snížená",J722,0)</f>
        <v>0</v>
      </c>
      <c r="BG722" s="233">
        <f>IF(N722="zákl. přenesená",J722,0)</f>
        <v>0</v>
      </c>
      <c r="BH722" s="233">
        <f>IF(N722="sníž. přenesená",J722,0)</f>
        <v>0</v>
      </c>
      <c r="BI722" s="233">
        <f>IF(N722="nulová",J722,0)</f>
        <v>0</v>
      </c>
      <c r="BJ722" s="18" t="s">
        <v>91</v>
      </c>
      <c r="BK722" s="233">
        <f>ROUND(I722*H722,2)</f>
        <v>0</v>
      </c>
      <c r="BL722" s="18" t="s">
        <v>312</v>
      </c>
      <c r="BM722" s="232" t="s">
        <v>3315</v>
      </c>
    </row>
    <row r="723" s="13" customFormat="1">
      <c r="A723" s="13"/>
      <c r="B723" s="234"/>
      <c r="C723" s="235"/>
      <c r="D723" s="236" t="s">
        <v>225</v>
      </c>
      <c r="E723" s="237" t="s">
        <v>1</v>
      </c>
      <c r="F723" s="238" t="s">
        <v>2958</v>
      </c>
      <c r="G723" s="235"/>
      <c r="H723" s="239">
        <v>1</v>
      </c>
      <c r="I723" s="240"/>
      <c r="J723" s="235"/>
      <c r="K723" s="235"/>
      <c r="L723" s="241"/>
      <c r="M723" s="242"/>
      <c r="N723" s="243"/>
      <c r="O723" s="243"/>
      <c r="P723" s="243"/>
      <c r="Q723" s="243"/>
      <c r="R723" s="243"/>
      <c r="S723" s="243"/>
      <c r="T723" s="24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5" t="s">
        <v>225</v>
      </c>
      <c r="AU723" s="245" t="s">
        <v>93</v>
      </c>
      <c r="AV723" s="13" t="s">
        <v>93</v>
      </c>
      <c r="AW723" s="13" t="s">
        <v>38</v>
      </c>
      <c r="AX723" s="13" t="s">
        <v>83</v>
      </c>
      <c r="AY723" s="245" t="s">
        <v>216</v>
      </c>
    </row>
    <row r="724" s="13" customFormat="1">
      <c r="A724" s="13"/>
      <c r="B724" s="234"/>
      <c r="C724" s="235"/>
      <c r="D724" s="236" t="s">
        <v>225</v>
      </c>
      <c r="E724" s="237" t="s">
        <v>1</v>
      </c>
      <c r="F724" s="238" t="s">
        <v>3260</v>
      </c>
      <c r="G724" s="235"/>
      <c r="H724" s="239">
        <v>2</v>
      </c>
      <c r="I724" s="240"/>
      <c r="J724" s="235"/>
      <c r="K724" s="235"/>
      <c r="L724" s="241"/>
      <c r="M724" s="242"/>
      <c r="N724" s="243"/>
      <c r="O724" s="243"/>
      <c r="P724" s="243"/>
      <c r="Q724" s="243"/>
      <c r="R724" s="243"/>
      <c r="S724" s="243"/>
      <c r="T724" s="24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5" t="s">
        <v>225</v>
      </c>
      <c r="AU724" s="245" t="s">
        <v>93</v>
      </c>
      <c r="AV724" s="13" t="s">
        <v>93</v>
      </c>
      <c r="AW724" s="13" t="s">
        <v>38</v>
      </c>
      <c r="AX724" s="13" t="s">
        <v>83</v>
      </c>
      <c r="AY724" s="245" t="s">
        <v>216</v>
      </c>
    </row>
    <row r="725" s="13" customFormat="1">
      <c r="A725" s="13"/>
      <c r="B725" s="234"/>
      <c r="C725" s="235"/>
      <c r="D725" s="236" t="s">
        <v>225</v>
      </c>
      <c r="E725" s="237" t="s">
        <v>1</v>
      </c>
      <c r="F725" s="238" t="s">
        <v>2979</v>
      </c>
      <c r="G725" s="235"/>
      <c r="H725" s="239">
        <v>2</v>
      </c>
      <c r="I725" s="240"/>
      <c r="J725" s="235"/>
      <c r="K725" s="235"/>
      <c r="L725" s="241"/>
      <c r="M725" s="242"/>
      <c r="N725" s="243"/>
      <c r="O725" s="243"/>
      <c r="P725" s="243"/>
      <c r="Q725" s="243"/>
      <c r="R725" s="243"/>
      <c r="S725" s="243"/>
      <c r="T725" s="24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5" t="s">
        <v>225</v>
      </c>
      <c r="AU725" s="245" t="s">
        <v>93</v>
      </c>
      <c r="AV725" s="13" t="s">
        <v>93</v>
      </c>
      <c r="AW725" s="13" t="s">
        <v>38</v>
      </c>
      <c r="AX725" s="13" t="s">
        <v>83</v>
      </c>
      <c r="AY725" s="245" t="s">
        <v>216</v>
      </c>
    </row>
    <row r="726" s="13" customFormat="1">
      <c r="A726" s="13"/>
      <c r="B726" s="234"/>
      <c r="C726" s="235"/>
      <c r="D726" s="236" t="s">
        <v>225</v>
      </c>
      <c r="E726" s="237" t="s">
        <v>1</v>
      </c>
      <c r="F726" s="238" t="s">
        <v>2961</v>
      </c>
      <c r="G726" s="235"/>
      <c r="H726" s="239">
        <v>1</v>
      </c>
      <c r="I726" s="240"/>
      <c r="J726" s="235"/>
      <c r="K726" s="235"/>
      <c r="L726" s="241"/>
      <c r="M726" s="242"/>
      <c r="N726" s="243"/>
      <c r="O726" s="243"/>
      <c r="P726" s="243"/>
      <c r="Q726" s="243"/>
      <c r="R726" s="243"/>
      <c r="S726" s="243"/>
      <c r="T726" s="24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5" t="s">
        <v>225</v>
      </c>
      <c r="AU726" s="245" t="s">
        <v>93</v>
      </c>
      <c r="AV726" s="13" t="s">
        <v>93</v>
      </c>
      <c r="AW726" s="13" t="s">
        <v>38</v>
      </c>
      <c r="AX726" s="13" t="s">
        <v>83</v>
      </c>
      <c r="AY726" s="245" t="s">
        <v>216</v>
      </c>
    </row>
    <row r="727" s="13" customFormat="1">
      <c r="A727" s="13"/>
      <c r="B727" s="234"/>
      <c r="C727" s="235"/>
      <c r="D727" s="236" t="s">
        <v>225</v>
      </c>
      <c r="E727" s="237" t="s">
        <v>1</v>
      </c>
      <c r="F727" s="238" t="s">
        <v>2961</v>
      </c>
      <c r="G727" s="235"/>
      <c r="H727" s="239">
        <v>1</v>
      </c>
      <c r="I727" s="240"/>
      <c r="J727" s="235"/>
      <c r="K727" s="235"/>
      <c r="L727" s="241"/>
      <c r="M727" s="242"/>
      <c r="N727" s="243"/>
      <c r="O727" s="243"/>
      <c r="P727" s="243"/>
      <c r="Q727" s="243"/>
      <c r="R727" s="243"/>
      <c r="S727" s="243"/>
      <c r="T727" s="24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5" t="s">
        <v>225</v>
      </c>
      <c r="AU727" s="245" t="s">
        <v>93</v>
      </c>
      <c r="AV727" s="13" t="s">
        <v>93</v>
      </c>
      <c r="AW727" s="13" t="s">
        <v>38</v>
      </c>
      <c r="AX727" s="13" t="s">
        <v>83</v>
      </c>
      <c r="AY727" s="245" t="s">
        <v>216</v>
      </c>
    </row>
    <row r="728" s="13" customFormat="1">
      <c r="A728" s="13"/>
      <c r="B728" s="234"/>
      <c r="C728" s="235"/>
      <c r="D728" s="236" t="s">
        <v>225</v>
      </c>
      <c r="E728" s="237" t="s">
        <v>1</v>
      </c>
      <c r="F728" s="238" t="s">
        <v>2962</v>
      </c>
      <c r="G728" s="235"/>
      <c r="H728" s="239">
        <v>1</v>
      </c>
      <c r="I728" s="240"/>
      <c r="J728" s="235"/>
      <c r="K728" s="235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225</v>
      </c>
      <c r="AU728" s="245" t="s">
        <v>93</v>
      </c>
      <c r="AV728" s="13" t="s">
        <v>93</v>
      </c>
      <c r="AW728" s="13" t="s">
        <v>38</v>
      </c>
      <c r="AX728" s="13" t="s">
        <v>83</v>
      </c>
      <c r="AY728" s="245" t="s">
        <v>216</v>
      </c>
    </row>
    <row r="729" s="13" customFormat="1">
      <c r="A729" s="13"/>
      <c r="B729" s="234"/>
      <c r="C729" s="235"/>
      <c r="D729" s="236" t="s">
        <v>225</v>
      </c>
      <c r="E729" s="237" t="s">
        <v>1</v>
      </c>
      <c r="F729" s="238" t="s">
        <v>2963</v>
      </c>
      <c r="G729" s="235"/>
      <c r="H729" s="239">
        <v>1</v>
      </c>
      <c r="I729" s="240"/>
      <c r="J729" s="235"/>
      <c r="K729" s="235"/>
      <c r="L729" s="241"/>
      <c r="M729" s="242"/>
      <c r="N729" s="243"/>
      <c r="O729" s="243"/>
      <c r="P729" s="243"/>
      <c r="Q729" s="243"/>
      <c r="R729" s="243"/>
      <c r="S729" s="243"/>
      <c r="T729" s="24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5" t="s">
        <v>225</v>
      </c>
      <c r="AU729" s="245" t="s">
        <v>93</v>
      </c>
      <c r="AV729" s="13" t="s">
        <v>93</v>
      </c>
      <c r="AW729" s="13" t="s">
        <v>38</v>
      </c>
      <c r="AX729" s="13" t="s">
        <v>83</v>
      </c>
      <c r="AY729" s="245" t="s">
        <v>216</v>
      </c>
    </row>
    <row r="730" s="13" customFormat="1">
      <c r="A730" s="13"/>
      <c r="B730" s="234"/>
      <c r="C730" s="235"/>
      <c r="D730" s="236" t="s">
        <v>225</v>
      </c>
      <c r="E730" s="237" t="s">
        <v>1</v>
      </c>
      <c r="F730" s="238" t="s">
        <v>2964</v>
      </c>
      <c r="G730" s="235"/>
      <c r="H730" s="239">
        <v>1</v>
      </c>
      <c r="I730" s="240"/>
      <c r="J730" s="235"/>
      <c r="K730" s="235"/>
      <c r="L730" s="241"/>
      <c r="M730" s="242"/>
      <c r="N730" s="243"/>
      <c r="O730" s="243"/>
      <c r="P730" s="243"/>
      <c r="Q730" s="243"/>
      <c r="R730" s="243"/>
      <c r="S730" s="243"/>
      <c r="T730" s="24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5" t="s">
        <v>225</v>
      </c>
      <c r="AU730" s="245" t="s">
        <v>93</v>
      </c>
      <c r="AV730" s="13" t="s">
        <v>93</v>
      </c>
      <c r="AW730" s="13" t="s">
        <v>38</v>
      </c>
      <c r="AX730" s="13" t="s">
        <v>83</v>
      </c>
      <c r="AY730" s="245" t="s">
        <v>216</v>
      </c>
    </row>
    <row r="731" s="13" customFormat="1">
      <c r="A731" s="13"/>
      <c r="B731" s="234"/>
      <c r="C731" s="235"/>
      <c r="D731" s="236" t="s">
        <v>225</v>
      </c>
      <c r="E731" s="237" t="s">
        <v>1</v>
      </c>
      <c r="F731" s="238" t="s">
        <v>2965</v>
      </c>
      <c r="G731" s="235"/>
      <c r="H731" s="239">
        <v>1</v>
      </c>
      <c r="I731" s="240"/>
      <c r="J731" s="235"/>
      <c r="K731" s="235"/>
      <c r="L731" s="241"/>
      <c r="M731" s="242"/>
      <c r="N731" s="243"/>
      <c r="O731" s="243"/>
      <c r="P731" s="243"/>
      <c r="Q731" s="243"/>
      <c r="R731" s="243"/>
      <c r="S731" s="243"/>
      <c r="T731" s="24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5" t="s">
        <v>225</v>
      </c>
      <c r="AU731" s="245" t="s">
        <v>93</v>
      </c>
      <c r="AV731" s="13" t="s">
        <v>93</v>
      </c>
      <c r="AW731" s="13" t="s">
        <v>38</v>
      </c>
      <c r="AX731" s="13" t="s">
        <v>83</v>
      </c>
      <c r="AY731" s="245" t="s">
        <v>216</v>
      </c>
    </row>
    <row r="732" s="13" customFormat="1">
      <c r="A732" s="13"/>
      <c r="B732" s="234"/>
      <c r="C732" s="235"/>
      <c r="D732" s="236" t="s">
        <v>225</v>
      </c>
      <c r="E732" s="237" t="s">
        <v>1</v>
      </c>
      <c r="F732" s="238" t="s">
        <v>2966</v>
      </c>
      <c r="G732" s="235"/>
      <c r="H732" s="239">
        <v>1</v>
      </c>
      <c r="I732" s="240"/>
      <c r="J732" s="235"/>
      <c r="K732" s="235"/>
      <c r="L732" s="241"/>
      <c r="M732" s="242"/>
      <c r="N732" s="243"/>
      <c r="O732" s="243"/>
      <c r="P732" s="243"/>
      <c r="Q732" s="243"/>
      <c r="R732" s="243"/>
      <c r="S732" s="243"/>
      <c r="T732" s="244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5" t="s">
        <v>225</v>
      </c>
      <c r="AU732" s="245" t="s">
        <v>93</v>
      </c>
      <c r="AV732" s="13" t="s">
        <v>93</v>
      </c>
      <c r="AW732" s="13" t="s">
        <v>38</v>
      </c>
      <c r="AX732" s="13" t="s">
        <v>83</v>
      </c>
      <c r="AY732" s="245" t="s">
        <v>216</v>
      </c>
    </row>
    <row r="733" s="13" customFormat="1">
      <c r="A733" s="13"/>
      <c r="B733" s="234"/>
      <c r="C733" s="235"/>
      <c r="D733" s="236" t="s">
        <v>225</v>
      </c>
      <c r="E733" s="237" t="s">
        <v>1</v>
      </c>
      <c r="F733" s="238" t="s">
        <v>2967</v>
      </c>
      <c r="G733" s="235"/>
      <c r="H733" s="239">
        <v>1</v>
      </c>
      <c r="I733" s="240"/>
      <c r="J733" s="235"/>
      <c r="K733" s="235"/>
      <c r="L733" s="241"/>
      <c r="M733" s="242"/>
      <c r="N733" s="243"/>
      <c r="O733" s="243"/>
      <c r="P733" s="243"/>
      <c r="Q733" s="243"/>
      <c r="R733" s="243"/>
      <c r="S733" s="243"/>
      <c r="T733" s="24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5" t="s">
        <v>225</v>
      </c>
      <c r="AU733" s="245" t="s">
        <v>93</v>
      </c>
      <c r="AV733" s="13" t="s">
        <v>93</v>
      </c>
      <c r="AW733" s="13" t="s">
        <v>38</v>
      </c>
      <c r="AX733" s="13" t="s">
        <v>83</v>
      </c>
      <c r="AY733" s="245" t="s">
        <v>216</v>
      </c>
    </row>
    <row r="734" s="13" customFormat="1">
      <c r="A734" s="13"/>
      <c r="B734" s="234"/>
      <c r="C734" s="235"/>
      <c r="D734" s="236" t="s">
        <v>225</v>
      </c>
      <c r="E734" s="237" t="s">
        <v>1</v>
      </c>
      <c r="F734" s="238" t="s">
        <v>2968</v>
      </c>
      <c r="G734" s="235"/>
      <c r="H734" s="239">
        <v>1</v>
      </c>
      <c r="I734" s="240"/>
      <c r="J734" s="235"/>
      <c r="K734" s="235"/>
      <c r="L734" s="241"/>
      <c r="M734" s="242"/>
      <c r="N734" s="243"/>
      <c r="O734" s="243"/>
      <c r="P734" s="243"/>
      <c r="Q734" s="243"/>
      <c r="R734" s="243"/>
      <c r="S734" s="243"/>
      <c r="T734" s="24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5" t="s">
        <v>225</v>
      </c>
      <c r="AU734" s="245" t="s">
        <v>93</v>
      </c>
      <c r="AV734" s="13" t="s">
        <v>93</v>
      </c>
      <c r="AW734" s="13" t="s">
        <v>38</v>
      </c>
      <c r="AX734" s="13" t="s">
        <v>83</v>
      </c>
      <c r="AY734" s="245" t="s">
        <v>216</v>
      </c>
    </row>
    <row r="735" s="13" customFormat="1">
      <c r="A735" s="13"/>
      <c r="B735" s="234"/>
      <c r="C735" s="235"/>
      <c r="D735" s="236" t="s">
        <v>225</v>
      </c>
      <c r="E735" s="237" t="s">
        <v>1</v>
      </c>
      <c r="F735" s="238" t="s">
        <v>2969</v>
      </c>
      <c r="G735" s="235"/>
      <c r="H735" s="239">
        <v>1</v>
      </c>
      <c r="I735" s="240"/>
      <c r="J735" s="235"/>
      <c r="K735" s="235"/>
      <c r="L735" s="241"/>
      <c r="M735" s="242"/>
      <c r="N735" s="243"/>
      <c r="O735" s="243"/>
      <c r="P735" s="243"/>
      <c r="Q735" s="243"/>
      <c r="R735" s="243"/>
      <c r="S735" s="243"/>
      <c r="T735" s="24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5" t="s">
        <v>225</v>
      </c>
      <c r="AU735" s="245" t="s">
        <v>93</v>
      </c>
      <c r="AV735" s="13" t="s">
        <v>93</v>
      </c>
      <c r="AW735" s="13" t="s">
        <v>38</v>
      </c>
      <c r="AX735" s="13" t="s">
        <v>83</v>
      </c>
      <c r="AY735" s="245" t="s">
        <v>216</v>
      </c>
    </row>
    <row r="736" s="13" customFormat="1">
      <c r="A736" s="13"/>
      <c r="B736" s="234"/>
      <c r="C736" s="235"/>
      <c r="D736" s="236" t="s">
        <v>225</v>
      </c>
      <c r="E736" s="237" t="s">
        <v>1</v>
      </c>
      <c r="F736" s="238" t="s">
        <v>2970</v>
      </c>
      <c r="G736" s="235"/>
      <c r="H736" s="239">
        <v>1</v>
      </c>
      <c r="I736" s="240"/>
      <c r="J736" s="235"/>
      <c r="K736" s="235"/>
      <c r="L736" s="241"/>
      <c r="M736" s="242"/>
      <c r="N736" s="243"/>
      <c r="O736" s="243"/>
      <c r="P736" s="243"/>
      <c r="Q736" s="243"/>
      <c r="R736" s="243"/>
      <c r="S736" s="243"/>
      <c r="T736" s="24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5" t="s">
        <v>225</v>
      </c>
      <c r="AU736" s="245" t="s">
        <v>93</v>
      </c>
      <c r="AV736" s="13" t="s">
        <v>93</v>
      </c>
      <c r="AW736" s="13" t="s">
        <v>38</v>
      </c>
      <c r="AX736" s="13" t="s">
        <v>83</v>
      </c>
      <c r="AY736" s="245" t="s">
        <v>216</v>
      </c>
    </row>
    <row r="737" s="13" customFormat="1">
      <c r="A737" s="13"/>
      <c r="B737" s="234"/>
      <c r="C737" s="235"/>
      <c r="D737" s="236" t="s">
        <v>225</v>
      </c>
      <c r="E737" s="237" t="s">
        <v>1</v>
      </c>
      <c r="F737" s="238" t="s">
        <v>2971</v>
      </c>
      <c r="G737" s="235"/>
      <c r="H737" s="239">
        <v>1</v>
      </c>
      <c r="I737" s="240"/>
      <c r="J737" s="235"/>
      <c r="K737" s="235"/>
      <c r="L737" s="241"/>
      <c r="M737" s="242"/>
      <c r="N737" s="243"/>
      <c r="O737" s="243"/>
      <c r="P737" s="243"/>
      <c r="Q737" s="243"/>
      <c r="R737" s="243"/>
      <c r="S737" s="243"/>
      <c r="T737" s="24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5" t="s">
        <v>225</v>
      </c>
      <c r="AU737" s="245" t="s">
        <v>93</v>
      </c>
      <c r="AV737" s="13" t="s">
        <v>93</v>
      </c>
      <c r="AW737" s="13" t="s">
        <v>38</v>
      </c>
      <c r="AX737" s="13" t="s">
        <v>83</v>
      </c>
      <c r="AY737" s="245" t="s">
        <v>216</v>
      </c>
    </row>
    <row r="738" s="13" customFormat="1">
      <c r="A738" s="13"/>
      <c r="B738" s="234"/>
      <c r="C738" s="235"/>
      <c r="D738" s="236" t="s">
        <v>225</v>
      </c>
      <c r="E738" s="237" t="s">
        <v>1</v>
      </c>
      <c r="F738" s="238" t="s">
        <v>2972</v>
      </c>
      <c r="G738" s="235"/>
      <c r="H738" s="239">
        <v>1</v>
      </c>
      <c r="I738" s="240"/>
      <c r="J738" s="235"/>
      <c r="K738" s="235"/>
      <c r="L738" s="241"/>
      <c r="M738" s="242"/>
      <c r="N738" s="243"/>
      <c r="O738" s="243"/>
      <c r="P738" s="243"/>
      <c r="Q738" s="243"/>
      <c r="R738" s="243"/>
      <c r="S738" s="243"/>
      <c r="T738" s="24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5" t="s">
        <v>225</v>
      </c>
      <c r="AU738" s="245" t="s">
        <v>93</v>
      </c>
      <c r="AV738" s="13" t="s">
        <v>93</v>
      </c>
      <c r="AW738" s="13" t="s">
        <v>38</v>
      </c>
      <c r="AX738" s="13" t="s">
        <v>83</v>
      </c>
      <c r="AY738" s="245" t="s">
        <v>216</v>
      </c>
    </row>
    <row r="739" s="13" customFormat="1">
      <c r="A739" s="13"/>
      <c r="B739" s="234"/>
      <c r="C739" s="235"/>
      <c r="D739" s="236" t="s">
        <v>225</v>
      </c>
      <c r="E739" s="237" t="s">
        <v>1</v>
      </c>
      <c r="F739" s="238" t="s">
        <v>2951</v>
      </c>
      <c r="G739" s="235"/>
      <c r="H739" s="239">
        <v>1</v>
      </c>
      <c r="I739" s="240"/>
      <c r="J739" s="235"/>
      <c r="K739" s="235"/>
      <c r="L739" s="241"/>
      <c r="M739" s="242"/>
      <c r="N739" s="243"/>
      <c r="O739" s="243"/>
      <c r="P739" s="243"/>
      <c r="Q739" s="243"/>
      <c r="R739" s="243"/>
      <c r="S739" s="243"/>
      <c r="T739" s="24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5" t="s">
        <v>225</v>
      </c>
      <c r="AU739" s="245" t="s">
        <v>93</v>
      </c>
      <c r="AV739" s="13" t="s">
        <v>93</v>
      </c>
      <c r="AW739" s="13" t="s">
        <v>38</v>
      </c>
      <c r="AX739" s="13" t="s">
        <v>83</v>
      </c>
      <c r="AY739" s="245" t="s">
        <v>216</v>
      </c>
    </row>
    <row r="740" s="13" customFormat="1">
      <c r="A740" s="13"/>
      <c r="B740" s="234"/>
      <c r="C740" s="235"/>
      <c r="D740" s="236" t="s">
        <v>225</v>
      </c>
      <c r="E740" s="237" t="s">
        <v>1</v>
      </c>
      <c r="F740" s="238" t="s">
        <v>2973</v>
      </c>
      <c r="G740" s="235"/>
      <c r="H740" s="239">
        <v>1</v>
      </c>
      <c r="I740" s="240"/>
      <c r="J740" s="235"/>
      <c r="K740" s="235"/>
      <c r="L740" s="241"/>
      <c r="M740" s="242"/>
      <c r="N740" s="243"/>
      <c r="O740" s="243"/>
      <c r="P740" s="243"/>
      <c r="Q740" s="243"/>
      <c r="R740" s="243"/>
      <c r="S740" s="243"/>
      <c r="T740" s="24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5" t="s">
        <v>225</v>
      </c>
      <c r="AU740" s="245" t="s">
        <v>93</v>
      </c>
      <c r="AV740" s="13" t="s">
        <v>93</v>
      </c>
      <c r="AW740" s="13" t="s">
        <v>38</v>
      </c>
      <c r="AX740" s="13" t="s">
        <v>83</v>
      </c>
      <c r="AY740" s="245" t="s">
        <v>216</v>
      </c>
    </row>
    <row r="741" s="13" customFormat="1">
      <c r="A741" s="13"/>
      <c r="B741" s="234"/>
      <c r="C741" s="235"/>
      <c r="D741" s="236" t="s">
        <v>225</v>
      </c>
      <c r="E741" s="237" t="s">
        <v>1</v>
      </c>
      <c r="F741" s="238" t="s">
        <v>3004</v>
      </c>
      <c r="G741" s="235"/>
      <c r="H741" s="239">
        <v>1</v>
      </c>
      <c r="I741" s="240"/>
      <c r="J741" s="235"/>
      <c r="K741" s="235"/>
      <c r="L741" s="241"/>
      <c r="M741" s="242"/>
      <c r="N741" s="243"/>
      <c r="O741" s="243"/>
      <c r="P741" s="243"/>
      <c r="Q741" s="243"/>
      <c r="R741" s="243"/>
      <c r="S741" s="243"/>
      <c r="T741" s="24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5" t="s">
        <v>225</v>
      </c>
      <c r="AU741" s="245" t="s">
        <v>93</v>
      </c>
      <c r="AV741" s="13" t="s">
        <v>93</v>
      </c>
      <c r="AW741" s="13" t="s">
        <v>38</v>
      </c>
      <c r="AX741" s="13" t="s">
        <v>83</v>
      </c>
      <c r="AY741" s="245" t="s">
        <v>216</v>
      </c>
    </row>
    <row r="742" s="13" customFormat="1">
      <c r="A742" s="13"/>
      <c r="B742" s="234"/>
      <c r="C742" s="235"/>
      <c r="D742" s="236" t="s">
        <v>225</v>
      </c>
      <c r="E742" s="237" t="s">
        <v>1</v>
      </c>
      <c r="F742" s="238" t="s">
        <v>2974</v>
      </c>
      <c r="G742" s="235"/>
      <c r="H742" s="239">
        <v>2</v>
      </c>
      <c r="I742" s="240"/>
      <c r="J742" s="235"/>
      <c r="K742" s="235"/>
      <c r="L742" s="241"/>
      <c r="M742" s="242"/>
      <c r="N742" s="243"/>
      <c r="O742" s="243"/>
      <c r="P742" s="243"/>
      <c r="Q742" s="243"/>
      <c r="R742" s="243"/>
      <c r="S742" s="243"/>
      <c r="T742" s="24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5" t="s">
        <v>225</v>
      </c>
      <c r="AU742" s="245" t="s">
        <v>93</v>
      </c>
      <c r="AV742" s="13" t="s">
        <v>93</v>
      </c>
      <c r="AW742" s="13" t="s">
        <v>38</v>
      </c>
      <c r="AX742" s="13" t="s">
        <v>83</v>
      </c>
      <c r="AY742" s="245" t="s">
        <v>216</v>
      </c>
    </row>
    <row r="743" s="13" customFormat="1">
      <c r="A743" s="13"/>
      <c r="B743" s="234"/>
      <c r="C743" s="235"/>
      <c r="D743" s="236" t="s">
        <v>225</v>
      </c>
      <c r="E743" s="237" t="s">
        <v>1</v>
      </c>
      <c r="F743" s="238" t="s">
        <v>2975</v>
      </c>
      <c r="G743" s="235"/>
      <c r="H743" s="239">
        <v>1</v>
      </c>
      <c r="I743" s="240"/>
      <c r="J743" s="235"/>
      <c r="K743" s="235"/>
      <c r="L743" s="241"/>
      <c r="M743" s="242"/>
      <c r="N743" s="243"/>
      <c r="O743" s="243"/>
      <c r="P743" s="243"/>
      <c r="Q743" s="243"/>
      <c r="R743" s="243"/>
      <c r="S743" s="243"/>
      <c r="T743" s="24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5" t="s">
        <v>225</v>
      </c>
      <c r="AU743" s="245" t="s">
        <v>93</v>
      </c>
      <c r="AV743" s="13" t="s">
        <v>93</v>
      </c>
      <c r="AW743" s="13" t="s">
        <v>38</v>
      </c>
      <c r="AX743" s="13" t="s">
        <v>83</v>
      </c>
      <c r="AY743" s="245" t="s">
        <v>216</v>
      </c>
    </row>
    <row r="744" s="14" customFormat="1">
      <c r="A744" s="14"/>
      <c r="B744" s="246"/>
      <c r="C744" s="247"/>
      <c r="D744" s="236" t="s">
        <v>225</v>
      </c>
      <c r="E744" s="248" t="s">
        <v>1</v>
      </c>
      <c r="F744" s="249" t="s">
        <v>229</v>
      </c>
      <c r="G744" s="247"/>
      <c r="H744" s="250">
        <v>24</v>
      </c>
      <c r="I744" s="251"/>
      <c r="J744" s="247"/>
      <c r="K744" s="247"/>
      <c r="L744" s="252"/>
      <c r="M744" s="253"/>
      <c r="N744" s="254"/>
      <c r="O744" s="254"/>
      <c r="P744" s="254"/>
      <c r="Q744" s="254"/>
      <c r="R744" s="254"/>
      <c r="S744" s="254"/>
      <c r="T744" s="255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6" t="s">
        <v>225</v>
      </c>
      <c r="AU744" s="256" t="s">
        <v>93</v>
      </c>
      <c r="AV744" s="14" t="s">
        <v>223</v>
      </c>
      <c r="AW744" s="14" t="s">
        <v>38</v>
      </c>
      <c r="AX744" s="14" t="s">
        <v>91</v>
      </c>
      <c r="AY744" s="256" t="s">
        <v>216</v>
      </c>
    </row>
    <row r="745" s="2" customFormat="1" ht="16.5" customHeight="1">
      <c r="A745" s="40"/>
      <c r="B745" s="41"/>
      <c r="C745" s="221" t="s">
        <v>550</v>
      </c>
      <c r="D745" s="221" t="s">
        <v>218</v>
      </c>
      <c r="E745" s="222" t="s">
        <v>3316</v>
      </c>
      <c r="F745" s="223" t="s">
        <v>3317</v>
      </c>
      <c r="G745" s="224" t="s">
        <v>323</v>
      </c>
      <c r="H745" s="225">
        <v>5</v>
      </c>
      <c r="I745" s="226"/>
      <c r="J745" s="227">
        <f>ROUND(I745*H745,2)</f>
        <v>0</v>
      </c>
      <c r="K745" s="223" t="s">
        <v>222</v>
      </c>
      <c r="L745" s="46"/>
      <c r="M745" s="228" t="s">
        <v>1</v>
      </c>
      <c r="N745" s="229" t="s">
        <v>48</v>
      </c>
      <c r="O745" s="93"/>
      <c r="P745" s="230">
        <f>O745*H745</f>
        <v>0</v>
      </c>
      <c r="Q745" s="230">
        <v>0</v>
      </c>
      <c r="R745" s="230">
        <f>Q745*H745</f>
        <v>0</v>
      </c>
      <c r="S745" s="230">
        <v>0.0022499999999999998</v>
      </c>
      <c r="T745" s="231">
        <f>S745*H745</f>
        <v>0.01125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32" t="s">
        <v>312</v>
      </c>
      <c r="AT745" s="232" t="s">
        <v>218</v>
      </c>
      <c r="AU745" s="232" t="s">
        <v>93</v>
      </c>
      <c r="AY745" s="18" t="s">
        <v>216</v>
      </c>
      <c r="BE745" s="233">
        <f>IF(N745="základní",J745,0)</f>
        <v>0</v>
      </c>
      <c r="BF745" s="233">
        <f>IF(N745="snížená",J745,0)</f>
        <v>0</v>
      </c>
      <c r="BG745" s="233">
        <f>IF(N745="zákl. přenesená",J745,0)</f>
        <v>0</v>
      </c>
      <c r="BH745" s="233">
        <f>IF(N745="sníž. přenesená",J745,0)</f>
        <v>0</v>
      </c>
      <c r="BI745" s="233">
        <f>IF(N745="nulová",J745,0)</f>
        <v>0</v>
      </c>
      <c r="BJ745" s="18" t="s">
        <v>91</v>
      </c>
      <c r="BK745" s="233">
        <f>ROUND(I745*H745,2)</f>
        <v>0</v>
      </c>
      <c r="BL745" s="18" t="s">
        <v>312</v>
      </c>
      <c r="BM745" s="232" t="s">
        <v>3318</v>
      </c>
    </row>
    <row r="746" s="13" customFormat="1">
      <c r="A746" s="13"/>
      <c r="B746" s="234"/>
      <c r="C746" s="235"/>
      <c r="D746" s="236" t="s">
        <v>225</v>
      </c>
      <c r="E746" s="237" t="s">
        <v>1</v>
      </c>
      <c r="F746" s="238" t="s">
        <v>2979</v>
      </c>
      <c r="G746" s="235"/>
      <c r="H746" s="239">
        <v>2</v>
      </c>
      <c r="I746" s="240"/>
      <c r="J746" s="235"/>
      <c r="K746" s="235"/>
      <c r="L746" s="241"/>
      <c r="M746" s="242"/>
      <c r="N746" s="243"/>
      <c r="O746" s="243"/>
      <c r="P746" s="243"/>
      <c r="Q746" s="243"/>
      <c r="R746" s="243"/>
      <c r="S746" s="243"/>
      <c r="T746" s="24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5" t="s">
        <v>225</v>
      </c>
      <c r="AU746" s="245" t="s">
        <v>93</v>
      </c>
      <c r="AV746" s="13" t="s">
        <v>93</v>
      </c>
      <c r="AW746" s="13" t="s">
        <v>38</v>
      </c>
      <c r="AX746" s="13" t="s">
        <v>83</v>
      </c>
      <c r="AY746" s="245" t="s">
        <v>216</v>
      </c>
    </row>
    <row r="747" s="13" customFormat="1">
      <c r="A747" s="13"/>
      <c r="B747" s="234"/>
      <c r="C747" s="235"/>
      <c r="D747" s="236" t="s">
        <v>225</v>
      </c>
      <c r="E747" s="237" t="s">
        <v>1</v>
      </c>
      <c r="F747" s="238" t="s">
        <v>3319</v>
      </c>
      <c r="G747" s="235"/>
      <c r="H747" s="239">
        <v>1</v>
      </c>
      <c r="I747" s="240"/>
      <c r="J747" s="235"/>
      <c r="K747" s="235"/>
      <c r="L747" s="241"/>
      <c r="M747" s="242"/>
      <c r="N747" s="243"/>
      <c r="O747" s="243"/>
      <c r="P747" s="243"/>
      <c r="Q747" s="243"/>
      <c r="R747" s="243"/>
      <c r="S747" s="243"/>
      <c r="T747" s="24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5" t="s">
        <v>225</v>
      </c>
      <c r="AU747" s="245" t="s">
        <v>93</v>
      </c>
      <c r="AV747" s="13" t="s">
        <v>93</v>
      </c>
      <c r="AW747" s="13" t="s">
        <v>38</v>
      </c>
      <c r="AX747" s="13" t="s">
        <v>83</v>
      </c>
      <c r="AY747" s="245" t="s">
        <v>216</v>
      </c>
    </row>
    <row r="748" s="13" customFormat="1">
      <c r="A748" s="13"/>
      <c r="B748" s="234"/>
      <c r="C748" s="235"/>
      <c r="D748" s="236" t="s">
        <v>225</v>
      </c>
      <c r="E748" s="237" t="s">
        <v>1</v>
      </c>
      <c r="F748" s="238" t="s">
        <v>2974</v>
      </c>
      <c r="G748" s="235"/>
      <c r="H748" s="239">
        <v>2</v>
      </c>
      <c r="I748" s="240"/>
      <c r="J748" s="235"/>
      <c r="K748" s="235"/>
      <c r="L748" s="241"/>
      <c r="M748" s="242"/>
      <c r="N748" s="243"/>
      <c r="O748" s="243"/>
      <c r="P748" s="243"/>
      <c r="Q748" s="243"/>
      <c r="R748" s="243"/>
      <c r="S748" s="243"/>
      <c r="T748" s="24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5" t="s">
        <v>225</v>
      </c>
      <c r="AU748" s="245" t="s">
        <v>93</v>
      </c>
      <c r="AV748" s="13" t="s">
        <v>93</v>
      </c>
      <c r="AW748" s="13" t="s">
        <v>38</v>
      </c>
      <c r="AX748" s="13" t="s">
        <v>83</v>
      </c>
      <c r="AY748" s="245" t="s">
        <v>216</v>
      </c>
    </row>
    <row r="749" s="14" customFormat="1">
      <c r="A749" s="14"/>
      <c r="B749" s="246"/>
      <c r="C749" s="247"/>
      <c r="D749" s="236" t="s">
        <v>225</v>
      </c>
      <c r="E749" s="248" t="s">
        <v>1</v>
      </c>
      <c r="F749" s="249" t="s">
        <v>229</v>
      </c>
      <c r="G749" s="247"/>
      <c r="H749" s="250">
        <v>5</v>
      </c>
      <c r="I749" s="251"/>
      <c r="J749" s="247"/>
      <c r="K749" s="247"/>
      <c r="L749" s="252"/>
      <c r="M749" s="253"/>
      <c r="N749" s="254"/>
      <c r="O749" s="254"/>
      <c r="P749" s="254"/>
      <c r="Q749" s="254"/>
      <c r="R749" s="254"/>
      <c r="S749" s="254"/>
      <c r="T749" s="25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6" t="s">
        <v>225</v>
      </c>
      <c r="AU749" s="256" t="s">
        <v>93</v>
      </c>
      <c r="AV749" s="14" t="s">
        <v>223</v>
      </c>
      <c r="AW749" s="14" t="s">
        <v>38</v>
      </c>
      <c r="AX749" s="14" t="s">
        <v>91</v>
      </c>
      <c r="AY749" s="256" t="s">
        <v>216</v>
      </c>
    </row>
    <row r="750" s="2" customFormat="1" ht="16.5" customHeight="1">
      <c r="A750" s="40"/>
      <c r="B750" s="41"/>
      <c r="C750" s="221" t="s">
        <v>554</v>
      </c>
      <c r="D750" s="221" t="s">
        <v>218</v>
      </c>
      <c r="E750" s="222" t="s">
        <v>3320</v>
      </c>
      <c r="F750" s="223" t="s">
        <v>3321</v>
      </c>
      <c r="G750" s="224" t="s">
        <v>323</v>
      </c>
      <c r="H750" s="225">
        <v>32</v>
      </c>
      <c r="I750" s="226"/>
      <c r="J750" s="227">
        <f>ROUND(I750*H750,2)</f>
        <v>0</v>
      </c>
      <c r="K750" s="223" t="s">
        <v>222</v>
      </c>
      <c r="L750" s="46"/>
      <c r="M750" s="228" t="s">
        <v>1</v>
      </c>
      <c r="N750" s="229" t="s">
        <v>48</v>
      </c>
      <c r="O750" s="93"/>
      <c r="P750" s="230">
        <f>O750*H750</f>
        <v>0</v>
      </c>
      <c r="Q750" s="230">
        <v>0</v>
      </c>
      <c r="R750" s="230">
        <f>Q750*H750</f>
        <v>0</v>
      </c>
      <c r="S750" s="230">
        <v>0.00085999999999999998</v>
      </c>
      <c r="T750" s="231">
        <f>S750*H750</f>
        <v>0.027519999999999999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32" t="s">
        <v>312</v>
      </c>
      <c r="AT750" s="232" t="s">
        <v>218</v>
      </c>
      <c r="AU750" s="232" t="s">
        <v>93</v>
      </c>
      <c r="AY750" s="18" t="s">
        <v>216</v>
      </c>
      <c r="BE750" s="233">
        <f>IF(N750="základní",J750,0)</f>
        <v>0</v>
      </c>
      <c r="BF750" s="233">
        <f>IF(N750="snížená",J750,0)</f>
        <v>0</v>
      </c>
      <c r="BG750" s="233">
        <f>IF(N750="zákl. přenesená",J750,0)</f>
        <v>0</v>
      </c>
      <c r="BH750" s="233">
        <f>IF(N750="sníž. přenesená",J750,0)</f>
        <v>0</v>
      </c>
      <c r="BI750" s="233">
        <f>IF(N750="nulová",J750,0)</f>
        <v>0</v>
      </c>
      <c r="BJ750" s="18" t="s">
        <v>91</v>
      </c>
      <c r="BK750" s="233">
        <f>ROUND(I750*H750,2)</f>
        <v>0</v>
      </c>
      <c r="BL750" s="18" t="s">
        <v>312</v>
      </c>
      <c r="BM750" s="232" t="s">
        <v>3322</v>
      </c>
    </row>
    <row r="751" s="13" customFormat="1">
      <c r="A751" s="13"/>
      <c r="B751" s="234"/>
      <c r="C751" s="235"/>
      <c r="D751" s="236" t="s">
        <v>225</v>
      </c>
      <c r="E751" s="237" t="s">
        <v>1</v>
      </c>
      <c r="F751" s="238" t="s">
        <v>3181</v>
      </c>
      <c r="G751" s="235"/>
      <c r="H751" s="239">
        <v>2</v>
      </c>
      <c r="I751" s="240"/>
      <c r="J751" s="235"/>
      <c r="K751" s="235"/>
      <c r="L751" s="241"/>
      <c r="M751" s="242"/>
      <c r="N751" s="243"/>
      <c r="O751" s="243"/>
      <c r="P751" s="243"/>
      <c r="Q751" s="243"/>
      <c r="R751" s="243"/>
      <c r="S751" s="243"/>
      <c r="T751" s="24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5" t="s">
        <v>225</v>
      </c>
      <c r="AU751" s="245" t="s">
        <v>93</v>
      </c>
      <c r="AV751" s="13" t="s">
        <v>93</v>
      </c>
      <c r="AW751" s="13" t="s">
        <v>38</v>
      </c>
      <c r="AX751" s="13" t="s">
        <v>83</v>
      </c>
      <c r="AY751" s="245" t="s">
        <v>216</v>
      </c>
    </row>
    <row r="752" s="13" customFormat="1">
      <c r="A752" s="13"/>
      <c r="B752" s="234"/>
      <c r="C752" s="235"/>
      <c r="D752" s="236" t="s">
        <v>225</v>
      </c>
      <c r="E752" s="237" t="s">
        <v>1</v>
      </c>
      <c r="F752" s="238" t="s">
        <v>2959</v>
      </c>
      <c r="G752" s="235"/>
      <c r="H752" s="239">
        <v>4</v>
      </c>
      <c r="I752" s="240"/>
      <c r="J752" s="235"/>
      <c r="K752" s="235"/>
      <c r="L752" s="241"/>
      <c r="M752" s="242"/>
      <c r="N752" s="243"/>
      <c r="O752" s="243"/>
      <c r="P752" s="243"/>
      <c r="Q752" s="243"/>
      <c r="R752" s="243"/>
      <c r="S752" s="243"/>
      <c r="T752" s="24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5" t="s">
        <v>225</v>
      </c>
      <c r="AU752" s="245" t="s">
        <v>93</v>
      </c>
      <c r="AV752" s="13" t="s">
        <v>93</v>
      </c>
      <c r="AW752" s="13" t="s">
        <v>38</v>
      </c>
      <c r="AX752" s="13" t="s">
        <v>83</v>
      </c>
      <c r="AY752" s="245" t="s">
        <v>216</v>
      </c>
    </row>
    <row r="753" s="13" customFormat="1">
      <c r="A753" s="13"/>
      <c r="B753" s="234"/>
      <c r="C753" s="235"/>
      <c r="D753" s="236" t="s">
        <v>225</v>
      </c>
      <c r="E753" s="237" t="s">
        <v>1</v>
      </c>
      <c r="F753" s="238" t="s">
        <v>2960</v>
      </c>
      <c r="G753" s="235"/>
      <c r="H753" s="239">
        <v>1</v>
      </c>
      <c r="I753" s="240"/>
      <c r="J753" s="235"/>
      <c r="K753" s="235"/>
      <c r="L753" s="241"/>
      <c r="M753" s="242"/>
      <c r="N753" s="243"/>
      <c r="O753" s="243"/>
      <c r="P753" s="243"/>
      <c r="Q753" s="243"/>
      <c r="R753" s="243"/>
      <c r="S753" s="243"/>
      <c r="T753" s="24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5" t="s">
        <v>225</v>
      </c>
      <c r="AU753" s="245" t="s">
        <v>93</v>
      </c>
      <c r="AV753" s="13" t="s">
        <v>93</v>
      </c>
      <c r="AW753" s="13" t="s">
        <v>38</v>
      </c>
      <c r="AX753" s="13" t="s">
        <v>83</v>
      </c>
      <c r="AY753" s="245" t="s">
        <v>216</v>
      </c>
    </row>
    <row r="754" s="13" customFormat="1">
      <c r="A754" s="13"/>
      <c r="B754" s="234"/>
      <c r="C754" s="235"/>
      <c r="D754" s="236" t="s">
        <v>225</v>
      </c>
      <c r="E754" s="237" t="s">
        <v>1</v>
      </c>
      <c r="F754" s="238" t="s">
        <v>2961</v>
      </c>
      <c r="G754" s="235"/>
      <c r="H754" s="239">
        <v>1</v>
      </c>
      <c r="I754" s="240"/>
      <c r="J754" s="235"/>
      <c r="K754" s="235"/>
      <c r="L754" s="241"/>
      <c r="M754" s="242"/>
      <c r="N754" s="243"/>
      <c r="O754" s="243"/>
      <c r="P754" s="243"/>
      <c r="Q754" s="243"/>
      <c r="R754" s="243"/>
      <c r="S754" s="243"/>
      <c r="T754" s="24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5" t="s">
        <v>225</v>
      </c>
      <c r="AU754" s="245" t="s">
        <v>93</v>
      </c>
      <c r="AV754" s="13" t="s">
        <v>93</v>
      </c>
      <c r="AW754" s="13" t="s">
        <v>38</v>
      </c>
      <c r="AX754" s="13" t="s">
        <v>83</v>
      </c>
      <c r="AY754" s="245" t="s">
        <v>216</v>
      </c>
    </row>
    <row r="755" s="13" customFormat="1">
      <c r="A755" s="13"/>
      <c r="B755" s="234"/>
      <c r="C755" s="235"/>
      <c r="D755" s="236" t="s">
        <v>225</v>
      </c>
      <c r="E755" s="237" t="s">
        <v>1</v>
      </c>
      <c r="F755" s="238" t="s">
        <v>3182</v>
      </c>
      <c r="G755" s="235"/>
      <c r="H755" s="239">
        <v>2</v>
      </c>
      <c r="I755" s="240"/>
      <c r="J755" s="235"/>
      <c r="K755" s="235"/>
      <c r="L755" s="241"/>
      <c r="M755" s="242"/>
      <c r="N755" s="243"/>
      <c r="O755" s="243"/>
      <c r="P755" s="243"/>
      <c r="Q755" s="243"/>
      <c r="R755" s="243"/>
      <c r="S755" s="243"/>
      <c r="T755" s="244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5" t="s">
        <v>225</v>
      </c>
      <c r="AU755" s="245" t="s">
        <v>93</v>
      </c>
      <c r="AV755" s="13" t="s">
        <v>93</v>
      </c>
      <c r="AW755" s="13" t="s">
        <v>38</v>
      </c>
      <c r="AX755" s="13" t="s">
        <v>83</v>
      </c>
      <c r="AY755" s="245" t="s">
        <v>216</v>
      </c>
    </row>
    <row r="756" s="13" customFormat="1">
      <c r="A756" s="13"/>
      <c r="B756" s="234"/>
      <c r="C756" s="235"/>
      <c r="D756" s="236" t="s">
        <v>225</v>
      </c>
      <c r="E756" s="237" t="s">
        <v>1</v>
      </c>
      <c r="F756" s="238" t="s">
        <v>3183</v>
      </c>
      <c r="G756" s="235"/>
      <c r="H756" s="239">
        <v>2</v>
      </c>
      <c r="I756" s="240"/>
      <c r="J756" s="235"/>
      <c r="K756" s="235"/>
      <c r="L756" s="241"/>
      <c r="M756" s="242"/>
      <c r="N756" s="243"/>
      <c r="O756" s="243"/>
      <c r="P756" s="243"/>
      <c r="Q756" s="243"/>
      <c r="R756" s="243"/>
      <c r="S756" s="243"/>
      <c r="T756" s="24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5" t="s">
        <v>225</v>
      </c>
      <c r="AU756" s="245" t="s">
        <v>93</v>
      </c>
      <c r="AV756" s="13" t="s">
        <v>93</v>
      </c>
      <c r="AW756" s="13" t="s">
        <v>38</v>
      </c>
      <c r="AX756" s="13" t="s">
        <v>83</v>
      </c>
      <c r="AY756" s="245" t="s">
        <v>216</v>
      </c>
    </row>
    <row r="757" s="13" customFormat="1">
      <c r="A757" s="13"/>
      <c r="B757" s="234"/>
      <c r="C757" s="235"/>
      <c r="D757" s="236" t="s">
        <v>225</v>
      </c>
      <c r="E757" s="237" t="s">
        <v>1</v>
      </c>
      <c r="F757" s="238" t="s">
        <v>2964</v>
      </c>
      <c r="G757" s="235"/>
      <c r="H757" s="239">
        <v>1</v>
      </c>
      <c r="I757" s="240"/>
      <c r="J757" s="235"/>
      <c r="K757" s="235"/>
      <c r="L757" s="241"/>
      <c r="M757" s="242"/>
      <c r="N757" s="243"/>
      <c r="O757" s="243"/>
      <c r="P757" s="243"/>
      <c r="Q757" s="243"/>
      <c r="R757" s="243"/>
      <c r="S757" s="243"/>
      <c r="T757" s="24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5" t="s">
        <v>225</v>
      </c>
      <c r="AU757" s="245" t="s">
        <v>93</v>
      </c>
      <c r="AV757" s="13" t="s">
        <v>93</v>
      </c>
      <c r="AW757" s="13" t="s">
        <v>38</v>
      </c>
      <c r="AX757" s="13" t="s">
        <v>83</v>
      </c>
      <c r="AY757" s="245" t="s">
        <v>216</v>
      </c>
    </row>
    <row r="758" s="13" customFormat="1">
      <c r="A758" s="13"/>
      <c r="B758" s="234"/>
      <c r="C758" s="235"/>
      <c r="D758" s="236" t="s">
        <v>225</v>
      </c>
      <c r="E758" s="237" t="s">
        <v>1</v>
      </c>
      <c r="F758" s="238" t="s">
        <v>2965</v>
      </c>
      <c r="G758" s="235"/>
      <c r="H758" s="239">
        <v>1</v>
      </c>
      <c r="I758" s="240"/>
      <c r="J758" s="235"/>
      <c r="K758" s="235"/>
      <c r="L758" s="241"/>
      <c r="M758" s="242"/>
      <c r="N758" s="243"/>
      <c r="O758" s="243"/>
      <c r="P758" s="243"/>
      <c r="Q758" s="243"/>
      <c r="R758" s="243"/>
      <c r="S758" s="243"/>
      <c r="T758" s="24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5" t="s">
        <v>225</v>
      </c>
      <c r="AU758" s="245" t="s">
        <v>93</v>
      </c>
      <c r="AV758" s="13" t="s">
        <v>93</v>
      </c>
      <c r="AW758" s="13" t="s">
        <v>38</v>
      </c>
      <c r="AX758" s="13" t="s">
        <v>83</v>
      </c>
      <c r="AY758" s="245" t="s">
        <v>216</v>
      </c>
    </row>
    <row r="759" s="13" customFormat="1">
      <c r="A759" s="13"/>
      <c r="B759" s="234"/>
      <c r="C759" s="235"/>
      <c r="D759" s="236" t="s">
        <v>225</v>
      </c>
      <c r="E759" s="237" t="s">
        <v>1</v>
      </c>
      <c r="F759" s="238" t="s">
        <v>3184</v>
      </c>
      <c r="G759" s="235"/>
      <c r="H759" s="239">
        <v>2</v>
      </c>
      <c r="I759" s="240"/>
      <c r="J759" s="235"/>
      <c r="K759" s="235"/>
      <c r="L759" s="241"/>
      <c r="M759" s="242"/>
      <c r="N759" s="243"/>
      <c r="O759" s="243"/>
      <c r="P759" s="243"/>
      <c r="Q759" s="243"/>
      <c r="R759" s="243"/>
      <c r="S759" s="243"/>
      <c r="T759" s="24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5" t="s">
        <v>225</v>
      </c>
      <c r="AU759" s="245" t="s">
        <v>93</v>
      </c>
      <c r="AV759" s="13" t="s">
        <v>93</v>
      </c>
      <c r="AW759" s="13" t="s">
        <v>38</v>
      </c>
      <c r="AX759" s="13" t="s">
        <v>83</v>
      </c>
      <c r="AY759" s="245" t="s">
        <v>216</v>
      </c>
    </row>
    <row r="760" s="13" customFormat="1">
      <c r="A760" s="13"/>
      <c r="B760" s="234"/>
      <c r="C760" s="235"/>
      <c r="D760" s="236" t="s">
        <v>225</v>
      </c>
      <c r="E760" s="237" t="s">
        <v>1</v>
      </c>
      <c r="F760" s="238" t="s">
        <v>3185</v>
      </c>
      <c r="G760" s="235"/>
      <c r="H760" s="239">
        <v>2</v>
      </c>
      <c r="I760" s="240"/>
      <c r="J760" s="235"/>
      <c r="K760" s="235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225</v>
      </c>
      <c r="AU760" s="245" t="s">
        <v>93</v>
      </c>
      <c r="AV760" s="13" t="s">
        <v>93</v>
      </c>
      <c r="AW760" s="13" t="s">
        <v>38</v>
      </c>
      <c r="AX760" s="13" t="s">
        <v>83</v>
      </c>
      <c r="AY760" s="245" t="s">
        <v>216</v>
      </c>
    </row>
    <row r="761" s="13" customFormat="1">
      <c r="A761" s="13"/>
      <c r="B761" s="234"/>
      <c r="C761" s="235"/>
      <c r="D761" s="236" t="s">
        <v>225</v>
      </c>
      <c r="E761" s="237" t="s">
        <v>1</v>
      </c>
      <c r="F761" s="238" t="s">
        <v>2968</v>
      </c>
      <c r="G761" s="235"/>
      <c r="H761" s="239">
        <v>1</v>
      </c>
      <c r="I761" s="240"/>
      <c r="J761" s="235"/>
      <c r="K761" s="235"/>
      <c r="L761" s="241"/>
      <c r="M761" s="242"/>
      <c r="N761" s="243"/>
      <c r="O761" s="243"/>
      <c r="P761" s="243"/>
      <c r="Q761" s="243"/>
      <c r="R761" s="243"/>
      <c r="S761" s="243"/>
      <c r="T761" s="24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5" t="s">
        <v>225</v>
      </c>
      <c r="AU761" s="245" t="s">
        <v>93</v>
      </c>
      <c r="AV761" s="13" t="s">
        <v>93</v>
      </c>
      <c r="AW761" s="13" t="s">
        <v>38</v>
      </c>
      <c r="AX761" s="13" t="s">
        <v>83</v>
      </c>
      <c r="AY761" s="245" t="s">
        <v>216</v>
      </c>
    </row>
    <row r="762" s="13" customFormat="1">
      <c r="A762" s="13"/>
      <c r="B762" s="234"/>
      <c r="C762" s="235"/>
      <c r="D762" s="236" t="s">
        <v>225</v>
      </c>
      <c r="E762" s="237" t="s">
        <v>1</v>
      </c>
      <c r="F762" s="238" t="s">
        <v>2969</v>
      </c>
      <c r="G762" s="235"/>
      <c r="H762" s="239">
        <v>1</v>
      </c>
      <c r="I762" s="240"/>
      <c r="J762" s="235"/>
      <c r="K762" s="235"/>
      <c r="L762" s="241"/>
      <c r="M762" s="242"/>
      <c r="N762" s="243"/>
      <c r="O762" s="243"/>
      <c r="P762" s="243"/>
      <c r="Q762" s="243"/>
      <c r="R762" s="243"/>
      <c r="S762" s="243"/>
      <c r="T762" s="24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5" t="s">
        <v>225</v>
      </c>
      <c r="AU762" s="245" t="s">
        <v>93</v>
      </c>
      <c r="AV762" s="13" t="s">
        <v>93</v>
      </c>
      <c r="AW762" s="13" t="s">
        <v>38</v>
      </c>
      <c r="AX762" s="13" t="s">
        <v>83</v>
      </c>
      <c r="AY762" s="245" t="s">
        <v>216</v>
      </c>
    </row>
    <row r="763" s="13" customFormat="1">
      <c r="A763" s="13"/>
      <c r="B763" s="234"/>
      <c r="C763" s="235"/>
      <c r="D763" s="236" t="s">
        <v>225</v>
      </c>
      <c r="E763" s="237" t="s">
        <v>1</v>
      </c>
      <c r="F763" s="238" t="s">
        <v>2970</v>
      </c>
      <c r="G763" s="235"/>
      <c r="H763" s="239">
        <v>1</v>
      </c>
      <c r="I763" s="240"/>
      <c r="J763" s="235"/>
      <c r="K763" s="235"/>
      <c r="L763" s="241"/>
      <c r="M763" s="242"/>
      <c r="N763" s="243"/>
      <c r="O763" s="243"/>
      <c r="P763" s="243"/>
      <c r="Q763" s="243"/>
      <c r="R763" s="243"/>
      <c r="S763" s="243"/>
      <c r="T763" s="24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5" t="s">
        <v>225</v>
      </c>
      <c r="AU763" s="245" t="s">
        <v>93</v>
      </c>
      <c r="AV763" s="13" t="s">
        <v>93</v>
      </c>
      <c r="AW763" s="13" t="s">
        <v>38</v>
      </c>
      <c r="AX763" s="13" t="s">
        <v>83</v>
      </c>
      <c r="AY763" s="245" t="s">
        <v>216</v>
      </c>
    </row>
    <row r="764" s="13" customFormat="1">
      <c r="A764" s="13"/>
      <c r="B764" s="234"/>
      <c r="C764" s="235"/>
      <c r="D764" s="236" t="s">
        <v>225</v>
      </c>
      <c r="E764" s="237" t="s">
        <v>1</v>
      </c>
      <c r="F764" s="238" t="s">
        <v>2996</v>
      </c>
      <c r="G764" s="235"/>
      <c r="H764" s="239">
        <v>2</v>
      </c>
      <c r="I764" s="240"/>
      <c r="J764" s="235"/>
      <c r="K764" s="235"/>
      <c r="L764" s="241"/>
      <c r="M764" s="242"/>
      <c r="N764" s="243"/>
      <c r="O764" s="243"/>
      <c r="P764" s="243"/>
      <c r="Q764" s="243"/>
      <c r="R764" s="243"/>
      <c r="S764" s="243"/>
      <c r="T764" s="24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5" t="s">
        <v>225</v>
      </c>
      <c r="AU764" s="245" t="s">
        <v>93</v>
      </c>
      <c r="AV764" s="13" t="s">
        <v>93</v>
      </c>
      <c r="AW764" s="13" t="s">
        <v>38</v>
      </c>
      <c r="AX764" s="13" t="s">
        <v>83</v>
      </c>
      <c r="AY764" s="245" t="s">
        <v>216</v>
      </c>
    </row>
    <row r="765" s="13" customFormat="1">
      <c r="A765" s="13"/>
      <c r="B765" s="234"/>
      <c r="C765" s="235"/>
      <c r="D765" s="236" t="s">
        <v>225</v>
      </c>
      <c r="E765" s="237" t="s">
        <v>1</v>
      </c>
      <c r="F765" s="238" t="s">
        <v>3251</v>
      </c>
      <c r="G765" s="235"/>
      <c r="H765" s="239">
        <v>2</v>
      </c>
      <c r="I765" s="240"/>
      <c r="J765" s="235"/>
      <c r="K765" s="235"/>
      <c r="L765" s="241"/>
      <c r="M765" s="242"/>
      <c r="N765" s="243"/>
      <c r="O765" s="243"/>
      <c r="P765" s="243"/>
      <c r="Q765" s="243"/>
      <c r="R765" s="243"/>
      <c r="S765" s="243"/>
      <c r="T765" s="244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5" t="s">
        <v>225</v>
      </c>
      <c r="AU765" s="245" t="s">
        <v>93</v>
      </c>
      <c r="AV765" s="13" t="s">
        <v>93</v>
      </c>
      <c r="AW765" s="13" t="s">
        <v>38</v>
      </c>
      <c r="AX765" s="13" t="s">
        <v>83</v>
      </c>
      <c r="AY765" s="245" t="s">
        <v>216</v>
      </c>
    </row>
    <row r="766" s="13" customFormat="1">
      <c r="A766" s="13"/>
      <c r="B766" s="234"/>
      <c r="C766" s="235"/>
      <c r="D766" s="236" t="s">
        <v>225</v>
      </c>
      <c r="E766" s="237" t="s">
        <v>1</v>
      </c>
      <c r="F766" s="238" t="s">
        <v>2951</v>
      </c>
      <c r="G766" s="235"/>
      <c r="H766" s="239">
        <v>1</v>
      </c>
      <c r="I766" s="240"/>
      <c r="J766" s="235"/>
      <c r="K766" s="235"/>
      <c r="L766" s="241"/>
      <c r="M766" s="242"/>
      <c r="N766" s="243"/>
      <c r="O766" s="243"/>
      <c r="P766" s="243"/>
      <c r="Q766" s="243"/>
      <c r="R766" s="243"/>
      <c r="S766" s="243"/>
      <c r="T766" s="24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5" t="s">
        <v>225</v>
      </c>
      <c r="AU766" s="245" t="s">
        <v>93</v>
      </c>
      <c r="AV766" s="13" t="s">
        <v>93</v>
      </c>
      <c r="AW766" s="13" t="s">
        <v>38</v>
      </c>
      <c r="AX766" s="13" t="s">
        <v>83</v>
      </c>
      <c r="AY766" s="245" t="s">
        <v>216</v>
      </c>
    </row>
    <row r="767" s="13" customFormat="1">
      <c r="A767" s="13"/>
      <c r="B767" s="234"/>
      <c r="C767" s="235"/>
      <c r="D767" s="236" t="s">
        <v>225</v>
      </c>
      <c r="E767" s="237" t="s">
        <v>1</v>
      </c>
      <c r="F767" s="238" t="s">
        <v>2973</v>
      </c>
      <c r="G767" s="235"/>
      <c r="H767" s="239">
        <v>1</v>
      </c>
      <c r="I767" s="240"/>
      <c r="J767" s="235"/>
      <c r="K767" s="235"/>
      <c r="L767" s="241"/>
      <c r="M767" s="242"/>
      <c r="N767" s="243"/>
      <c r="O767" s="243"/>
      <c r="P767" s="243"/>
      <c r="Q767" s="243"/>
      <c r="R767" s="243"/>
      <c r="S767" s="243"/>
      <c r="T767" s="24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5" t="s">
        <v>225</v>
      </c>
      <c r="AU767" s="245" t="s">
        <v>93</v>
      </c>
      <c r="AV767" s="13" t="s">
        <v>93</v>
      </c>
      <c r="AW767" s="13" t="s">
        <v>38</v>
      </c>
      <c r="AX767" s="13" t="s">
        <v>83</v>
      </c>
      <c r="AY767" s="245" t="s">
        <v>216</v>
      </c>
    </row>
    <row r="768" s="13" customFormat="1">
      <c r="A768" s="13"/>
      <c r="B768" s="234"/>
      <c r="C768" s="235"/>
      <c r="D768" s="236" t="s">
        <v>225</v>
      </c>
      <c r="E768" s="237" t="s">
        <v>1</v>
      </c>
      <c r="F768" s="238" t="s">
        <v>3177</v>
      </c>
      <c r="G768" s="235"/>
      <c r="H768" s="239">
        <v>4</v>
      </c>
      <c r="I768" s="240"/>
      <c r="J768" s="235"/>
      <c r="K768" s="235"/>
      <c r="L768" s="241"/>
      <c r="M768" s="242"/>
      <c r="N768" s="243"/>
      <c r="O768" s="243"/>
      <c r="P768" s="243"/>
      <c r="Q768" s="243"/>
      <c r="R768" s="243"/>
      <c r="S768" s="243"/>
      <c r="T768" s="24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5" t="s">
        <v>225</v>
      </c>
      <c r="AU768" s="245" t="s">
        <v>93</v>
      </c>
      <c r="AV768" s="13" t="s">
        <v>93</v>
      </c>
      <c r="AW768" s="13" t="s">
        <v>38</v>
      </c>
      <c r="AX768" s="13" t="s">
        <v>83</v>
      </c>
      <c r="AY768" s="245" t="s">
        <v>216</v>
      </c>
    </row>
    <row r="769" s="13" customFormat="1">
      <c r="A769" s="13"/>
      <c r="B769" s="234"/>
      <c r="C769" s="235"/>
      <c r="D769" s="236" t="s">
        <v>225</v>
      </c>
      <c r="E769" s="237" t="s">
        <v>1</v>
      </c>
      <c r="F769" s="238" t="s">
        <v>2975</v>
      </c>
      <c r="G769" s="235"/>
      <c r="H769" s="239">
        <v>1</v>
      </c>
      <c r="I769" s="240"/>
      <c r="J769" s="235"/>
      <c r="K769" s="235"/>
      <c r="L769" s="241"/>
      <c r="M769" s="242"/>
      <c r="N769" s="243"/>
      <c r="O769" s="243"/>
      <c r="P769" s="243"/>
      <c r="Q769" s="243"/>
      <c r="R769" s="243"/>
      <c r="S769" s="243"/>
      <c r="T769" s="24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5" t="s">
        <v>225</v>
      </c>
      <c r="AU769" s="245" t="s">
        <v>93</v>
      </c>
      <c r="AV769" s="13" t="s">
        <v>93</v>
      </c>
      <c r="AW769" s="13" t="s">
        <v>38</v>
      </c>
      <c r="AX769" s="13" t="s">
        <v>83</v>
      </c>
      <c r="AY769" s="245" t="s">
        <v>216</v>
      </c>
    </row>
    <row r="770" s="14" customFormat="1">
      <c r="A770" s="14"/>
      <c r="B770" s="246"/>
      <c r="C770" s="247"/>
      <c r="D770" s="236" t="s">
        <v>225</v>
      </c>
      <c r="E770" s="248" t="s">
        <v>1</v>
      </c>
      <c r="F770" s="249" t="s">
        <v>229</v>
      </c>
      <c r="G770" s="247"/>
      <c r="H770" s="250">
        <v>32</v>
      </c>
      <c r="I770" s="251"/>
      <c r="J770" s="247"/>
      <c r="K770" s="247"/>
      <c r="L770" s="252"/>
      <c r="M770" s="253"/>
      <c r="N770" s="254"/>
      <c r="O770" s="254"/>
      <c r="P770" s="254"/>
      <c r="Q770" s="254"/>
      <c r="R770" s="254"/>
      <c r="S770" s="254"/>
      <c r="T770" s="25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6" t="s">
        <v>225</v>
      </c>
      <c r="AU770" s="256" t="s">
        <v>93</v>
      </c>
      <c r="AV770" s="14" t="s">
        <v>223</v>
      </c>
      <c r="AW770" s="14" t="s">
        <v>38</v>
      </c>
      <c r="AX770" s="14" t="s">
        <v>91</v>
      </c>
      <c r="AY770" s="256" t="s">
        <v>216</v>
      </c>
    </row>
    <row r="771" s="2" customFormat="1" ht="16.5" customHeight="1">
      <c r="A771" s="40"/>
      <c r="B771" s="41"/>
      <c r="C771" s="221" t="s">
        <v>558</v>
      </c>
      <c r="D771" s="221" t="s">
        <v>218</v>
      </c>
      <c r="E771" s="222" t="s">
        <v>3323</v>
      </c>
      <c r="F771" s="223" t="s">
        <v>3324</v>
      </c>
      <c r="G771" s="224" t="s">
        <v>323</v>
      </c>
      <c r="H771" s="225">
        <v>24</v>
      </c>
      <c r="I771" s="226"/>
      <c r="J771" s="227">
        <f>ROUND(I771*H771,2)</f>
        <v>0</v>
      </c>
      <c r="K771" s="223" t="s">
        <v>222</v>
      </c>
      <c r="L771" s="46"/>
      <c r="M771" s="228" t="s">
        <v>1</v>
      </c>
      <c r="N771" s="229" t="s">
        <v>48</v>
      </c>
      <c r="O771" s="93"/>
      <c r="P771" s="230">
        <f>O771*H771</f>
        <v>0</v>
      </c>
      <c r="Q771" s="230">
        <v>0</v>
      </c>
      <c r="R771" s="230">
        <f>Q771*H771</f>
        <v>0</v>
      </c>
      <c r="S771" s="230">
        <v>0.00084999999999999995</v>
      </c>
      <c r="T771" s="231">
        <f>S771*H771</f>
        <v>0.020399999999999998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32" t="s">
        <v>312</v>
      </c>
      <c r="AT771" s="232" t="s">
        <v>218</v>
      </c>
      <c r="AU771" s="232" t="s">
        <v>93</v>
      </c>
      <c r="AY771" s="18" t="s">
        <v>216</v>
      </c>
      <c r="BE771" s="233">
        <f>IF(N771="základní",J771,0)</f>
        <v>0</v>
      </c>
      <c r="BF771" s="233">
        <f>IF(N771="snížená",J771,0)</f>
        <v>0</v>
      </c>
      <c r="BG771" s="233">
        <f>IF(N771="zákl. přenesená",J771,0)</f>
        <v>0</v>
      </c>
      <c r="BH771" s="233">
        <f>IF(N771="sníž. přenesená",J771,0)</f>
        <v>0</v>
      </c>
      <c r="BI771" s="233">
        <f>IF(N771="nulová",J771,0)</f>
        <v>0</v>
      </c>
      <c r="BJ771" s="18" t="s">
        <v>91</v>
      </c>
      <c r="BK771" s="233">
        <f>ROUND(I771*H771,2)</f>
        <v>0</v>
      </c>
      <c r="BL771" s="18" t="s">
        <v>312</v>
      </c>
      <c r="BM771" s="232" t="s">
        <v>3325</v>
      </c>
    </row>
    <row r="772" s="13" customFormat="1">
      <c r="A772" s="13"/>
      <c r="B772" s="234"/>
      <c r="C772" s="235"/>
      <c r="D772" s="236" t="s">
        <v>225</v>
      </c>
      <c r="E772" s="237" t="s">
        <v>1</v>
      </c>
      <c r="F772" s="238" t="s">
        <v>2958</v>
      </c>
      <c r="G772" s="235"/>
      <c r="H772" s="239">
        <v>1</v>
      </c>
      <c r="I772" s="240"/>
      <c r="J772" s="235"/>
      <c r="K772" s="235"/>
      <c r="L772" s="241"/>
      <c r="M772" s="242"/>
      <c r="N772" s="243"/>
      <c r="O772" s="243"/>
      <c r="P772" s="243"/>
      <c r="Q772" s="243"/>
      <c r="R772" s="243"/>
      <c r="S772" s="243"/>
      <c r="T772" s="24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5" t="s">
        <v>225</v>
      </c>
      <c r="AU772" s="245" t="s">
        <v>93</v>
      </c>
      <c r="AV772" s="13" t="s">
        <v>93</v>
      </c>
      <c r="AW772" s="13" t="s">
        <v>38</v>
      </c>
      <c r="AX772" s="13" t="s">
        <v>83</v>
      </c>
      <c r="AY772" s="245" t="s">
        <v>216</v>
      </c>
    </row>
    <row r="773" s="13" customFormat="1">
      <c r="A773" s="13"/>
      <c r="B773" s="234"/>
      <c r="C773" s="235"/>
      <c r="D773" s="236" t="s">
        <v>225</v>
      </c>
      <c r="E773" s="237" t="s">
        <v>1</v>
      </c>
      <c r="F773" s="238" t="s">
        <v>3260</v>
      </c>
      <c r="G773" s="235"/>
      <c r="H773" s="239">
        <v>2</v>
      </c>
      <c r="I773" s="240"/>
      <c r="J773" s="235"/>
      <c r="K773" s="235"/>
      <c r="L773" s="241"/>
      <c r="M773" s="242"/>
      <c r="N773" s="243"/>
      <c r="O773" s="243"/>
      <c r="P773" s="243"/>
      <c r="Q773" s="243"/>
      <c r="R773" s="243"/>
      <c r="S773" s="243"/>
      <c r="T773" s="24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5" t="s">
        <v>225</v>
      </c>
      <c r="AU773" s="245" t="s">
        <v>93</v>
      </c>
      <c r="AV773" s="13" t="s">
        <v>93</v>
      </c>
      <c r="AW773" s="13" t="s">
        <v>38</v>
      </c>
      <c r="AX773" s="13" t="s">
        <v>83</v>
      </c>
      <c r="AY773" s="245" t="s">
        <v>216</v>
      </c>
    </row>
    <row r="774" s="13" customFormat="1">
      <c r="A774" s="13"/>
      <c r="B774" s="234"/>
      <c r="C774" s="235"/>
      <c r="D774" s="236" t="s">
        <v>225</v>
      </c>
      <c r="E774" s="237" t="s">
        <v>1</v>
      </c>
      <c r="F774" s="238" t="s">
        <v>2979</v>
      </c>
      <c r="G774" s="235"/>
      <c r="H774" s="239">
        <v>2</v>
      </c>
      <c r="I774" s="240"/>
      <c r="J774" s="235"/>
      <c r="K774" s="235"/>
      <c r="L774" s="241"/>
      <c r="M774" s="242"/>
      <c r="N774" s="243"/>
      <c r="O774" s="243"/>
      <c r="P774" s="243"/>
      <c r="Q774" s="243"/>
      <c r="R774" s="243"/>
      <c r="S774" s="243"/>
      <c r="T774" s="24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5" t="s">
        <v>225</v>
      </c>
      <c r="AU774" s="245" t="s">
        <v>93</v>
      </c>
      <c r="AV774" s="13" t="s">
        <v>93</v>
      </c>
      <c r="AW774" s="13" t="s">
        <v>38</v>
      </c>
      <c r="AX774" s="13" t="s">
        <v>83</v>
      </c>
      <c r="AY774" s="245" t="s">
        <v>216</v>
      </c>
    </row>
    <row r="775" s="13" customFormat="1">
      <c r="A775" s="13"/>
      <c r="B775" s="234"/>
      <c r="C775" s="235"/>
      <c r="D775" s="236" t="s">
        <v>225</v>
      </c>
      <c r="E775" s="237" t="s">
        <v>1</v>
      </c>
      <c r="F775" s="238" t="s">
        <v>2961</v>
      </c>
      <c r="G775" s="235"/>
      <c r="H775" s="239">
        <v>1</v>
      </c>
      <c r="I775" s="240"/>
      <c r="J775" s="235"/>
      <c r="K775" s="235"/>
      <c r="L775" s="241"/>
      <c r="M775" s="242"/>
      <c r="N775" s="243"/>
      <c r="O775" s="243"/>
      <c r="P775" s="243"/>
      <c r="Q775" s="243"/>
      <c r="R775" s="243"/>
      <c r="S775" s="243"/>
      <c r="T775" s="24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5" t="s">
        <v>225</v>
      </c>
      <c r="AU775" s="245" t="s">
        <v>93</v>
      </c>
      <c r="AV775" s="13" t="s">
        <v>93</v>
      </c>
      <c r="AW775" s="13" t="s">
        <v>38</v>
      </c>
      <c r="AX775" s="13" t="s">
        <v>83</v>
      </c>
      <c r="AY775" s="245" t="s">
        <v>216</v>
      </c>
    </row>
    <row r="776" s="13" customFormat="1">
      <c r="A776" s="13"/>
      <c r="B776" s="234"/>
      <c r="C776" s="235"/>
      <c r="D776" s="236" t="s">
        <v>225</v>
      </c>
      <c r="E776" s="237" t="s">
        <v>1</v>
      </c>
      <c r="F776" s="238" t="s">
        <v>2961</v>
      </c>
      <c r="G776" s="235"/>
      <c r="H776" s="239">
        <v>1</v>
      </c>
      <c r="I776" s="240"/>
      <c r="J776" s="235"/>
      <c r="K776" s="235"/>
      <c r="L776" s="241"/>
      <c r="M776" s="242"/>
      <c r="N776" s="243"/>
      <c r="O776" s="243"/>
      <c r="P776" s="243"/>
      <c r="Q776" s="243"/>
      <c r="R776" s="243"/>
      <c r="S776" s="243"/>
      <c r="T776" s="24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5" t="s">
        <v>225</v>
      </c>
      <c r="AU776" s="245" t="s">
        <v>93</v>
      </c>
      <c r="AV776" s="13" t="s">
        <v>93</v>
      </c>
      <c r="AW776" s="13" t="s">
        <v>38</v>
      </c>
      <c r="AX776" s="13" t="s">
        <v>83</v>
      </c>
      <c r="AY776" s="245" t="s">
        <v>216</v>
      </c>
    </row>
    <row r="777" s="13" customFormat="1">
      <c r="A777" s="13"/>
      <c r="B777" s="234"/>
      <c r="C777" s="235"/>
      <c r="D777" s="236" t="s">
        <v>225</v>
      </c>
      <c r="E777" s="237" t="s">
        <v>1</v>
      </c>
      <c r="F777" s="238" t="s">
        <v>2962</v>
      </c>
      <c r="G777" s="235"/>
      <c r="H777" s="239">
        <v>1</v>
      </c>
      <c r="I777" s="240"/>
      <c r="J777" s="235"/>
      <c r="K777" s="235"/>
      <c r="L777" s="241"/>
      <c r="M777" s="242"/>
      <c r="N777" s="243"/>
      <c r="O777" s="243"/>
      <c r="P777" s="243"/>
      <c r="Q777" s="243"/>
      <c r="R777" s="243"/>
      <c r="S777" s="243"/>
      <c r="T777" s="24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5" t="s">
        <v>225</v>
      </c>
      <c r="AU777" s="245" t="s">
        <v>93</v>
      </c>
      <c r="AV777" s="13" t="s">
        <v>93</v>
      </c>
      <c r="AW777" s="13" t="s">
        <v>38</v>
      </c>
      <c r="AX777" s="13" t="s">
        <v>83</v>
      </c>
      <c r="AY777" s="245" t="s">
        <v>216</v>
      </c>
    </row>
    <row r="778" s="13" customFormat="1">
      <c r="A778" s="13"/>
      <c r="B778" s="234"/>
      <c r="C778" s="235"/>
      <c r="D778" s="236" t="s">
        <v>225</v>
      </c>
      <c r="E778" s="237" t="s">
        <v>1</v>
      </c>
      <c r="F778" s="238" t="s">
        <v>2963</v>
      </c>
      <c r="G778" s="235"/>
      <c r="H778" s="239">
        <v>1</v>
      </c>
      <c r="I778" s="240"/>
      <c r="J778" s="235"/>
      <c r="K778" s="235"/>
      <c r="L778" s="241"/>
      <c r="M778" s="242"/>
      <c r="N778" s="243"/>
      <c r="O778" s="243"/>
      <c r="P778" s="243"/>
      <c r="Q778" s="243"/>
      <c r="R778" s="243"/>
      <c r="S778" s="243"/>
      <c r="T778" s="24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5" t="s">
        <v>225</v>
      </c>
      <c r="AU778" s="245" t="s">
        <v>93</v>
      </c>
      <c r="AV778" s="13" t="s">
        <v>93</v>
      </c>
      <c r="AW778" s="13" t="s">
        <v>38</v>
      </c>
      <c r="AX778" s="13" t="s">
        <v>83</v>
      </c>
      <c r="AY778" s="245" t="s">
        <v>216</v>
      </c>
    </row>
    <row r="779" s="13" customFormat="1">
      <c r="A779" s="13"/>
      <c r="B779" s="234"/>
      <c r="C779" s="235"/>
      <c r="D779" s="236" t="s">
        <v>225</v>
      </c>
      <c r="E779" s="237" t="s">
        <v>1</v>
      </c>
      <c r="F779" s="238" t="s">
        <v>2964</v>
      </c>
      <c r="G779" s="235"/>
      <c r="H779" s="239">
        <v>1</v>
      </c>
      <c r="I779" s="240"/>
      <c r="J779" s="235"/>
      <c r="K779" s="235"/>
      <c r="L779" s="241"/>
      <c r="M779" s="242"/>
      <c r="N779" s="243"/>
      <c r="O779" s="243"/>
      <c r="P779" s="243"/>
      <c r="Q779" s="243"/>
      <c r="R779" s="243"/>
      <c r="S779" s="243"/>
      <c r="T779" s="24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5" t="s">
        <v>225</v>
      </c>
      <c r="AU779" s="245" t="s">
        <v>93</v>
      </c>
      <c r="AV779" s="13" t="s">
        <v>93</v>
      </c>
      <c r="AW779" s="13" t="s">
        <v>38</v>
      </c>
      <c r="AX779" s="13" t="s">
        <v>83</v>
      </c>
      <c r="AY779" s="245" t="s">
        <v>216</v>
      </c>
    </row>
    <row r="780" s="13" customFormat="1">
      <c r="A780" s="13"/>
      <c r="B780" s="234"/>
      <c r="C780" s="235"/>
      <c r="D780" s="236" t="s">
        <v>225</v>
      </c>
      <c r="E780" s="237" t="s">
        <v>1</v>
      </c>
      <c r="F780" s="238" t="s">
        <v>2965</v>
      </c>
      <c r="G780" s="235"/>
      <c r="H780" s="239">
        <v>1</v>
      </c>
      <c r="I780" s="240"/>
      <c r="J780" s="235"/>
      <c r="K780" s="235"/>
      <c r="L780" s="241"/>
      <c r="M780" s="242"/>
      <c r="N780" s="243"/>
      <c r="O780" s="243"/>
      <c r="P780" s="243"/>
      <c r="Q780" s="243"/>
      <c r="R780" s="243"/>
      <c r="S780" s="243"/>
      <c r="T780" s="24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5" t="s">
        <v>225</v>
      </c>
      <c r="AU780" s="245" t="s">
        <v>93</v>
      </c>
      <c r="AV780" s="13" t="s">
        <v>93</v>
      </c>
      <c r="AW780" s="13" t="s">
        <v>38</v>
      </c>
      <c r="AX780" s="13" t="s">
        <v>83</v>
      </c>
      <c r="AY780" s="245" t="s">
        <v>216</v>
      </c>
    </row>
    <row r="781" s="13" customFormat="1">
      <c r="A781" s="13"/>
      <c r="B781" s="234"/>
      <c r="C781" s="235"/>
      <c r="D781" s="236" t="s">
        <v>225</v>
      </c>
      <c r="E781" s="237" t="s">
        <v>1</v>
      </c>
      <c r="F781" s="238" t="s">
        <v>2966</v>
      </c>
      <c r="G781" s="235"/>
      <c r="H781" s="239">
        <v>1</v>
      </c>
      <c r="I781" s="240"/>
      <c r="J781" s="235"/>
      <c r="K781" s="235"/>
      <c r="L781" s="241"/>
      <c r="M781" s="242"/>
      <c r="N781" s="243"/>
      <c r="O781" s="243"/>
      <c r="P781" s="243"/>
      <c r="Q781" s="243"/>
      <c r="R781" s="243"/>
      <c r="S781" s="243"/>
      <c r="T781" s="24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5" t="s">
        <v>225</v>
      </c>
      <c r="AU781" s="245" t="s">
        <v>93</v>
      </c>
      <c r="AV781" s="13" t="s">
        <v>93</v>
      </c>
      <c r="AW781" s="13" t="s">
        <v>38</v>
      </c>
      <c r="AX781" s="13" t="s">
        <v>83</v>
      </c>
      <c r="AY781" s="245" t="s">
        <v>216</v>
      </c>
    </row>
    <row r="782" s="13" customFormat="1">
      <c r="A782" s="13"/>
      <c r="B782" s="234"/>
      <c r="C782" s="235"/>
      <c r="D782" s="236" t="s">
        <v>225</v>
      </c>
      <c r="E782" s="237" t="s">
        <v>1</v>
      </c>
      <c r="F782" s="238" t="s">
        <v>2967</v>
      </c>
      <c r="G782" s="235"/>
      <c r="H782" s="239">
        <v>1</v>
      </c>
      <c r="I782" s="240"/>
      <c r="J782" s="235"/>
      <c r="K782" s="235"/>
      <c r="L782" s="241"/>
      <c r="M782" s="242"/>
      <c r="N782" s="243"/>
      <c r="O782" s="243"/>
      <c r="P782" s="243"/>
      <c r="Q782" s="243"/>
      <c r="R782" s="243"/>
      <c r="S782" s="243"/>
      <c r="T782" s="24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5" t="s">
        <v>225</v>
      </c>
      <c r="AU782" s="245" t="s">
        <v>93</v>
      </c>
      <c r="AV782" s="13" t="s">
        <v>93</v>
      </c>
      <c r="AW782" s="13" t="s">
        <v>38</v>
      </c>
      <c r="AX782" s="13" t="s">
        <v>83</v>
      </c>
      <c r="AY782" s="245" t="s">
        <v>216</v>
      </c>
    </row>
    <row r="783" s="13" customFormat="1">
      <c r="A783" s="13"/>
      <c r="B783" s="234"/>
      <c r="C783" s="235"/>
      <c r="D783" s="236" t="s">
        <v>225</v>
      </c>
      <c r="E783" s="237" t="s">
        <v>1</v>
      </c>
      <c r="F783" s="238" t="s">
        <v>2968</v>
      </c>
      <c r="G783" s="235"/>
      <c r="H783" s="239">
        <v>1</v>
      </c>
      <c r="I783" s="240"/>
      <c r="J783" s="235"/>
      <c r="K783" s="235"/>
      <c r="L783" s="241"/>
      <c r="M783" s="242"/>
      <c r="N783" s="243"/>
      <c r="O783" s="243"/>
      <c r="P783" s="243"/>
      <c r="Q783" s="243"/>
      <c r="R783" s="243"/>
      <c r="S783" s="243"/>
      <c r="T783" s="24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5" t="s">
        <v>225</v>
      </c>
      <c r="AU783" s="245" t="s">
        <v>93</v>
      </c>
      <c r="AV783" s="13" t="s">
        <v>93</v>
      </c>
      <c r="AW783" s="13" t="s">
        <v>38</v>
      </c>
      <c r="AX783" s="13" t="s">
        <v>83</v>
      </c>
      <c r="AY783" s="245" t="s">
        <v>216</v>
      </c>
    </row>
    <row r="784" s="13" customFormat="1">
      <c r="A784" s="13"/>
      <c r="B784" s="234"/>
      <c r="C784" s="235"/>
      <c r="D784" s="236" t="s">
        <v>225</v>
      </c>
      <c r="E784" s="237" t="s">
        <v>1</v>
      </c>
      <c r="F784" s="238" t="s">
        <v>2969</v>
      </c>
      <c r="G784" s="235"/>
      <c r="H784" s="239">
        <v>1</v>
      </c>
      <c r="I784" s="240"/>
      <c r="J784" s="235"/>
      <c r="K784" s="235"/>
      <c r="L784" s="241"/>
      <c r="M784" s="242"/>
      <c r="N784" s="243"/>
      <c r="O784" s="243"/>
      <c r="P784" s="243"/>
      <c r="Q784" s="243"/>
      <c r="R784" s="243"/>
      <c r="S784" s="243"/>
      <c r="T784" s="24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5" t="s">
        <v>225</v>
      </c>
      <c r="AU784" s="245" t="s">
        <v>93</v>
      </c>
      <c r="AV784" s="13" t="s">
        <v>93</v>
      </c>
      <c r="AW784" s="13" t="s">
        <v>38</v>
      </c>
      <c r="AX784" s="13" t="s">
        <v>83</v>
      </c>
      <c r="AY784" s="245" t="s">
        <v>216</v>
      </c>
    </row>
    <row r="785" s="13" customFormat="1">
      <c r="A785" s="13"/>
      <c r="B785" s="234"/>
      <c r="C785" s="235"/>
      <c r="D785" s="236" t="s">
        <v>225</v>
      </c>
      <c r="E785" s="237" t="s">
        <v>1</v>
      </c>
      <c r="F785" s="238" t="s">
        <v>2970</v>
      </c>
      <c r="G785" s="235"/>
      <c r="H785" s="239">
        <v>1</v>
      </c>
      <c r="I785" s="240"/>
      <c r="J785" s="235"/>
      <c r="K785" s="235"/>
      <c r="L785" s="241"/>
      <c r="M785" s="242"/>
      <c r="N785" s="243"/>
      <c r="O785" s="243"/>
      <c r="P785" s="243"/>
      <c r="Q785" s="243"/>
      <c r="R785" s="243"/>
      <c r="S785" s="243"/>
      <c r="T785" s="244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5" t="s">
        <v>225</v>
      </c>
      <c r="AU785" s="245" t="s">
        <v>93</v>
      </c>
      <c r="AV785" s="13" t="s">
        <v>93</v>
      </c>
      <c r="AW785" s="13" t="s">
        <v>38</v>
      </c>
      <c r="AX785" s="13" t="s">
        <v>83</v>
      </c>
      <c r="AY785" s="245" t="s">
        <v>216</v>
      </c>
    </row>
    <row r="786" s="13" customFormat="1">
      <c r="A786" s="13"/>
      <c r="B786" s="234"/>
      <c r="C786" s="235"/>
      <c r="D786" s="236" t="s">
        <v>225</v>
      </c>
      <c r="E786" s="237" t="s">
        <v>1</v>
      </c>
      <c r="F786" s="238" t="s">
        <v>2971</v>
      </c>
      <c r="G786" s="235"/>
      <c r="H786" s="239">
        <v>1</v>
      </c>
      <c r="I786" s="240"/>
      <c r="J786" s="235"/>
      <c r="K786" s="235"/>
      <c r="L786" s="241"/>
      <c r="M786" s="242"/>
      <c r="N786" s="243"/>
      <c r="O786" s="243"/>
      <c r="P786" s="243"/>
      <c r="Q786" s="243"/>
      <c r="R786" s="243"/>
      <c r="S786" s="243"/>
      <c r="T786" s="24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5" t="s">
        <v>225</v>
      </c>
      <c r="AU786" s="245" t="s">
        <v>93</v>
      </c>
      <c r="AV786" s="13" t="s">
        <v>93</v>
      </c>
      <c r="AW786" s="13" t="s">
        <v>38</v>
      </c>
      <c r="AX786" s="13" t="s">
        <v>83</v>
      </c>
      <c r="AY786" s="245" t="s">
        <v>216</v>
      </c>
    </row>
    <row r="787" s="13" customFormat="1">
      <c r="A787" s="13"/>
      <c r="B787" s="234"/>
      <c r="C787" s="235"/>
      <c r="D787" s="236" t="s">
        <v>225</v>
      </c>
      <c r="E787" s="237" t="s">
        <v>1</v>
      </c>
      <c r="F787" s="238" t="s">
        <v>2972</v>
      </c>
      <c r="G787" s="235"/>
      <c r="H787" s="239">
        <v>1</v>
      </c>
      <c r="I787" s="240"/>
      <c r="J787" s="235"/>
      <c r="K787" s="235"/>
      <c r="L787" s="241"/>
      <c r="M787" s="242"/>
      <c r="N787" s="243"/>
      <c r="O787" s="243"/>
      <c r="P787" s="243"/>
      <c r="Q787" s="243"/>
      <c r="R787" s="243"/>
      <c r="S787" s="243"/>
      <c r="T787" s="244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5" t="s">
        <v>225</v>
      </c>
      <c r="AU787" s="245" t="s">
        <v>93</v>
      </c>
      <c r="AV787" s="13" t="s">
        <v>93</v>
      </c>
      <c r="AW787" s="13" t="s">
        <v>38</v>
      </c>
      <c r="AX787" s="13" t="s">
        <v>83</v>
      </c>
      <c r="AY787" s="245" t="s">
        <v>216</v>
      </c>
    </row>
    <row r="788" s="13" customFormat="1">
      <c r="A788" s="13"/>
      <c r="B788" s="234"/>
      <c r="C788" s="235"/>
      <c r="D788" s="236" t="s">
        <v>225</v>
      </c>
      <c r="E788" s="237" t="s">
        <v>1</v>
      </c>
      <c r="F788" s="238" t="s">
        <v>2951</v>
      </c>
      <c r="G788" s="235"/>
      <c r="H788" s="239">
        <v>1</v>
      </c>
      <c r="I788" s="240"/>
      <c r="J788" s="235"/>
      <c r="K788" s="235"/>
      <c r="L788" s="241"/>
      <c r="M788" s="242"/>
      <c r="N788" s="243"/>
      <c r="O788" s="243"/>
      <c r="P788" s="243"/>
      <c r="Q788" s="243"/>
      <c r="R788" s="243"/>
      <c r="S788" s="243"/>
      <c r="T788" s="24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5" t="s">
        <v>225</v>
      </c>
      <c r="AU788" s="245" t="s">
        <v>93</v>
      </c>
      <c r="AV788" s="13" t="s">
        <v>93</v>
      </c>
      <c r="AW788" s="13" t="s">
        <v>38</v>
      </c>
      <c r="AX788" s="13" t="s">
        <v>83</v>
      </c>
      <c r="AY788" s="245" t="s">
        <v>216</v>
      </c>
    </row>
    <row r="789" s="13" customFormat="1">
      <c r="A789" s="13"/>
      <c r="B789" s="234"/>
      <c r="C789" s="235"/>
      <c r="D789" s="236" t="s">
        <v>225</v>
      </c>
      <c r="E789" s="237" t="s">
        <v>1</v>
      </c>
      <c r="F789" s="238" t="s">
        <v>2973</v>
      </c>
      <c r="G789" s="235"/>
      <c r="H789" s="239">
        <v>1</v>
      </c>
      <c r="I789" s="240"/>
      <c r="J789" s="235"/>
      <c r="K789" s="235"/>
      <c r="L789" s="241"/>
      <c r="M789" s="242"/>
      <c r="N789" s="243"/>
      <c r="O789" s="243"/>
      <c r="P789" s="243"/>
      <c r="Q789" s="243"/>
      <c r="R789" s="243"/>
      <c r="S789" s="243"/>
      <c r="T789" s="24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5" t="s">
        <v>225</v>
      </c>
      <c r="AU789" s="245" t="s">
        <v>93</v>
      </c>
      <c r="AV789" s="13" t="s">
        <v>93</v>
      </c>
      <c r="AW789" s="13" t="s">
        <v>38</v>
      </c>
      <c r="AX789" s="13" t="s">
        <v>83</v>
      </c>
      <c r="AY789" s="245" t="s">
        <v>216</v>
      </c>
    </row>
    <row r="790" s="13" customFormat="1">
      <c r="A790" s="13"/>
      <c r="B790" s="234"/>
      <c r="C790" s="235"/>
      <c r="D790" s="236" t="s">
        <v>225</v>
      </c>
      <c r="E790" s="237" t="s">
        <v>1</v>
      </c>
      <c r="F790" s="238" t="s">
        <v>3004</v>
      </c>
      <c r="G790" s="235"/>
      <c r="H790" s="239">
        <v>1</v>
      </c>
      <c r="I790" s="240"/>
      <c r="J790" s="235"/>
      <c r="K790" s="235"/>
      <c r="L790" s="241"/>
      <c r="M790" s="242"/>
      <c r="N790" s="243"/>
      <c r="O790" s="243"/>
      <c r="P790" s="243"/>
      <c r="Q790" s="243"/>
      <c r="R790" s="243"/>
      <c r="S790" s="243"/>
      <c r="T790" s="24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5" t="s">
        <v>225</v>
      </c>
      <c r="AU790" s="245" t="s">
        <v>93</v>
      </c>
      <c r="AV790" s="13" t="s">
        <v>93</v>
      </c>
      <c r="AW790" s="13" t="s">
        <v>38</v>
      </c>
      <c r="AX790" s="13" t="s">
        <v>83</v>
      </c>
      <c r="AY790" s="245" t="s">
        <v>216</v>
      </c>
    </row>
    <row r="791" s="13" customFormat="1">
      <c r="A791" s="13"/>
      <c r="B791" s="234"/>
      <c r="C791" s="235"/>
      <c r="D791" s="236" t="s">
        <v>225</v>
      </c>
      <c r="E791" s="237" t="s">
        <v>1</v>
      </c>
      <c r="F791" s="238" t="s">
        <v>2974</v>
      </c>
      <c r="G791" s="235"/>
      <c r="H791" s="239">
        <v>2</v>
      </c>
      <c r="I791" s="240"/>
      <c r="J791" s="235"/>
      <c r="K791" s="235"/>
      <c r="L791" s="241"/>
      <c r="M791" s="242"/>
      <c r="N791" s="243"/>
      <c r="O791" s="243"/>
      <c r="P791" s="243"/>
      <c r="Q791" s="243"/>
      <c r="R791" s="243"/>
      <c r="S791" s="243"/>
      <c r="T791" s="24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5" t="s">
        <v>225</v>
      </c>
      <c r="AU791" s="245" t="s">
        <v>93</v>
      </c>
      <c r="AV791" s="13" t="s">
        <v>93</v>
      </c>
      <c r="AW791" s="13" t="s">
        <v>38</v>
      </c>
      <c r="AX791" s="13" t="s">
        <v>83</v>
      </c>
      <c r="AY791" s="245" t="s">
        <v>216</v>
      </c>
    </row>
    <row r="792" s="13" customFormat="1">
      <c r="A792" s="13"/>
      <c r="B792" s="234"/>
      <c r="C792" s="235"/>
      <c r="D792" s="236" t="s">
        <v>225</v>
      </c>
      <c r="E792" s="237" t="s">
        <v>1</v>
      </c>
      <c r="F792" s="238" t="s">
        <v>2975</v>
      </c>
      <c r="G792" s="235"/>
      <c r="H792" s="239">
        <v>1</v>
      </c>
      <c r="I792" s="240"/>
      <c r="J792" s="235"/>
      <c r="K792" s="235"/>
      <c r="L792" s="241"/>
      <c r="M792" s="242"/>
      <c r="N792" s="243"/>
      <c r="O792" s="243"/>
      <c r="P792" s="243"/>
      <c r="Q792" s="243"/>
      <c r="R792" s="243"/>
      <c r="S792" s="243"/>
      <c r="T792" s="24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5" t="s">
        <v>225</v>
      </c>
      <c r="AU792" s="245" t="s">
        <v>93</v>
      </c>
      <c r="AV792" s="13" t="s">
        <v>93</v>
      </c>
      <c r="AW792" s="13" t="s">
        <v>38</v>
      </c>
      <c r="AX792" s="13" t="s">
        <v>83</v>
      </c>
      <c r="AY792" s="245" t="s">
        <v>216</v>
      </c>
    </row>
    <row r="793" s="14" customFormat="1">
      <c r="A793" s="14"/>
      <c r="B793" s="246"/>
      <c r="C793" s="247"/>
      <c r="D793" s="236" t="s">
        <v>225</v>
      </c>
      <c r="E793" s="248" t="s">
        <v>1</v>
      </c>
      <c r="F793" s="249" t="s">
        <v>229</v>
      </c>
      <c r="G793" s="247"/>
      <c r="H793" s="250">
        <v>24</v>
      </c>
      <c r="I793" s="251"/>
      <c r="J793" s="247"/>
      <c r="K793" s="247"/>
      <c r="L793" s="252"/>
      <c r="M793" s="253"/>
      <c r="N793" s="254"/>
      <c r="O793" s="254"/>
      <c r="P793" s="254"/>
      <c r="Q793" s="254"/>
      <c r="R793" s="254"/>
      <c r="S793" s="254"/>
      <c r="T793" s="255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6" t="s">
        <v>225</v>
      </c>
      <c r="AU793" s="256" t="s">
        <v>93</v>
      </c>
      <c r="AV793" s="14" t="s">
        <v>223</v>
      </c>
      <c r="AW793" s="14" t="s">
        <v>38</v>
      </c>
      <c r="AX793" s="14" t="s">
        <v>91</v>
      </c>
      <c r="AY793" s="256" t="s">
        <v>216</v>
      </c>
    </row>
    <row r="794" s="2" customFormat="1" ht="24.15" customHeight="1">
      <c r="A794" s="40"/>
      <c r="B794" s="41"/>
      <c r="C794" s="221" t="s">
        <v>562</v>
      </c>
      <c r="D794" s="221" t="s">
        <v>218</v>
      </c>
      <c r="E794" s="222" t="s">
        <v>3326</v>
      </c>
      <c r="F794" s="223" t="s">
        <v>3327</v>
      </c>
      <c r="G794" s="224" t="s">
        <v>3198</v>
      </c>
      <c r="H794" s="225">
        <v>8</v>
      </c>
      <c r="I794" s="226"/>
      <c r="J794" s="227">
        <f>ROUND(I794*H794,2)</f>
        <v>0</v>
      </c>
      <c r="K794" s="223" t="s">
        <v>222</v>
      </c>
      <c r="L794" s="46"/>
      <c r="M794" s="228" t="s">
        <v>1</v>
      </c>
      <c r="N794" s="229" t="s">
        <v>48</v>
      </c>
      <c r="O794" s="93"/>
      <c r="P794" s="230">
        <f>O794*H794</f>
        <v>0</v>
      </c>
      <c r="Q794" s="230">
        <v>0.0037586270000000001</v>
      </c>
      <c r="R794" s="230">
        <f>Q794*H794</f>
        <v>0.030069016</v>
      </c>
      <c r="S794" s="230">
        <v>0</v>
      </c>
      <c r="T794" s="231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32" t="s">
        <v>312</v>
      </c>
      <c r="AT794" s="232" t="s">
        <v>218</v>
      </c>
      <c r="AU794" s="232" t="s">
        <v>93</v>
      </c>
      <c r="AY794" s="18" t="s">
        <v>216</v>
      </c>
      <c r="BE794" s="233">
        <f>IF(N794="základní",J794,0)</f>
        <v>0</v>
      </c>
      <c r="BF794" s="233">
        <f>IF(N794="snížená",J794,0)</f>
        <v>0</v>
      </c>
      <c r="BG794" s="233">
        <f>IF(N794="zákl. přenesená",J794,0)</f>
        <v>0</v>
      </c>
      <c r="BH794" s="233">
        <f>IF(N794="sníž. přenesená",J794,0)</f>
        <v>0</v>
      </c>
      <c r="BI794" s="233">
        <f>IF(N794="nulová",J794,0)</f>
        <v>0</v>
      </c>
      <c r="BJ794" s="18" t="s">
        <v>91</v>
      </c>
      <c r="BK794" s="233">
        <f>ROUND(I794*H794,2)</f>
        <v>0</v>
      </c>
      <c r="BL794" s="18" t="s">
        <v>312</v>
      </c>
      <c r="BM794" s="232" t="s">
        <v>3328</v>
      </c>
    </row>
    <row r="795" s="13" customFormat="1">
      <c r="A795" s="13"/>
      <c r="B795" s="234"/>
      <c r="C795" s="235"/>
      <c r="D795" s="236" t="s">
        <v>225</v>
      </c>
      <c r="E795" s="237" t="s">
        <v>1</v>
      </c>
      <c r="F795" s="238" t="s">
        <v>3329</v>
      </c>
      <c r="G795" s="235"/>
      <c r="H795" s="239">
        <v>1</v>
      </c>
      <c r="I795" s="240"/>
      <c r="J795" s="235"/>
      <c r="K795" s="235"/>
      <c r="L795" s="241"/>
      <c r="M795" s="242"/>
      <c r="N795" s="243"/>
      <c r="O795" s="243"/>
      <c r="P795" s="243"/>
      <c r="Q795" s="243"/>
      <c r="R795" s="243"/>
      <c r="S795" s="243"/>
      <c r="T795" s="24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5" t="s">
        <v>225</v>
      </c>
      <c r="AU795" s="245" t="s">
        <v>93</v>
      </c>
      <c r="AV795" s="13" t="s">
        <v>93</v>
      </c>
      <c r="AW795" s="13" t="s">
        <v>38</v>
      </c>
      <c r="AX795" s="13" t="s">
        <v>83</v>
      </c>
      <c r="AY795" s="245" t="s">
        <v>216</v>
      </c>
    </row>
    <row r="796" s="13" customFormat="1">
      <c r="A796" s="13"/>
      <c r="B796" s="234"/>
      <c r="C796" s="235"/>
      <c r="D796" s="236" t="s">
        <v>225</v>
      </c>
      <c r="E796" s="237" t="s">
        <v>1</v>
      </c>
      <c r="F796" s="238" t="s">
        <v>3330</v>
      </c>
      <c r="G796" s="235"/>
      <c r="H796" s="239">
        <v>1</v>
      </c>
      <c r="I796" s="240"/>
      <c r="J796" s="235"/>
      <c r="K796" s="235"/>
      <c r="L796" s="241"/>
      <c r="M796" s="242"/>
      <c r="N796" s="243"/>
      <c r="O796" s="243"/>
      <c r="P796" s="243"/>
      <c r="Q796" s="243"/>
      <c r="R796" s="243"/>
      <c r="S796" s="243"/>
      <c r="T796" s="24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5" t="s">
        <v>225</v>
      </c>
      <c r="AU796" s="245" t="s">
        <v>93</v>
      </c>
      <c r="AV796" s="13" t="s">
        <v>93</v>
      </c>
      <c r="AW796" s="13" t="s">
        <v>38</v>
      </c>
      <c r="AX796" s="13" t="s">
        <v>83</v>
      </c>
      <c r="AY796" s="245" t="s">
        <v>216</v>
      </c>
    </row>
    <row r="797" s="13" customFormat="1">
      <c r="A797" s="13"/>
      <c r="B797" s="234"/>
      <c r="C797" s="235"/>
      <c r="D797" s="236" t="s">
        <v>225</v>
      </c>
      <c r="E797" s="237" t="s">
        <v>1</v>
      </c>
      <c r="F797" s="238" t="s">
        <v>3331</v>
      </c>
      <c r="G797" s="235"/>
      <c r="H797" s="239">
        <v>1</v>
      </c>
      <c r="I797" s="240"/>
      <c r="J797" s="235"/>
      <c r="K797" s="235"/>
      <c r="L797" s="241"/>
      <c r="M797" s="242"/>
      <c r="N797" s="243"/>
      <c r="O797" s="243"/>
      <c r="P797" s="243"/>
      <c r="Q797" s="243"/>
      <c r="R797" s="243"/>
      <c r="S797" s="243"/>
      <c r="T797" s="24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5" t="s">
        <v>225</v>
      </c>
      <c r="AU797" s="245" t="s">
        <v>93</v>
      </c>
      <c r="AV797" s="13" t="s">
        <v>93</v>
      </c>
      <c r="AW797" s="13" t="s">
        <v>38</v>
      </c>
      <c r="AX797" s="13" t="s">
        <v>83</v>
      </c>
      <c r="AY797" s="245" t="s">
        <v>216</v>
      </c>
    </row>
    <row r="798" s="13" customFormat="1">
      <c r="A798" s="13"/>
      <c r="B798" s="234"/>
      <c r="C798" s="235"/>
      <c r="D798" s="236" t="s">
        <v>225</v>
      </c>
      <c r="E798" s="237" t="s">
        <v>1</v>
      </c>
      <c r="F798" s="238" t="s">
        <v>2961</v>
      </c>
      <c r="G798" s="235"/>
      <c r="H798" s="239">
        <v>1</v>
      </c>
      <c r="I798" s="240"/>
      <c r="J798" s="235"/>
      <c r="K798" s="235"/>
      <c r="L798" s="241"/>
      <c r="M798" s="242"/>
      <c r="N798" s="243"/>
      <c r="O798" s="243"/>
      <c r="P798" s="243"/>
      <c r="Q798" s="243"/>
      <c r="R798" s="243"/>
      <c r="S798" s="243"/>
      <c r="T798" s="24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5" t="s">
        <v>225</v>
      </c>
      <c r="AU798" s="245" t="s">
        <v>93</v>
      </c>
      <c r="AV798" s="13" t="s">
        <v>93</v>
      </c>
      <c r="AW798" s="13" t="s">
        <v>38</v>
      </c>
      <c r="AX798" s="13" t="s">
        <v>83</v>
      </c>
      <c r="AY798" s="245" t="s">
        <v>216</v>
      </c>
    </row>
    <row r="799" s="13" customFormat="1">
      <c r="A799" s="13"/>
      <c r="B799" s="234"/>
      <c r="C799" s="235"/>
      <c r="D799" s="236" t="s">
        <v>225</v>
      </c>
      <c r="E799" s="237" t="s">
        <v>1</v>
      </c>
      <c r="F799" s="238" t="s">
        <v>2962</v>
      </c>
      <c r="G799" s="235"/>
      <c r="H799" s="239">
        <v>1</v>
      </c>
      <c r="I799" s="240"/>
      <c r="J799" s="235"/>
      <c r="K799" s="235"/>
      <c r="L799" s="241"/>
      <c r="M799" s="242"/>
      <c r="N799" s="243"/>
      <c r="O799" s="243"/>
      <c r="P799" s="243"/>
      <c r="Q799" s="243"/>
      <c r="R799" s="243"/>
      <c r="S799" s="243"/>
      <c r="T799" s="24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5" t="s">
        <v>225</v>
      </c>
      <c r="AU799" s="245" t="s">
        <v>93</v>
      </c>
      <c r="AV799" s="13" t="s">
        <v>93</v>
      </c>
      <c r="AW799" s="13" t="s">
        <v>38</v>
      </c>
      <c r="AX799" s="13" t="s">
        <v>83</v>
      </c>
      <c r="AY799" s="245" t="s">
        <v>216</v>
      </c>
    </row>
    <row r="800" s="13" customFormat="1">
      <c r="A800" s="13"/>
      <c r="B800" s="234"/>
      <c r="C800" s="235"/>
      <c r="D800" s="236" t="s">
        <v>225</v>
      </c>
      <c r="E800" s="237" t="s">
        <v>1</v>
      </c>
      <c r="F800" s="238" t="s">
        <v>3279</v>
      </c>
      <c r="G800" s="235"/>
      <c r="H800" s="239">
        <v>1</v>
      </c>
      <c r="I800" s="240"/>
      <c r="J800" s="235"/>
      <c r="K800" s="235"/>
      <c r="L800" s="241"/>
      <c r="M800" s="242"/>
      <c r="N800" s="243"/>
      <c r="O800" s="243"/>
      <c r="P800" s="243"/>
      <c r="Q800" s="243"/>
      <c r="R800" s="243"/>
      <c r="S800" s="243"/>
      <c r="T800" s="24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5" t="s">
        <v>225</v>
      </c>
      <c r="AU800" s="245" t="s">
        <v>93</v>
      </c>
      <c r="AV800" s="13" t="s">
        <v>93</v>
      </c>
      <c r="AW800" s="13" t="s">
        <v>38</v>
      </c>
      <c r="AX800" s="13" t="s">
        <v>83</v>
      </c>
      <c r="AY800" s="245" t="s">
        <v>216</v>
      </c>
    </row>
    <row r="801" s="13" customFormat="1">
      <c r="A801" s="13"/>
      <c r="B801" s="234"/>
      <c r="C801" s="235"/>
      <c r="D801" s="236" t="s">
        <v>225</v>
      </c>
      <c r="E801" s="237" t="s">
        <v>1</v>
      </c>
      <c r="F801" s="238" t="s">
        <v>2972</v>
      </c>
      <c r="G801" s="235"/>
      <c r="H801" s="239">
        <v>1</v>
      </c>
      <c r="I801" s="240"/>
      <c r="J801" s="235"/>
      <c r="K801" s="235"/>
      <c r="L801" s="241"/>
      <c r="M801" s="242"/>
      <c r="N801" s="243"/>
      <c r="O801" s="243"/>
      <c r="P801" s="243"/>
      <c r="Q801" s="243"/>
      <c r="R801" s="243"/>
      <c r="S801" s="243"/>
      <c r="T801" s="24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5" t="s">
        <v>225</v>
      </c>
      <c r="AU801" s="245" t="s">
        <v>93</v>
      </c>
      <c r="AV801" s="13" t="s">
        <v>93</v>
      </c>
      <c r="AW801" s="13" t="s">
        <v>38</v>
      </c>
      <c r="AX801" s="13" t="s">
        <v>83</v>
      </c>
      <c r="AY801" s="245" t="s">
        <v>216</v>
      </c>
    </row>
    <row r="802" s="13" customFormat="1">
      <c r="A802" s="13"/>
      <c r="B802" s="234"/>
      <c r="C802" s="235"/>
      <c r="D802" s="236" t="s">
        <v>225</v>
      </c>
      <c r="E802" s="237" t="s">
        <v>1</v>
      </c>
      <c r="F802" s="238" t="s">
        <v>3186</v>
      </c>
      <c r="G802" s="235"/>
      <c r="H802" s="239">
        <v>1</v>
      </c>
      <c r="I802" s="240"/>
      <c r="J802" s="235"/>
      <c r="K802" s="235"/>
      <c r="L802" s="241"/>
      <c r="M802" s="242"/>
      <c r="N802" s="243"/>
      <c r="O802" s="243"/>
      <c r="P802" s="243"/>
      <c r="Q802" s="243"/>
      <c r="R802" s="243"/>
      <c r="S802" s="243"/>
      <c r="T802" s="24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5" t="s">
        <v>225</v>
      </c>
      <c r="AU802" s="245" t="s">
        <v>93</v>
      </c>
      <c r="AV802" s="13" t="s">
        <v>93</v>
      </c>
      <c r="AW802" s="13" t="s">
        <v>38</v>
      </c>
      <c r="AX802" s="13" t="s">
        <v>83</v>
      </c>
      <c r="AY802" s="245" t="s">
        <v>216</v>
      </c>
    </row>
    <row r="803" s="14" customFormat="1">
      <c r="A803" s="14"/>
      <c r="B803" s="246"/>
      <c r="C803" s="247"/>
      <c r="D803" s="236" t="s">
        <v>225</v>
      </c>
      <c r="E803" s="248" t="s">
        <v>1</v>
      </c>
      <c r="F803" s="249" t="s">
        <v>229</v>
      </c>
      <c r="G803" s="247"/>
      <c r="H803" s="250">
        <v>8</v>
      </c>
      <c r="I803" s="251"/>
      <c r="J803" s="247"/>
      <c r="K803" s="247"/>
      <c r="L803" s="252"/>
      <c r="M803" s="253"/>
      <c r="N803" s="254"/>
      <c r="O803" s="254"/>
      <c r="P803" s="254"/>
      <c r="Q803" s="254"/>
      <c r="R803" s="254"/>
      <c r="S803" s="254"/>
      <c r="T803" s="255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6" t="s">
        <v>225</v>
      </c>
      <c r="AU803" s="256" t="s">
        <v>93</v>
      </c>
      <c r="AV803" s="14" t="s">
        <v>223</v>
      </c>
      <c r="AW803" s="14" t="s">
        <v>38</v>
      </c>
      <c r="AX803" s="14" t="s">
        <v>91</v>
      </c>
      <c r="AY803" s="256" t="s">
        <v>216</v>
      </c>
    </row>
    <row r="804" s="2" customFormat="1" ht="16.5" customHeight="1">
      <c r="A804" s="40"/>
      <c r="B804" s="41"/>
      <c r="C804" s="267" t="s">
        <v>567</v>
      </c>
      <c r="D804" s="267" t="s">
        <v>295</v>
      </c>
      <c r="E804" s="268" t="s">
        <v>3332</v>
      </c>
      <c r="F804" s="269" t="s">
        <v>3333</v>
      </c>
      <c r="G804" s="270" t="s">
        <v>323</v>
      </c>
      <c r="H804" s="271">
        <v>24</v>
      </c>
      <c r="I804" s="272"/>
      <c r="J804" s="273">
        <f>ROUND(I804*H804,2)</f>
        <v>0</v>
      </c>
      <c r="K804" s="269" t="s">
        <v>222</v>
      </c>
      <c r="L804" s="274"/>
      <c r="M804" s="275" t="s">
        <v>1</v>
      </c>
      <c r="N804" s="276" t="s">
        <v>48</v>
      </c>
      <c r="O804" s="93"/>
      <c r="P804" s="230">
        <f>O804*H804</f>
        <v>0</v>
      </c>
      <c r="Q804" s="230">
        <v>0.00032000000000000003</v>
      </c>
      <c r="R804" s="230">
        <f>Q804*H804</f>
        <v>0.0076800000000000011</v>
      </c>
      <c r="S804" s="230">
        <v>0</v>
      </c>
      <c r="T804" s="231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32" t="s">
        <v>440</v>
      </c>
      <c r="AT804" s="232" t="s">
        <v>295</v>
      </c>
      <c r="AU804" s="232" t="s">
        <v>93</v>
      </c>
      <c r="AY804" s="18" t="s">
        <v>216</v>
      </c>
      <c r="BE804" s="233">
        <f>IF(N804="základní",J804,0)</f>
        <v>0</v>
      </c>
      <c r="BF804" s="233">
        <f>IF(N804="snížená",J804,0)</f>
        <v>0</v>
      </c>
      <c r="BG804" s="233">
        <f>IF(N804="zákl. přenesená",J804,0)</f>
        <v>0</v>
      </c>
      <c r="BH804" s="233">
        <f>IF(N804="sníž. přenesená",J804,0)</f>
        <v>0</v>
      </c>
      <c r="BI804" s="233">
        <f>IF(N804="nulová",J804,0)</f>
        <v>0</v>
      </c>
      <c r="BJ804" s="18" t="s">
        <v>91</v>
      </c>
      <c r="BK804" s="233">
        <f>ROUND(I804*H804,2)</f>
        <v>0</v>
      </c>
      <c r="BL804" s="18" t="s">
        <v>312</v>
      </c>
      <c r="BM804" s="232" t="s">
        <v>3334</v>
      </c>
    </row>
    <row r="805" s="13" customFormat="1">
      <c r="A805" s="13"/>
      <c r="B805" s="234"/>
      <c r="C805" s="235"/>
      <c r="D805" s="236" t="s">
        <v>225</v>
      </c>
      <c r="E805" s="237" t="s">
        <v>1</v>
      </c>
      <c r="F805" s="238" t="s">
        <v>3335</v>
      </c>
      <c r="G805" s="235"/>
      <c r="H805" s="239">
        <v>3</v>
      </c>
      <c r="I805" s="240"/>
      <c r="J805" s="235"/>
      <c r="K805" s="235"/>
      <c r="L805" s="241"/>
      <c r="M805" s="242"/>
      <c r="N805" s="243"/>
      <c r="O805" s="243"/>
      <c r="P805" s="243"/>
      <c r="Q805" s="243"/>
      <c r="R805" s="243"/>
      <c r="S805" s="243"/>
      <c r="T805" s="24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5" t="s">
        <v>225</v>
      </c>
      <c r="AU805" s="245" t="s">
        <v>93</v>
      </c>
      <c r="AV805" s="13" t="s">
        <v>93</v>
      </c>
      <c r="AW805" s="13" t="s">
        <v>38</v>
      </c>
      <c r="AX805" s="13" t="s">
        <v>83</v>
      </c>
      <c r="AY805" s="245" t="s">
        <v>216</v>
      </c>
    </row>
    <row r="806" s="13" customFormat="1">
      <c r="A806" s="13"/>
      <c r="B806" s="234"/>
      <c r="C806" s="235"/>
      <c r="D806" s="236" t="s">
        <v>225</v>
      </c>
      <c r="E806" s="237" t="s">
        <v>1</v>
      </c>
      <c r="F806" s="238" t="s">
        <v>3336</v>
      </c>
      <c r="G806" s="235"/>
      <c r="H806" s="239">
        <v>3</v>
      </c>
      <c r="I806" s="240"/>
      <c r="J806" s="235"/>
      <c r="K806" s="235"/>
      <c r="L806" s="241"/>
      <c r="M806" s="242"/>
      <c r="N806" s="243"/>
      <c r="O806" s="243"/>
      <c r="P806" s="243"/>
      <c r="Q806" s="243"/>
      <c r="R806" s="243"/>
      <c r="S806" s="243"/>
      <c r="T806" s="24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5" t="s">
        <v>225</v>
      </c>
      <c r="AU806" s="245" t="s">
        <v>93</v>
      </c>
      <c r="AV806" s="13" t="s">
        <v>93</v>
      </c>
      <c r="AW806" s="13" t="s">
        <v>38</v>
      </c>
      <c r="AX806" s="13" t="s">
        <v>83</v>
      </c>
      <c r="AY806" s="245" t="s">
        <v>216</v>
      </c>
    </row>
    <row r="807" s="13" customFormat="1">
      <c r="A807" s="13"/>
      <c r="B807" s="234"/>
      <c r="C807" s="235"/>
      <c r="D807" s="236" t="s">
        <v>225</v>
      </c>
      <c r="E807" s="237" t="s">
        <v>1</v>
      </c>
      <c r="F807" s="238" t="s">
        <v>3337</v>
      </c>
      <c r="G807" s="235"/>
      <c r="H807" s="239">
        <v>3</v>
      </c>
      <c r="I807" s="240"/>
      <c r="J807" s="235"/>
      <c r="K807" s="235"/>
      <c r="L807" s="241"/>
      <c r="M807" s="242"/>
      <c r="N807" s="243"/>
      <c r="O807" s="243"/>
      <c r="P807" s="243"/>
      <c r="Q807" s="243"/>
      <c r="R807" s="243"/>
      <c r="S807" s="243"/>
      <c r="T807" s="24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5" t="s">
        <v>225</v>
      </c>
      <c r="AU807" s="245" t="s">
        <v>93</v>
      </c>
      <c r="AV807" s="13" t="s">
        <v>93</v>
      </c>
      <c r="AW807" s="13" t="s">
        <v>38</v>
      </c>
      <c r="AX807" s="13" t="s">
        <v>83</v>
      </c>
      <c r="AY807" s="245" t="s">
        <v>216</v>
      </c>
    </row>
    <row r="808" s="13" customFormat="1">
      <c r="A808" s="13"/>
      <c r="B808" s="234"/>
      <c r="C808" s="235"/>
      <c r="D808" s="236" t="s">
        <v>225</v>
      </c>
      <c r="E808" s="237" t="s">
        <v>1</v>
      </c>
      <c r="F808" s="238" t="s">
        <v>3338</v>
      </c>
      <c r="G808" s="235"/>
      <c r="H808" s="239">
        <v>3</v>
      </c>
      <c r="I808" s="240"/>
      <c r="J808" s="235"/>
      <c r="K808" s="235"/>
      <c r="L808" s="241"/>
      <c r="M808" s="242"/>
      <c r="N808" s="243"/>
      <c r="O808" s="243"/>
      <c r="P808" s="243"/>
      <c r="Q808" s="243"/>
      <c r="R808" s="243"/>
      <c r="S808" s="243"/>
      <c r="T808" s="24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5" t="s">
        <v>225</v>
      </c>
      <c r="AU808" s="245" t="s">
        <v>93</v>
      </c>
      <c r="AV808" s="13" t="s">
        <v>93</v>
      </c>
      <c r="AW808" s="13" t="s">
        <v>38</v>
      </c>
      <c r="AX808" s="13" t="s">
        <v>83</v>
      </c>
      <c r="AY808" s="245" t="s">
        <v>216</v>
      </c>
    </row>
    <row r="809" s="13" customFormat="1">
      <c r="A809" s="13"/>
      <c r="B809" s="234"/>
      <c r="C809" s="235"/>
      <c r="D809" s="236" t="s">
        <v>225</v>
      </c>
      <c r="E809" s="237" t="s">
        <v>1</v>
      </c>
      <c r="F809" s="238" t="s">
        <v>2987</v>
      </c>
      <c r="G809" s="235"/>
      <c r="H809" s="239">
        <v>3</v>
      </c>
      <c r="I809" s="240"/>
      <c r="J809" s="235"/>
      <c r="K809" s="235"/>
      <c r="L809" s="241"/>
      <c r="M809" s="242"/>
      <c r="N809" s="243"/>
      <c r="O809" s="243"/>
      <c r="P809" s="243"/>
      <c r="Q809" s="243"/>
      <c r="R809" s="243"/>
      <c r="S809" s="243"/>
      <c r="T809" s="24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5" t="s">
        <v>225</v>
      </c>
      <c r="AU809" s="245" t="s">
        <v>93</v>
      </c>
      <c r="AV809" s="13" t="s">
        <v>93</v>
      </c>
      <c r="AW809" s="13" t="s">
        <v>38</v>
      </c>
      <c r="AX809" s="13" t="s">
        <v>83</v>
      </c>
      <c r="AY809" s="245" t="s">
        <v>216</v>
      </c>
    </row>
    <row r="810" s="13" customFormat="1">
      <c r="A810" s="13"/>
      <c r="B810" s="234"/>
      <c r="C810" s="235"/>
      <c r="D810" s="236" t="s">
        <v>225</v>
      </c>
      <c r="E810" s="237" t="s">
        <v>1</v>
      </c>
      <c r="F810" s="238" t="s">
        <v>3339</v>
      </c>
      <c r="G810" s="235"/>
      <c r="H810" s="239">
        <v>3</v>
      </c>
      <c r="I810" s="240"/>
      <c r="J810" s="235"/>
      <c r="K810" s="235"/>
      <c r="L810" s="241"/>
      <c r="M810" s="242"/>
      <c r="N810" s="243"/>
      <c r="O810" s="243"/>
      <c r="P810" s="243"/>
      <c r="Q810" s="243"/>
      <c r="R810" s="243"/>
      <c r="S810" s="243"/>
      <c r="T810" s="24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5" t="s">
        <v>225</v>
      </c>
      <c r="AU810" s="245" t="s">
        <v>93</v>
      </c>
      <c r="AV810" s="13" t="s">
        <v>93</v>
      </c>
      <c r="AW810" s="13" t="s">
        <v>38</v>
      </c>
      <c r="AX810" s="13" t="s">
        <v>83</v>
      </c>
      <c r="AY810" s="245" t="s">
        <v>216</v>
      </c>
    </row>
    <row r="811" s="13" customFormat="1">
      <c r="A811" s="13"/>
      <c r="B811" s="234"/>
      <c r="C811" s="235"/>
      <c r="D811" s="236" t="s">
        <v>225</v>
      </c>
      <c r="E811" s="237" t="s">
        <v>1</v>
      </c>
      <c r="F811" s="238" t="s">
        <v>2997</v>
      </c>
      <c r="G811" s="235"/>
      <c r="H811" s="239">
        <v>3</v>
      </c>
      <c r="I811" s="240"/>
      <c r="J811" s="235"/>
      <c r="K811" s="235"/>
      <c r="L811" s="241"/>
      <c r="M811" s="242"/>
      <c r="N811" s="243"/>
      <c r="O811" s="243"/>
      <c r="P811" s="243"/>
      <c r="Q811" s="243"/>
      <c r="R811" s="243"/>
      <c r="S811" s="243"/>
      <c r="T811" s="24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5" t="s">
        <v>225</v>
      </c>
      <c r="AU811" s="245" t="s">
        <v>93</v>
      </c>
      <c r="AV811" s="13" t="s">
        <v>93</v>
      </c>
      <c r="AW811" s="13" t="s">
        <v>38</v>
      </c>
      <c r="AX811" s="13" t="s">
        <v>83</v>
      </c>
      <c r="AY811" s="245" t="s">
        <v>216</v>
      </c>
    </row>
    <row r="812" s="13" customFormat="1">
      <c r="A812" s="13"/>
      <c r="B812" s="234"/>
      <c r="C812" s="235"/>
      <c r="D812" s="236" t="s">
        <v>225</v>
      </c>
      <c r="E812" s="237" t="s">
        <v>1</v>
      </c>
      <c r="F812" s="238" t="s">
        <v>3340</v>
      </c>
      <c r="G812" s="235"/>
      <c r="H812" s="239">
        <v>3</v>
      </c>
      <c r="I812" s="240"/>
      <c r="J812" s="235"/>
      <c r="K812" s="235"/>
      <c r="L812" s="241"/>
      <c r="M812" s="242"/>
      <c r="N812" s="243"/>
      <c r="O812" s="243"/>
      <c r="P812" s="243"/>
      <c r="Q812" s="243"/>
      <c r="R812" s="243"/>
      <c r="S812" s="243"/>
      <c r="T812" s="24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5" t="s">
        <v>225</v>
      </c>
      <c r="AU812" s="245" t="s">
        <v>93</v>
      </c>
      <c r="AV812" s="13" t="s">
        <v>93</v>
      </c>
      <c r="AW812" s="13" t="s">
        <v>38</v>
      </c>
      <c r="AX812" s="13" t="s">
        <v>83</v>
      </c>
      <c r="AY812" s="245" t="s">
        <v>216</v>
      </c>
    </row>
    <row r="813" s="14" customFormat="1">
      <c r="A813" s="14"/>
      <c r="B813" s="246"/>
      <c r="C813" s="247"/>
      <c r="D813" s="236" t="s">
        <v>225</v>
      </c>
      <c r="E813" s="248" t="s">
        <v>1</v>
      </c>
      <c r="F813" s="249" t="s">
        <v>229</v>
      </c>
      <c r="G813" s="247"/>
      <c r="H813" s="250">
        <v>24</v>
      </c>
      <c r="I813" s="251"/>
      <c r="J813" s="247"/>
      <c r="K813" s="247"/>
      <c r="L813" s="252"/>
      <c r="M813" s="253"/>
      <c r="N813" s="254"/>
      <c r="O813" s="254"/>
      <c r="P813" s="254"/>
      <c r="Q813" s="254"/>
      <c r="R813" s="254"/>
      <c r="S813" s="254"/>
      <c r="T813" s="255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6" t="s">
        <v>225</v>
      </c>
      <c r="AU813" s="256" t="s">
        <v>93</v>
      </c>
      <c r="AV813" s="14" t="s">
        <v>223</v>
      </c>
      <c r="AW813" s="14" t="s">
        <v>38</v>
      </c>
      <c r="AX813" s="14" t="s">
        <v>91</v>
      </c>
      <c r="AY813" s="256" t="s">
        <v>216</v>
      </c>
    </row>
    <row r="814" s="2" customFormat="1" ht="24.15" customHeight="1">
      <c r="A814" s="40"/>
      <c r="B814" s="41"/>
      <c r="C814" s="221" t="s">
        <v>572</v>
      </c>
      <c r="D814" s="221" t="s">
        <v>218</v>
      </c>
      <c r="E814" s="222" t="s">
        <v>3341</v>
      </c>
      <c r="F814" s="223" t="s">
        <v>3342</v>
      </c>
      <c r="G814" s="224" t="s">
        <v>3198</v>
      </c>
      <c r="H814" s="225">
        <v>39</v>
      </c>
      <c r="I814" s="226"/>
      <c r="J814" s="227">
        <f>ROUND(I814*H814,2)</f>
        <v>0</v>
      </c>
      <c r="K814" s="223" t="s">
        <v>222</v>
      </c>
      <c r="L814" s="46"/>
      <c r="M814" s="228" t="s">
        <v>1</v>
      </c>
      <c r="N814" s="229" t="s">
        <v>48</v>
      </c>
      <c r="O814" s="93"/>
      <c r="P814" s="230">
        <f>O814*H814</f>
        <v>0</v>
      </c>
      <c r="Q814" s="230">
        <v>0.028937463300000001</v>
      </c>
      <c r="R814" s="230">
        <f>Q814*H814</f>
        <v>1.1285610687000001</v>
      </c>
      <c r="S814" s="230">
        <v>0</v>
      </c>
      <c r="T814" s="231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32" t="s">
        <v>312</v>
      </c>
      <c r="AT814" s="232" t="s">
        <v>218</v>
      </c>
      <c r="AU814" s="232" t="s">
        <v>93</v>
      </c>
      <c r="AY814" s="18" t="s">
        <v>216</v>
      </c>
      <c r="BE814" s="233">
        <f>IF(N814="základní",J814,0)</f>
        <v>0</v>
      </c>
      <c r="BF814" s="233">
        <f>IF(N814="snížená",J814,0)</f>
        <v>0</v>
      </c>
      <c r="BG814" s="233">
        <f>IF(N814="zákl. přenesená",J814,0)</f>
        <v>0</v>
      </c>
      <c r="BH814" s="233">
        <f>IF(N814="sníž. přenesená",J814,0)</f>
        <v>0</v>
      </c>
      <c r="BI814" s="233">
        <f>IF(N814="nulová",J814,0)</f>
        <v>0</v>
      </c>
      <c r="BJ814" s="18" t="s">
        <v>91</v>
      </c>
      <c r="BK814" s="233">
        <f>ROUND(I814*H814,2)</f>
        <v>0</v>
      </c>
      <c r="BL814" s="18" t="s">
        <v>312</v>
      </c>
      <c r="BM814" s="232" t="s">
        <v>3343</v>
      </c>
    </row>
    <row r="815" s="13" customFormat="1">
      <c r="A815" s="13"/>
      <c r="B815" s="234"/>
      <c r="C815" s="235"/>
      <c r="D815" s="236" t="s">
        <v>225</v>
      </c>
      <c r="E815" s="237" t="s">
        <v>1</v>
      </c>
      <c r="F815" s="238" t="s">
        <v>3181</v>
      </c>
      <c r="G815" s="235"/>
      <c r="H815" s="239">
        <v>2</v>
      </c>
      <c r="I815" s="240"/>
      <c r="J815" s="235"/>
      <c r="K815" s="235"/>
      <c r="L815" s="241"/>
      <c r="M815" s="242"/>
      <c r="N815" s="243"/>
      <c r="O815" s="243"/>
      <c r="P815" s="243"/>
      <c r="Q815" s="243"/>
      <c r="R815" s="243"/>
      <c r="S815" s="243"/>
      <c r="T815" s="24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5" t="s">
        <v>225</v>
      </c>
      <c r="AU815" s="245" t="s">
        <v>93</v>
      </c>
      <c r="AV815" s="13" t="s">
        <v>93</v>
      </c>
      <c r="AW815" s="13" t="s">
        <v>38</v>
      </c>
      <c r="AX815" s="13" t="s">
        <v>83</v>
      </c>
      <c r="AY815" s="245" t="s">
        <v>216</v>
      </c>
    </row>
    <row r="816" s="13" customFormat="1">
      <c r="A816" s="13"/>
      <c r="B816" s="234"/>
      <c r="C816" s="235"/>
      <c r="D816" s="236" t="s">
        <v>225</v>
      </c>
      <c r="E816" s="237" t="s">
        <v>1</v>
      </c>
      <c r="F816" s="238" t="s">
        <v>2959</v>
      </c>
      <c r="G816" s="235"/>
      <c r="H816" s="239">
        <v>4</v>
      </c>
      <c r="I816" s="240"/>
      <c r="J816" s="235"/>
      <c r="K816" s="235"/>
      <c r="L816" s="241"/>
      <c r="M816" s="242"/>
      <c r="N816" s="243"/>
      <c r="O816" s="243"/>
      <c r="P816" s="243"/>
      <c r="Q816" s="243"/>
      <c r="R816" s="243"/>
      <c r="S816" s="243"/>
      <c r="T816" s="244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5" t="s">
        <v>225</v>
      </c>
      <c r="AU816" s="245" t="s">
        <v>93</v>
      </c>
      <c r="AV816" s="13" t="s">
        <v>93</v>
      </c>
      <c r="AW816" s="13" t="s">
        <v>38</v>
      </c>
      <c r="AX816" s="13" t="s">
        <v>83</v>
      </c>
      <c r="AY816" s="245" t="s">
        <v>216</v>
      </c>
    </row>
    <row r="817" s="13" customFormat="1">
      <c r="A817" s="13"/>
      <c r="B817" s="234"/>
      <c r="C817" s="235"/>
      <c r="D817" s="236" t="s">
        <v>225</v>
      </c>
      <c r="E817" s="237" t="s">
        <v>1</v>
      </c>
      <c r="F817" s="238" t="s">
        <v>2960</v>
      </c>
      <c r="G817" s="235"/>
      <c r="H817" s="239">
        <v>1</v>
      </c>
      <c r="I817" s="240"/>
      <c r="J817" s="235"/>
      <c r="K817" s="235"/>
      <c r="L817" s="241"/>
      <c r="M817" s="242"/>
      <c r="N817" s="243"/>
      <c r="O817" s="243"/>
      <c r="P817" s="243"/>
      <c r="Q817" s="243"/>
      <c r="R817" s="243"/>
      <c r="S817" s="243"/>
      <c r="T817" s="24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5" t="s">
        <v>225</v>
      </c>
      <c r="AU817" s="245" t="s">
        <v>93</v>
      </c>
      <c r="AV817" s="13" t="s">
        <v>93</v>
      </c>
      <c r="AW817" s="13" t="s">
        <v>38</v>
      </c>
      <c r="AX817" s="13" t="s">
        <v>83</v>
      </c>
      <c r="AY817" s="245" t="s">
        <v>216</v>
      </c>
    </row>
    <row r="818" s="13" customFormat="1">
      <c r="A818" s="13"/>
      <c r="B818" s="234"/>
      <c r="C818" s="235"/>
      <c r="D818" s="236" t="s">
        <v>225</v>
      </c>
      <c r="E818" s="237" t="s">
        <v>1</v>
      </c>
      <c r="F818" s="238" t="s">
        <v>2961</v>
      </c>
      <c r="G818" s="235"/>
      <c r="H818" s="239">
        <v>1</v>
      </c>
      <c r="I818" s="240"/>
      <c r="J818" s="235"/>
      <c r="K818" s="235"/>
      <c r="L818" s="241"/>
      <c r="M818" s="242"/>
      <c r="N818" s="243"/>
      <c r="O818" s="243"/>
      <c r="P818" s="243"/>
      <c r="Q818" s="243"/>
      <c r="R818" s="243"/>
      <c r="S818" s="243"/>
      <c r="T818" s="24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5" t="s">
        <v>225</v>
      </c>
      <c r="AU818" s="245" t="s">
        <v>93</v>
      </c>
      <c r="AV818" s="13" t="s">
        <v>93</v>
      </c>
      <c r="AW818" s="13" t="s">
        <v>38</v>
      </c>
      <c r="AX818" s="13" t="s">
        <v>83</v>
      </c>
      <c r="AY818" s="245" t="s">
        <v>216</v>
      </c>
    </row>
    <row r="819" s="13" customFormat="1">
      <c r="A819" s="13"/>
      <c r="B819" s="234"/>
      <c r="C819" s="235"/>
      <c r="D819" s="236" t="s">
        <v>225</v>
      </c>
      <c r="E819" s="237" t="s">
        <v>1</v>
      </c>
      <c r="F819" s="238" t="s">
        <v>3182</v>
      </c>
      <c r="G819" s="235"/>
      <c r="H819" s="239">
        <v>2</v>
      </c>
      <c r="I819" s="240"/>
      <c r="J819" s="235"/>
      <c r="K819" s="235"/>
      <c r="L819" s="241"/>
      <c r="M819" s="242"/>
      <c r="N819" s="243"/>
      <c r="O819" s="243"/>
      <c r="P819" s="243"/>
      <c r="Q819" s="243"/>
      <c r="R819" s="243"/>
      <c r="S819" s="243"/>
      <c r="T819" s="24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5" t="s">
        <v>225</v>
      </c>
      <c r="AU819" s="245" t="s">
        <v>93</v>
      </c>
      <c r="AV819" s="13" t="s">
        <v>93</v>
      </c>
      <c r="AW819" s="13" t="s">
        <v>38</v>
      </c>
      <c r="AX819" s="13" t="s">
        <v>83</v>
      </c>
      <c r="AY819" s="245" t="s">
        <v>216</v>
      </c>
    </row>
    <row r="820" s="13" customFormat="1">
      <c r="A820" s="13"/>
      <c r="B820" s="234"/>
      <c r="C820" s="235"/>
      <c r="D820" s="236" t="s">
        <v>225</v>
      </c>
      <c r="E820" s="237" t="s">
        <v>1</v>
      </c>
      <c r="F820" s="238" t="s">
        <v>3183</v>
      </c>
      <c r="G820" s="235"/>
      <c r="H820" s="239">
        <v>2</v>
      </c>
      <c r="I820" s="240"/>
      <c r="J820" s="235"/>
      <c r="K820" s="235"/>
      <c r="L820" s="241"/>
      <c r="M820" s="242"/>
      <c r="N820" s="243"/>
      <c r="O820" s="243"/>
      <c r="P820" s="243"/>
      <c r="Q820" s="243"/>
      <c r="R820" s="243"/>
      <c r="S820" s="243"/>
      <c r="T820" s="24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5" t="s">
        <v>225</v>
      </c>
      <c r="AU820" s="245" t="s">
        <v>93</v>
      </c>
      <c r="AV820" s="13" t="s">
        <v>93</v>
      </c>
      <c r="AW820" s="13" t="s">
        <v>38</v>
      </c>
      <c r="AX820" s="13" t="s">
        <v>83</v>
      </c>
      <c r="AY820" s="245" t="s">
        <v>216</v>
      </c>
    </row>
    <row r="821" s="13" customFormat="1">
      <c r="A821" s="13"/>
      <c r="B821" s="234"/>
      <c r="C821" s="235"/>
      <c r="D821" s="236" t="s">
        <v>225</v>
      </c>
      <c r="E821" s="237" t="s">
        <v>1</v>
      </c>
      <c r="F821" s="238" t="s">
        <v>2989</v>
      </c>
      <c r="G821" s="235"/>
      <c r="H821" s="239">
        <v>2</v>
      </c>
      <c r="I821" s="240"/>
      <c r="J821" s="235"/>
      <c r="K821" s="235"/>
      <c r="L821" s="241"/>
      <c r="M821" s="242"/>
      <c r="N821" s="243"/>
      <c r="O821" s="243"/>
      <c r="P821" s="243"/>
      <c r="Q821" s="243"/>
      <c r="R821" s="243"/>
      <c r="S821" s="243"/>
      <c r="T821" s="24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5" t="s">
        <v>225</v>
      </c>
      <c r="AU821" s="245" t="s">
        <v>93</v>
      </c>
      <c r="AV821" s="13" t="s">
        <v>93</v>
      </c>
      <c r="AW821" s="13" t="s">
        <v>38</v>
      </c>
      <c r="AX821" s="13" t="s">
        <v>83</v>
      </c>
      <c r="AY821" s="245" t="s">
        <v>216</v>
      </c>
    </row>
    <row r="822" s="13" customFormat="1">
      <c r="A822" s="13"/>
      <c r="B822" s="234"/>
      <c r="C822" s="235"/>
      <c r="D822" s="236" t="s">
        <v>225</v>
      </c>
      <c r="E822" s="237" t="s">
        <v>1</v>
      </c>
      <c r="F822" s="238" t="s">
        <v>2990</v>
      </c>
      <c r="G822" s="235"/>
      <c r="H822" s="239">
        <v>2</v>
      </c>
      <c r="I822" s="240"/>
      <c r="J822" s="235"/>
      <c r="K822" s="235"/>
      <c r="L822" s="241"/>
      <c r="M822" s="242"/>
      <c r="N822" s="243"/>
      <c r="O822" s="243"/>
      <c r="P822" s="243"/>
      <c r="Q822" s="243"/>
      <c r="R822" s="243"/>
      <c r="S822" s="243"/>
      <c r="T822" s="24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5" t="s">
        <v>225</v>
      </c>
      <c r="AU822" s="245" t="s">
        <v>93</v>
      </c>
      <c r="AV822" s="13" t="s">
        <v>93</v>
      </c>
      <c r="AW822" s="13" t="s">
        <v>38</v>
      </c>
      <c r="AX822" s="13" t="s">
        <v>83</v>
      </c>
      <c r="AY822" s="245" t="s">
        <v>216</v>
      </c>
    </row>
    <row r="823" s="13" customFormat="1">
      <c r="A823" s="13"/>
      <c r="B823" s="234"/>
      <c r="C823" s="235"/>
      <c r="D823" s="236" t="s">
        <v>225</v>
      </c>
      <c r="E823" s="237" t="s">
        <v>1</v>
      </c>
      <c r="F823" s="238" t="s">
        <v>3184</v>
      </c>
      <c r="G823" s="235"/>
      <c r="H823" s="239">
        <v>2</v>
      </c>
      <c r="I823" s="240"/>
      <c r="J823" s="235"/>
      <c r="K823" s="235"/>
      <c r="L823" s="241"/>
      <c r="M823" s="242"/>
      <c r="N823" s="243"/>
      <c r="O823" s="243"/>
      <c r="P823" s="243"/>
      <c r="Q823" s="243"/>
      <c r="R823" s="243"/>
      <c r="S823" s="243"/>
      <c r="T823" s="24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5" t="s">
        <v>225</v>
      </c>
      <c r="AU823" s="245" t="s">
        <v>93</v>
      </c>
      <c r="AV823" s="13" t="s">
        <v>93</v>
      </c>
      <c r="AW823" s="13" t="s">
        <v>38</v>
      </c>
      <c r="AX823" s="13" t="s">
        <v>83</v>
      </c>
      <c r="AY823" s="245" t="s">
        <v>216</v>
      </c>
    </row>
    <row r="824" s="13" customFormat="1">
      <c r="A824" s="13"/>
      <c r="B824" s="234"/>
      <c r="C824" s="235"/>
      <c r="D824" s="236" t="s">
        <v>225</v>
      </c>
      <c r="E824" s="237" t="s">
        <v>1</v>
      </c>
      <c r="F824" s="238" t="s">
        <v>2993</v>
      </c>
      <c r="G824" s="235"/>
      <c r="H824" s="239">
        <v>2</v>
      </c>
      <c r="I824" s="240"/>
      <c r="J824" s="235"/>
      <c r="K824" s="235"/>
      <c r="L824" s="241"/>
      <c r="M824" s="242"/>
      <c r="N824" s="243"/>
      <c r="O824" s="243"/>
      <c r="P824" s="243"/>
      <c r="Q824" s="243"/>
      <c r="R824" s="243"/>
      <c r="S824" s="243"/>
      <c r="T824" s="24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5" t="s">
        <v>225</v>
      </c>
      <c r="AU824" s="245" t="s">
        <v>93</v>
      </c>
      <c r="AV824" s="13" t="s">
        <v>93</v>
      </c>
      <c r="AW824" s="13" t="s">
        <v>38</v>
      </c>
      <c r="AX824" s="13" t="s">
        <v>83</v>
      </c>
      <c r="AY824" s="245" t="s">
        <v>216</v>
      </c>
    </row>
    <row r="825" s="13" customFormat="1">
      <c r="A825" s="13"/>
      <c r="B825" s="234"/>
      <c r="C825" s="235"/>
      <c r="D825" s="236" t="s">
        <v>225</v>
      </c>
      <c r="E825" s="237" t="s">
        <v>1</v>
      </c>
      <c r="F825" s="238" t="s">
        <v>2967</v>
      </c>
      <c r="G825" s="235"/>
      <c r="H825" s="239">
        <v>1</v>
      </c>
      <c r="I825" s="240"/>
      <c r="J825" s="235"/>
      <c r="K825" s="235"/>
      <c r="L825" s="241"/>
      <c r="M825" s="242"/>
      <c r="N825" s="243"/>
      <c r="O825" s="243"/>
      <c r="P825" s="243"/>
      <c r="Q825" s="243"/>
      <c r="R825" s="243"/>
      <c r="S825" s="243"/>
      <c r="T825" s="24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5" t="s">
        <v>225</v>
      </c>
      <c r="AU825" s="245" t="s">
        <v>93</v>
      </c>
      <c r="AV825" s="13" t="s">
        <v>93</v>
      </c>
      <c r="AW825" s="13" t="s">
        <v>38</v>
      </c>
      <c r="AX825" s="13" t="s">
        <v>83</v>
      </c>
      <c r="AY825" s="245" t="s">
        <v>216</v>
      </c>
    </row>
    <row r="826" s="13" customFormat="1">
      <c r="A826" s="13"/>
      <c r="B826" s="234"/>
      <c r="C826" s="235"/>
      <c r="D826" s="236" t="s">
        <v>225</v>
      </c>
      <c r="E826" s="237" t="s">
        <v>1</v>
      </c>
      <c r="F826" s="238" t="s">
        <v>2993</v>
      </c>
      <c r="G826" s="235"/>
      <c r="H826" s="239">
        <v>2</v>
      </c>
      <c r="I826" s="240"/>
      <c r="J826" s="235"/>
      <c r="K826" s="235"/>
      <c r="L826" s="241"/>
      <c r="M826" s="242"/>
      <c r="N826" s="243"/>
      <c r="O826" s="243"/>
      <c r="P826" s="243"/>
      <c r="Q826" s="243"/>
      <c r="R826" s="243"/>
      <c r="S826" s="243"/>
      <c r="T826" s="24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5" t="s">
        <v>225</v>
      </c>
      <c r="AU826" s="245" t="s">
        <v>93</v>
      </c>
      <c r="AV826" s="13" t="s">
        <v>93</v>
      </c>
      <c r="AW826" s="13" t="s">
        <v>38</v>
      </c>
      <c r="AX826" s="13" t="s">
        <v>83</v>
      </c>
      <c r="AY826" s="245" t="s">
        <v>216</v>
      </c>
    </row>
    <row r="827" s="13" customFormat="1">
      <c r="A827" s="13"/>
      <c r="B827" s="234"/>
      <c r="C827" s="235"/>
      <c r="D827" s="236" t="s">
        <v>225</v>
      </c>
      <c r="E827" s="237" t="s">
        <v>1</v>
      </c>
      <c r="F827" s="238" t="s">
        <v>2969</v>
      </c>
      <c r="G827" s="235"/>
      <c r="H827" s="239">
        <v>1</v>
      </c>
      <c r="I827" s="240"/>
      <c r="J827" s="235"/>
      <c r="K827" s="235"/>
      <c r="L827" s="241"/>
      <c r="M827" s="242"/>
      <c r="N827" s="243"/>
      <c r="O827" s="243"/>
      <c r="P827" s="243"/>
      <c r="Q827" s="243"/>
      <c r="R827" s="243"/>
      <c r="S827" s="243"/>
      <c r="T827" s="24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5" t="s">
        <v>225</v>
      </c>
      <c r="AU827" s="245" t="s">
        <v>93</v>
      </c>
      <c r="AV827" s="13" t="s">
        <v>93</v>
      </c>
      <c r="AW827" s="13" t="s">
        <v>38</v>
      </c>
      <c r="AX827" s="13" t="s">
        <v>83</v>
      </c>
      <c r="AY827" s="245" t="s">
        <v>216</v>
      </c>
    </row>
    <row r="828" s="13" customFormat="1">
      <c r="A828" s="13"/>
      <c r="B828" s="234"/>
      <c r="C828" s="235"/>
      <c r="D828" s="236" t="s">
        <v>225</v>
      </c>
      <c r="E828" s="237" t="s">
        <v>1</v>
      </c>
      <c r="F828" s="238" t="s">
        <v>2995</v>
      </c>
      <c r="G828" s="235"/>
      <c r="H828" s="239">
        <v>2</v>
      </c>
      <c r="I828" s="240"/>
      <c r="J828" s="235"/>
      <c r="K828" s="235"/>
      <c r="L828" s="241"/>
      <c r="M828" s="242"/>
      <c r="N828" s="243"/>
      <c r="O828" s="243"/>
      <c r="P828" s="243"/>
      <c r="Q828" s="243"/>
      <c r="R828" s="243"/>
      <c r="S828" s="243"/>
      <c r="T828" s="24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5" t="s">
        <v>225</v>
      </c>
      <c r="AU828" s="245" t="s">
        <v>93</v>
      </c>
      <c r="AV828" s="13" t="s">
        <v>93</v>
      </c>
      <c r="AW828" s="13" t="s">
        <v>38</v>
      </c>
      <c r="AX828" s="13" t="s">
        <v>83</v>
      </c>
      <c r="AY828" s="245" t="s">
        <v>216</v>
      </c>
    </row>
    <row r="829" s="13" customFormat="1">
      <c r="A829" s="13"/>
      <c r="B829" s="234"/>
      <c r="C829" s="235"/>
      <c r="D829" s="236" t="s">
        <v>225</v>
      </c>
      <c r="E829" s="237" t="s">
        <v>1</v>
      </c>
      <c r="F829" s="238" t="s">
        <v>2996</v>
      </c>
      <c r="G829" s="235"/>
      <c r="H829" s="239">
        <v>2</v>
      </c>
      <c r="I829" s="240"/>
      <c r="J829" s="235"/>
      <c r="K829" s="235"/>
      <c r="L829" s="241"/>
      <c r="M829" s="242"/>
      <c r="N829" s="243"/>
      <c r="O829" s="243"/>
      <c r="P829" s="243"/>
      <c r="Q829" s="243"/>
      <c r="R829" s="243"/>
      <c r="S829" s="243"/>
      <c r="T829" s="24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5" t="s">
        <v>225</v>
      </c>
      <c r="AU829" s="245" t="s">
        <v>93</v>
      </c>
      <c r="AV829" s="13" t="s">
        <v>93</v>
      </c>
      <c r="AW829" s="13" t="s">
        <v>38</v>
      </c>
      <c r="AX829" s="13" t="s">
        <v>83</v>
      </c>
      <c r="AY829" s="245" t="s">
        <v>216</v>
      </c>
    </row>
    <row r="830" s="13" customFormat="1">
      <c r="A830" s="13"/>
      <c r="B830" s="234"/>
      <c r="C830" s="235"/>
      <c r="D830" s="236" t="s">
        <v>225</v>
      </c>
      <c r="E830" s="237" t="s">
        <v>1</v>
      </c>
      <c r="F830" s="238" t="s">
        <v>2972</v>
      </c>
      <c r="G830" s="235"/>
      <c r="H830" s="239">
        <v>1</v>
      </c>
      <c r="I830" s="240"/>
      <c r="J830" s="235"/>
      <c r="K830" s="235"/>
      <c r="L830" s="241"/>
      <c r="M830" s="242"/>
      <c r="N830" s="243"/>
      <c r="O830" s="243"/>
      <c r="P830" s="243"/>
      <c r="Q830" s="243"/>
      <c r="R830" s="243"/>
      <c r="S830" s="243"/>
      <c r="T830" s="24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5" t="s">
        <v>225</v>
      </c>
      <c r="AU830" s="245" t="s">
        <v>93</v>
      </c>
      <c r="AV830" s="13" t="s">
        <v>93</v>
      </c>
      <c r="AW830" s="13" t="s">
        <v>38</v>
      </c>
      <c r="AX830" s="13" t="s">
        <v>83</v>
      </c>
      <c r="AY830" s="245" t="s">
        <v>216</v>
      </c>
    </row>
    <row r="831" s="13" customFormat="1">
      <c r="A831" s="13"/>
      <c r="B831" s="234"/>
      <c r="C831" s="235"/>
      <c r="D831" s="236" t="s">
        <v>225</v>
      </c>
      <c r="E831" s="237" t="s">
        <v>1</v>
      </c>
      <c r="F831" s="238" t="s">
        <v>3169</v>
      </c>
      <c r="G831" s="235"/>
      <c r="H831" s="239">
        <v>2</v>
      </c>
      <c r="I831" s="240"/>
      <c r="J831" s="235"/>
      <c r="K831" s="235"/>
      <c r="L831" s="241"/>
      <c r="M831" s="242"/>
      <c r="N831" s="243"/>
      <c r="O831" s="243"/>
      <c r="P831" s="243"/>
      <c r="Q831" s="243"/>
      <c r="R831" s="243"/>
      <c r="S831" s="243"/>
      <c r="T831" s="24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5" t="s">
        <v>225</v>
      </c>
      <c r="AU831" s="245" t="s">
        <v>93</v>
      </c>
      <c r="AV831" s="13" t="s">
        <v>93</v>
      </c>
      <c r="AW831" s="13" t="s">
        <v>38</v>
      </c>
      <c r="AX831" s="13" t="s">
        <v>83</v>
      </c>
      <c r="AY831" s="245" t="s">
        <v>216</v>
      </c>
    </row>
    <row r="832" s="13" customFormat="1">
      <c r="A832" s="13"/>
      <c r="B832" s="234"/>
      <c r="C832" s="235"/>
      <c r="D832" s="236" t="s">
        <v>225</v>
      </c>
      <c r="E832" s="237" t="s">
        <v>1</v>
      </c>
      <c r="F832" s="238" t="s">
        <v>2998</v>
      </c>
      <c r="G832" s="235"/>
      <c r="H832" s="239">
        <v>2</v>
      </c>
      <c r="I832" s="240"/>
      <c r="J832" s="235"/>
      <c r="K832" s="235"/>
      <c r="L832" s="241"/>
      <c r="M832" s="242"/>
      <c r="N832" s="243"/>
      <c r="O832" s="243"/>
      <c r="P832" s="243"/>
      <c r="Q832" s="243"/>
      <c r="R832" s="243"/>
      <c r="S832" s="243"/>
      <c r="T832" s="24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5" t="s">
        <v>225</v>
      </c>
      <c r="AU832" s="245" t="s">
        <v>93</v>
      </c>
      <c r="AV832" s="13" t="s">
        <v>93</v>
      </c>
      <c r="AW832" s="13" t="s">
        <v>38</v>
      </c>
      <c r="AX832" s="13" t="s">
        <v>83</v>
      </c>
      <c r="AY832" s="245" t="s">
        <v>216</v>
      </c>
    </row>
    <row r="833" s="13" customFormat="1">
      <c r="A833" s="13"/>
      <c r="B833" s="234"/>
      <c r="C833" s="235"/>
      <c r="D833" s="236" t="s">
        <v>225</v>
      </c>
      <c r="E833" s="237" t="s">
        <v>1</v>
      </c>
      <c r="F833" s="238" t="s">
        <v>3177</v>
      </c>
      <c r="G833" s="235"/>
      <c r="H833" s="239">
        <v>4</v>
      </c>
      <c r="I833" s="240"/>
      <c r="J833" s="235"/>
      <c r="K833" s="235"/>
      <c r="L833" s="241"/>
      <c r="M833" s="242"/>
      <c r="N833" s="243"/>
      <c r="O833" s="243"/>
      <c r="P833" s="243"/>
      <c r="Q833" s="243"/>
      <c r="R833" s="243"/>
      <c r="S833" s="243"/>
      <c r="T833" s="24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5" t="s">
        <v>225</v>
      </c>
      <c r="AU833" s="245" t="s">
        <v>93</v>
      </c>
      <c r="AV833" s="13" t="s">
        <v>93</v>
      </c>
      <c r="AW833" s="13" t="s">
        <v>38</v>
      </c>
      <c r="AX833" s="13" t="s">
        <v>83</v>
      </c>
      <c r="AY833" s="245" t="s">
        <v>216</v>
      </c>
    </row>
    <row r="834" s="13" customFormat="1">
      <c r="A834" s="13"/>
      <c r="B834" s="234"/>
      <c r="C834" s="235"/>
      <c r="D834" s="236" t="s">
        <v>225</v>
      </c>
      <c r="E834" s="237" t="s">
        <v>1</v>
      </c>
      <c r="F834" s="238" t="s">
        <v>3000</v>
      </c>
      <c r="G834" s="235"/>
      <c r="H834" s="239">
        <v>2</v>
      </c>
      <c r="I834" s="240"/>
      <c r="J834" s="235"/>
      <c r="K834" s="235"/>
      <c r="L834" s="241"/>
      <c r="M834" s="242"/>
      <c r="N834" s="243"/>
      <c r="O834" s="243"/>
      <c r="P834" s="243"/>
      <c r="Q834" s="243"/>
      <c r="R834" s="243"/>
      <c r="S834" s="243"/>
      <c r="T834" s="24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5" t="s">
        <v>225</v>
      </c>
      <c r="AU834" s="245" t="s">
        <v>93</v>
      </c>
      <c r="AV834" s="13" t="s">
        <v>93</v>
      </c>
      <c r="AW834" s="13" t="s">
        <v>38</v>
      </c>
      <c r="AX834" s="13" t="s">
        <v>83</v>
      </c>
      <c r="AY834" s="245" t="s">
        <v>216</v>
      </c>
    </row>
    <row r="835" s="14" customFormat="1">
      <c r="A835" s="14"/>
      <c r="B835" s="246"/>
      <c r="C835" s="247"/>
      <c r="D835" s="236" t="s">
        <v>225</v>
      </c>
      <c r="E835" s="248" t="s">
        <v>1</v>
      </c>
      <c r="F835" s="249" t="s">
        <v>229</v>
      </c>
      <c r="G835" s="247"/>
      <c r="H835" s="250">
        <v>39</v>
      </c>
      <c r="I835" s="251"/>
      <c r="J835" s="247"/>
      <c r="K835" s="247"/>
      <c r="L835" s="252"/>
      <c r="M835" s="253"/>
      <c r="N835" s="254"/>
      <c r="O835" s="254"/>
      <c r="P835" s="254"/>
      <c r="Q835" s="254"/>
      <c r="R835" s="254"/>
      <c r="S835" s="254"/>
      <c r="T835" s="255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6" t="s">
        <v>225</v>
      </c>
      <c r="AU835" s="256" t="s">
        <v>93</v>
      </c>
      <c r="AV835" s="14" t="s">
        <v>223</v>
      </c>
      <c r="AW835" s="14" t="s">
        <v>38</v>
      </c>
      <c r="AX835" s="14" t="s">
        <v>91</v>
      </c>
      <c r="AY835" s="256" t="s">
        <v>216</v>
      </c>
    </row>
    <row r="836" s="2" customFormat="1" ht="16.5" customHeight="1">
      <c r="A836" s="40"/>
      <c r="B836" s="41"/>
      <c r="C836" s="267" t="s">
        <v>576</v>
      </c>
      <c r="D836" s="267" t="s">
        <v>295</v>
      </c>
      <c r="E836" s="268" t="s">
        <v>3344</v>
      </c>
      <c r="F836" s="269" t="s">
        <v>3345</v>
      </c>
      <c r="G836" s="270" t="s">
        <v>323</v>
      </c>
      <c r="H836" s="271">
        <v>39</v>
      </c>
      <c r="I836" s="272"/>
      <c r="J836" s="273">
        <f>ROUND(I836*H836,2)</f>
        <v>0</v>
      </c>
      <c r="K836" s="269" t="s">
        <v>222</v>
      </c>
      <c r="L836" s="274"/>
      <c r="M836" s="275" t="s">
        <v>1</v>
      </c>
      <c r="N836" s="276" t="s">
        <v>48</v>
      </c>
      <c r="O836" s="93"/>
      <c r="P836" s="230">
        <f>O836*H836</f>
        <v>0</v>
      </c>
      <c r="Q836" s="230">
        <v>0.0020999999999999999</v>
      </c>
      <c r="R836" s="230">
        <f>Q836*H836</f>
        <v>0.081900000000000001</v>
      </c>
      <c r="S836" s="230">
        <v>0</v>
      </c>
      <c r="T836" s="231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32" t="s">
        <v>440</v>
      </c>
      <c r="AT836" s="232" t="s">
        <v>295</v>
      </c>
      <c r="AU836" s="232" t="s">
        <v>93</v>
      </c>
      <c r="AY836" s="18" t="s">
        <v>216</v>
      </c>
      <c r="BE836" s="233">
        <f>IF(N836="základní",J836,0)</f>
        <v>0</v>
      </c>
      <c r="BF836" s="233">
        <f>IF(N836="snížená",J836,0)</f>
        <v>0</v>
      </c>
      <c r="BG836" s="233">
        <f>IF(N836="zákl. přenesená",J836,0)</f>
        <v>0</v>
      </c>
      <c r="BH836" s="233">
        <f>IF(N836="sníž. přenesená",J836,0)</f>
        <v>0</v>
      </c>
      <c r="BI836" s="233">
        <f>IF(N836="nulová",J836,0)</f>
        <v>0</v>
      </c>
      <c r="BJ836" s="18" t="s">
        <v>91</v>
      </c>
      <c r="BK836" s="233">
        <f>ROUND(I836*H836,2)</f>
        <v>0</v>
      </c>
      <c r="BL836" s="18" t="s">
        <v>312</v>
      </c>
      <c r="BM836" s="232" t="s">
        <v>3346</v>
      </c>
    </row>
    <row r="837" s="2" customFormat="1" ht="24.15" customHeight="1">
      <c r="A837" s="40"/>
      <c r="B837" s="41"/>
      <c r="C837" s="267" t="s">
        <v>580</v>
      </c>
      <c r="D837" s="267" t="s">
        <v>295</v>
      </c>
      <c r="E837" s="268" t="s">
        <v>3347</v>
      </c>
      <c r="F837" s="269" t="s">
        <v>3348</v>
      </c>
      <c r="G837" s="270" t="s">
        <v>323</v>
      </c>
      <c r="H837" s="271">
        <v>39</v>
      </c>
      <c r="I837" s="272"/>
      <c r="J837" s="273">
        <f>ROUND(I837*H837,2)</f>
        <v>0</v>
      </c>
      <c r="K837" s="269" t="s">
        <v>222</v>
      </c>
      <c r="L837" s="274"/>
      <c r="M837" s="275" t="s">
        <v>1</v>
      </c>
      <c r="N837" s="276" t="s">
        <v>48</v>
      </c>
      <c r="O837" s="93"/>
      <c r="P837" s="230">
        <f>O837*H837</f>
        <v>0</v>
      </c>
      <c r="Q837" s="230">
        <v>0.00011</v>
      </c>
      <c r="R837" s="230">
        <f>Q837*H837</f>
        <v>0.0042900000000000004</v>
      </c>
      <c r="S837" s="230">
        <v>0</v>
      </c>
      <c r="T837" s="231">
        <f>S837*H837</f>
        <v>0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32" t="s">
        <v>440</v>
      </c>
      <c r="AT837" s="232" t="s">
        <v>295</v>
      </c>
      <c r="AU837" s="232" t="s">
        <v>93</v>
      </c>
      <c r="AY837" s="18" t="s">
        <v>216</v>
      </c>
      <c r="BE837" s="233">
        <f>IF(N837="základní",J837,0)</f>
        <v>0</v>
      </c>
      <c r="BF837" s="233">
        <f>IF(N837="snížená",J837,0)</f>
        <v>0</v>
      </c>
      <c r="BG837" s="233">
        <f>IF(N837="zákl. přenesená",J837,0)</f>
        <v>0</v>
      </c>
      <c r="BH837" s="233">
        <f>IF(N837="sníž. přenesená",J837,0)</f>
        <v>0</v>
      </c>
      <c r="BI837" s="233">
        <f>IF(N837="nulová",J837,0)</f>
        <v>0</v>
      </c>
      <c r="BJ837" s="18" t="s">
        <v>91</v>
      </c>
      <c r="BK837" s="233">
        <f>ROUND(I837*H837,2)</f>
        <v>0</v>
      </c>
      <c r="BL837" s="18" t="s">
        <v>312</v>
      </c>
      <c r="BM837" s="232" t="s">
        <v>3349</v>
      </c>
    </row>
    <row r="838" s="2" customFormat="1" ht="24.15" customHeight="1">
      <c r="A838" s="40"/>
      <c r="B838" s="41"/>
      <c r="C838" s="221" t="s">
        <v>609</v>
      </c>
      <c r="D838" s="221" t="s">
        <v>218</v>
      </c>
      <c r="E838" s="222" t="s">
        <v>3350</v>
      </c>
      <c r="F838" s="223" t="s">
        <v>3351</v>
      </c>
      <c r="G838" s="224" t="s">
        <v>3198</v>
      </c>
      <c r="H838" s="225">
        <v>3.048</v>
      </c>
      <c r="I838" s="226"/>
      <c r="J838" s="227">
        <f>ROUND(I838*H838,2)</f>
        <v>0</v>
      </c>
      <c r="K838" s="223" t="s">
        <v>222</v>
      </c>
      <c r="L838" s="46"/>
      <c r="M838" s="228" t="s">
        <v>1</v>
      </c>
      <c r="N838" s="229" t="s">
        <v>48</v>
      </c>
      <c r="O838" s="93"/>
      <c r="P838" s="230">
        <f>O838*H838</f>
        <v>0</v>
      </c>
      <c r="Q838" s="230">
        <v>0.016079313200000001</v>
      </c>
      <c r="R838" s="230">
        <f>Q838*H838</f>
        <v>0.049009746633600006</v>
      </c>
      <c r="S838" s="230">
        <v>0</v>
      </c>
      <c r="T838" s="231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32" t="s">
        <v>312</v>
      </c>
      <c r="AT838" s="232" t="s">
        <v>218</v>
      </c>
      <c r="AU838" s="232" t="s">
        <v>93</v>
      </c>
      <c r="AY838" s="18" t="s">
        <v>216</v>
      </c>
      <c r="BE838" s="233">
        <f>IF(N838="základní",J838,0)</f>
        <v>0</v>
      </c>
      <c r="BF838" s="233">
        <f>IF(N838="snížená",J838,0)</f>
        <v>0</v>
      </c>
      <c r="BG838" s="233">
        <f>IF(N838="zákl. přenesená",J838,0)</f>
        <v>0</v>
      </c>
      <c r="BH838" s="233">
        <f>IF(N838="sníž. přenesená",J838,0)</f>
        <v>0</v>
      </c>
      <c r="BI838" s="233">
        <f>IF(N838="nulová",J838,0)</f>
        <v>0</v>
      </c>
      <c r="BJ838" s="18" t="s">
        <v>91</v>
      </c>
      <c r="BK838" s="233">
        <f>ROUND(I838*H838,2)</f>
        <v>0</v>
      </c>
      <c r="BL838" s="18" t="s">
        <v>312</v>
      </c>
      <c r="BM838" s="232" t="s">
        <v>3352</v>
      </c>
    </row>
    <row r="839" s="2" customFormat="1" ht="24.15" customHeight="1">
      <c r="A839" s="40"/>
      <c r="B839" s="41"/>
      <c r="C839" s="221" t="s">
        <v>613</v>
      </c>
      <c r="D839" s="221" t="s">
        <v>218</v>
      </c>
      <c r="E839" s="222" t="s">
        <v>3353</v>
      </c>
      <c r="F839" s="223" t="s">
        <v>3354</v>
      </c>
      <c r="G839" s="224" t="s">
        <v>3198</v>
      </c>
      <c r="H839" s="225">
        <v>8</v>
      </c>
      <c r="I839" s="226"/>
      <c r="J839" s="227">
        <f>ROUND(I839*H839,2)</f>
        <v>0</v>
      </c>
      <c r="K839" s="223" t="s">
        <v>222</v>
      </c>
      <c r="L839" s="46"/>
      <c r="M839" s="228" t="s">
        <v>1</v>
      </c>
      <c r="N839" s="229" t="s">
        <v>48</v>
      </c>
      <c r="O839" s="93"/>
      <c r="P839" s="230">
        <f>O839*H839</f>
        <v>0</v>
      </c>
      <c r="Q839" s="230">
        <v>0.00067931320000000003</v>
      </c>
      <c r="R839" s="230">
        <f>Q839*H839</f>
        <v>0.0054345056000000003</v>
      </c>
      <c r="S839" s="230">
        <v>0</v>
      </c>
      <c r="T839" s="231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32" t="s">
        <v>312</v>
      </c>
      <c r="AT839" s="232" t="s">
        <v>218</v>
      </c>
      <c r="AU839" s="232" t="s">
        <v>93</v>
      </c>
      <c r="AY839" s="18" t="s">
        <v>216</v>
      </c>
      <c r="BE839" s="233">
        <f>IF(N839="základní",J839,0)</f>
        <v>0</v>
      </c>
      <c r="BF839" s="233">
        <f>IF(N839="snížená",J839,0)</f>
        <v>0</v>
      </c>
      <c r="BG839" s="233">
        <f>IF(N839="zákl. přenesená",J839,0)</f>
        <v>0</v>
      </c>
      <c r="BH839" s="233">
        <f>IF(N839="sníž. přenesená",J839,0)</f>
        <v>0</v>
      </c>
      <c r="BI839" s="233">
        <f>IF(N839="nulová",J839,0)</f>
        <v>0</v>
      </c>
      <c r="BJ839" s="18" t="s">
        <v>91</v>
      </c>
      <c r="BK839" s="233">
        <f>ROUND(I839*H839,2)</f>
        <v>0</v>
      </c>
      <c r="BL839" s="18" t="s">
        <v>312</v>
      </c>
      <c r="BM839" s="232" t="s">
        <v>3355</v>
      </c>
    </row>
    <row r="840" s="13" customFormat="1">
      <c r="A840" s="13"/>
      <c r="B840" s="234"/>
      <c r="C840" s="235"/>
      <c r="D840" s="236" t="s">
        <v>225</v>
      </c>
      <c r="E840" s="237" t="s">
        <v>1</v>
      </c>
      <c r="F840" s="238" t="s">
        <v>3255</v>
      </c>
      <c r="G840" s="235"/>
      <c r="H840" s="239">
        <v>3</v>
      </c>
      <c r="I840" s="240"/>
      <c r="J840" s="235"/>
      <c r="K840" s="235"/>
      <c r="L840" s="241"/>
      <c r="M840" s="242"/>
      <c r="N840" s="243"/>
      <c r="O840" s="243"/>
      <c r="P840" s="243"/>
      <c r="Q840" s="243"/>
      <c r="R840" s="243"/>
      <c r="S840" s="243"/>
      <c r="T840" s="24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5" t="s">
        <v>225</v>
      </c>
      <c r="AU840" s="245" t="s">
        <v>93</v>
      </c>
      <c r="AV840" s="13" t="s">
        <v>93</v>
      </c>
      <c r="AW840" s="13" t="s">
        <v>38</v>
      </c>
      <c r="AX840" s="13" t="s">
        <v>83</v>
      </c>
      <c r="AY840" s="245" t="s">
        <v>216</v>
      </c>
    </row>
    <row r="841" s="13" customFormat="1">
      <c r="A841" s="13"/>
      <c r="B841" s="234"/>
      <c r="C841" s="235"/>
      <c r="D841" s="236" t="s">
        <v>225</v>
      </c>
      <c r="E841" s="237" t="s">
        <v>1</v>
      </c>
      <c r="F841" s="238" t="s">
        <v>2967</v>
      </c>
      <c r="G841" s="235"/>
      <c r="H841" s="239">
        <v>1</v>
      </c>
      <c r="I841" s="240"/>
      <c r="J841" s="235"/>
      <c r="K841" s="235"/>
      <c r="L841" s="241"/>
      <c r="M841" s="242"/>
      <c r="N841" s="243"/>
      <c r="O841" s="243"/>
      <c r="P841" s="243"/>
      <c r="Q841" s="243"/>
      <c r="R841" s="243"/>
      <c r="S841" s="243"/>
      <c r="T841" s="24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5" t="s">
        <v>225</v>
      </c>
      <c r="AU841" s="245" t="s">
        <v>93</v>
      </c>
      <c r="AV841" s="13" t="s">
        <v>93</v>
      </c>
      <c r="AW841" s="13" t="s">
        <v>38</v>
      </c>
      <c r="AX841" s="13" t="s">
        <v>83</v>
      </c>
      <c r="AY841" s="245" t="s">
        <v>216</v>
      </c>
    </row>
    <row r="842" s="13" customFormat="1">
      <c r="A842" s="13"/>
      <c r="B842" s="234"/>
      <c r="C842" s="235"/>
      <c r="D842" s="236" t="s">
        <v>225</v>
      </c>
      <c r="E842" s="237" t="s">
        <v>1</v>
      </c>
      <c r="F842" s="238" t="s">
        <v>2973</v>
      </c>
      <c r="G842" s="235"/>
      <c r="H842" s="239">
        <v>1</v>
      </c>
      <c r="I842" s="240"/>
      <c r="J842" s="235"/>
      <c r="K842" s="235"/>
      <c r="L842" s="241"/>
      <c r="M842" s="242"/>
      <c r="N842" s="243"/>
      <c r="O842" s="243"/>
      <c r="P842" s="243"/>
      <c r="Q842" s="243"/>
      <c r="R842" s="243"/>
      <c r="S842" s="243"/>
      <c r="T842" s="24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5" t="s">
        <v>225</v>
      </c>
      <c r="AU842" s="245" t="s">
        <v>93</v>
      </c>
      <c r="AV842" s="13" t="s">
        <v>93</v>
      </c>
      <c r="AW842" s="13" t="s">
        <v>38</v>
      </c>
      <c r="AX842" s="13" t="s">
        <v>83</v>
      </c>
      <c r="AY842" s="245" t="s">
        <v>216</v>
      </c>
    </row>
    <row r="843" s="13" customFormat="1">
      <c r="A843" s="13"/>
      <c r="B843" s="234"/>
      <c r="C843" s="235"/>
      <c r="D843" s="236" t="s">
        <v>225</v>
      </c>
      <c r="E843" s="237" t="s">
        <v>1</v>
      </c>
      <c r="F843" s="238" t="s">
        <v>3340</v>
      </c>
      <c r="G843" s="235"/>
      <c r="H843" s="239">
        <v>3</v>
      </c>
      <c r="I843" s="240"/>
      <c r="J843" s="235"/>
      <c r="K843" s="235"/>
      <c r="L843" s="241"/>
      <c r="M843" s="242"/>
      <c r="N843" s="243"/>
      <c r="O843" s="243"/>
      <c r="P843" s="243"/>
      <c r="Q843" s="243"/>
      <c r="R843" s="243"/>
      <c r="S843" s="243"/>
      <c r="T843" s="24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5" t="s">
        <v>225</v>
      </c>
      <c r="AU843" s="245" t="s">
        <v>93</v>
      </c>
      <c r="AV843" s="13" t="s">
        <v>93</v>
      </c>
      <c r="AW843" s="13" t="s">
        <v>38</v>
      </c>
      <c r="AX843" s="13" t="s">
        <v>83</v>
      </c>
      <c r="AY843" s="245" t="s">
        <v>216</v>
      </c>
    </row>
    <row r="844" s="14" customFormat="1">
      <c r="A844" s="14"/>
      <c r="B844" s="246"/>
      <c r="C844" s="247"/>
      <c r="D844" s="236" t="s">
        <v>225</v>
      </c>
      <c r="E844" s="248" t="s">
        <v>1</v>
      </c>
      <c r="F844" s="249" t="s">
        <v>229</v>
      </c>
      <c r="G844" s="247"/>
      <c r="H844" s="250">
        <v>8</v>
      </c>
      <c r="I844" s="251"/>
      <c r="J844" s="247"/>
      <c r="K844" s="247"/>
      <c r="L844" s="252"/>
      <c r="M844" s="253"/>
      <c r="N844" s="254"/>
      <c r="O844" s="254"/>
      <c r="P844" s="254"/>
      <c r="Q844" s="254"/>
      <c r="R844" s="254"/>
      <c r="S844" s="254"/>
      <c r="T844" s="255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6" t="s">
        <v>225</v>
      </c>
      <c r="AU844" s="256" t="s">
        <v>93</v>
      </c>
      <c r="AV844" s="14" t="s">
        <v>223</v>
      </c>
      <c r="AW844" s="14" t="s">
        <v>38</v>
      </c>
      <c r="AX844" s="14" t="s">
        <v>91</v>
      </c>
      <c r="AY844" s="256" t="s">
        <v>216</v>
      </c>
    </row>
    <row r="845" s="2" customFormat="1" ht="24.15" customHeight="1">
      <c r="A845" s="40"/>
      <c r="B845" s="41"/>
      <c r="C845" s="267" t="s">
        <v>646</v>
      </c>
      <c r="D845" s="267" t="s">
        <v>295</v>
      </c>
      <c r="E845" s="268" t="s">
        <v>3356</v>
      </c>
      <c r="F845" s="269" t="s">
        <v>3357</v>
      </c>
      <c r="G845" s="270" t="s">
        <v>323</v>
      </c>
      <c r="H845" s="271">
        <v>8</v>
      </c>
      <c r="I845" s="272"/>
      <c r="J845" s="273">
        <f>ROUND(I845*H845,2)</f>
        <v>0</v>
      </c>
      <c r="K845" s="269" t="s">
        <v>222</v>
      </c>
      <c r="L845" s="274"/>
      <c r="M845" s="275" t="s">
        <v>1</v>
      </c>
      <c r="N845" s="276" t="s">
        <v>48</v>
      </c>
      <c r="O845" s="93"/>
      <c r="P845" s="230">
        <f>O845*H845</f>
        <v>0</v>
      </c>
      <c r="Q845" s="230">
        <v>0.0011000000000000001</v>
      </c>
      <c r="R845" s="230">
        <f>Q845*H845</f>
        <v>0.0088000000000000005</v>
      </c>
      <c r="S845" s="230">
        <v>0</v>
      </c>
      <c r="T845" s="231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32" t="s">
        <v>440</v>
      </c>
      <c r="AT845" s="232" t="s">
        <v>295</v>
      </c>
      <c r="AU845" s="232" t="s">
        <v>93</v>
      </c>
      <c r="AY845" s="18" t="s">
        <v>216</v>
      </c>
      <c r="BE845" s="233">
        <f>IF(N845="základní",J845,0)</f>
        <v>0</v>
      </c>
      <c r="BF845" s="233">
        <f>IF(N845="snížená",J845,0)</f>
        <v>0</v>
      </c>
      <c r="BG845" s="233">
        <f>IF(N845="zákl. přenesená",J845,0)</f>
        <v>0</v>
      </c>
      <c r="BH845" s="233">
        <f>IF(N845="sníž. přenesená",J845,0)</f>
        <v>0</v>
      </c>
      <c r="BI845" s="233">
        <f>IF(N845="nulová",J845,0)</f>
        <v>0</v>
      </c>
      <c r="BJ845" s="18" t="s">
        <v>91</v>
      </c>
      <c r="BK845" s="233">
        <f>ROUND(I845*H845,2)</f>
        <v>0</v>
      </c>
      <c r="BL845" s="18" t="s">
        <v>312</v>
      </c>
      <c r="BM845" s="232" t="s">
        <v>3358</v>
      </c>
    </row>
    <row r="846" s="2" customFormat="1" ht="24.15" customHeight="1">
      <c r="A846" s="40"/>
      <c r="B846" s="41"/>
      <c r="C846" s="221" t="s">
        <v>651</v>
      </c>
      <c r="D846" s="221" t="s">
        <v>218</v>
      </c>
      <c r="E846" s="222" t="s">
        <v>3359</v>
      </c>
      <c r="F846" s="223" t="s">
        <v>3360</v>
      </c>
      <c r="G846" s="224" t="s">
        <v>3198</v>
      </c>
      <c r="H846" s="225">
        <v>21</v>
      </c>
      <c r="I846" s="226"/>
      <c r="J846" s="227">
        <f>ROUND(I846*H846,2)</f>
        <v>0</v>
      </c>
      <c r="K846" s="223" t="s">
        <v>222</v>
      </c>
      <c r="L846" s="46"/>
      <c r="M846" s="228" t="s">
        <v>1</v>
      </c>
      <c r="N846" s="229" t="s">
        <v>48</v>
      </c>
      <c r="O846" s="93"/>
      <c r="P846" s="230">
        <f>O846*H846</f>
        <v>0</v>
      </c>
      <c r="Q846" s="230">
        <v>0.016469276500000001</v>
      </c>
      <c r="R846" s="230">
        <f>Q846*H846</f>
        <v>0.3458548065</v>
      </c>
      <c r="S846" s="230">
        <v>0</v>
      </c>
      <c r="T846" s="231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32" t="s">
        <v>312</v>
      </c>
      <c r="AT846" s="232" t="s">
        <v>218</v>
      </c>
      <c r="AU846" s="232" t="s">
        <v>93</v>
      </c>
      <c r="AY846" s="18" t="s">
        <v>216</v>
      </c>
      <c r="BE846" s="233">
        <f>IF(N846="základní",J846,0)</f>
        <v>0</v>
      </c>
      <c r="BF846" s="233">
        <f>IF(N846="snížená",J846,0)</f>
        <v>0</v>
      </c>
      <c r="BG846" s="233">
        <f>IF(N846="zákl. přenesená",J846,0)</f>
        <v>0</v>
      </c>
      <c r="BH846" s="233">
        <f>IF(N846="sníž. přenesená",J846,0)</f>
        <v>0</v>
      </c>
      <c r="BI846" s="233">
        <f>IF(N846="nulová",J846,0)</f>
        <v>0</v>
      </c>
      <c r="BJ846" s="18" t="s">
        <v>91</v>
      </c>
      <c r="BK846" s="233">
        <f>ROUND(I846*H846,2)</f>
        <v>0</v>
      </c>
      <c r="BL846" s="18" t="s">
        <v>312</v>
      </c>
      <c r="BM846" s="232" t="s">
        <v>3361</v>
      </c>
    </row>
    <row r="847" s="13" customFormat="1">
      <c r="A847" s="13"/>
      <c r="B847" s="234"/>
      <c r="C847" s="235"/>
      <c r="D847" s="236" t="s">
        <v>225</v>
      </c>
      <c r="E847" s="237" t="s">
        <v>1</v>
      </c>
      <c r="F847" s="238" t="s">
        <v>2958</v>
      </c>
      <c r="G847" s="235"/>
      <c r="H847" s="239">
        <v>1</v>
      </c>
      <c r="I847" s="240"/>
      <c r="J847" s="235"/>
      <c r="K847" s="235"/>
      <c r="L847" s="241"/>
      <c r="M847" s="242"/>
      <c r="N847" s="243"/>
      <c r="O847" s="243"/>
      <c r="P847" s="243"/>
      <c r="Q847" s="243"/>
      <c r="R847" s="243"/>
      <c r="S847" s="243"/>
      <c r="T847" s="24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5" t="s">
        <v>225</v>
      </c>
      <c r="AU847" s="245" t="s">
        <v>93</v>
      </c>
      <c r="AV847" s="13" t="s">
        <v>93</v>
      </c>
      <c r="AW847" s="13" t="s">
        <v>38</v>
      </c>
      <c r="AX847" s="13" t="s">
        <v>83</v>
      </c>
      <c r="AY847" s="245" t="s">
        <v>216</v>
      </c>
    </row>
    <row r="848" s="13" customFormat="1">
      <c r="A848" s="13"/>
      <c r="B848" s="234"/>
      <c r="C848" s="235"/>
      <c r="D848" s="236" t="s">
        <v>225</v>
      </c>
      <c r="E848" s="237" t="s">
        <v>1</v>
      </c>
      <c r="F848" s="238" t="s">
        <v>3260</v>
      </c>
      <c r="G848" s="235"/>
      <c r="H848" s="239">
        <v>2</v>
      </c>
      <c r="I848" s="240"/>
      <c r="J848" s="235"/>
      <c r="K848" s="235"/>
      <c r="L848" s="241"/>
      <c r="M848" s="242"/>
      <c r="N848" s="243"/>
      <c r="O848" s="243"/>
      <c r="P848" s="243"/>
      <c r="Q848" s="243"/>
      <c r="R848" s="243"/>
      <c r="S848" s="243"/>
      <c r="T848" s="24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5" t="s">
        <v>225</v>
      </c>
      <c r="AU848" s="245" t="s">
        <v>93</v>
      </c>
      <c r="AV848" s="13" t="s">
        <v>93</v>
      </c>
      <c r="AW848" s="13" t="s">
        <v>38</v>
      </c>
      <c r="AX848" s="13" t="s">
        <v>83</v>
      </c>
      <c r="AY848" s="245" t="s">
        <v>216</v>
      </c>
    </row>
    <row r="849" s="13" customFormat="1">
      <c r="A849" s="13"/>
      <c r="B849" s="234"/>
      <c r="C849" s="235"/>
      <c r="D849" s="236" t="s">
        <v>225</v>
      </c>
      <c r="E849" s="237" t="s">
        <v>1</v>
      </c>
      <c r="F849" s="238" t="s">
        <v>2979</v>
      </c>
      <c r="G849" s="235"/>
      <c r="H849" s="239">
        <v>2</v>
      </c>
      <c r="I849" s="240"/>
      <c r="J849" s="235"/>
      <c r="K849" s="235"/>
      <c r="L849" s="241"/>
      <c r="M849" s="242"/>
      <c r="N849" s="243"/>
      <c r="O849" s="243"/>
      <c r="P849" s="243"/>
      <c r="Q849" s="243"/>
      <c r="R849" s="243"/>
      <c r="S849" s="243"/>
      <c r="T849" s="24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5" t="s">
        <v>225</v>
      </c>
      <c r="AU849" s="245" t="s">
        <v>93</v>
      </c>
      <c r="AV849" s="13" t="s">
        <v>93</v>
      </c>
      <c r="AW849" s="13" t="s">
        <v>38</v>
      </c>
      <c r="AX849" s="13" t="s">
        <v>83</v>
      </c>
      <c r="AY849" s="245" t="s">
        <v>216</v>
      </c>
    </row>
    <row r="850" s="13" customFormat="1">
      <c r="A850" s="13"/>
      <c r="B850" s="234"/>
      <c r="C850" s="235"/>
      <c r="D850" s="236" t="s">
        <v>225</v>
      </c>
      <c r="E850" s="237" t="s">
        <v>1</v>
      </c>
      <c r="F850" s="238" t="s">
        <v>2961</v>
      </c>
      <c r="G850" s="235"/>
      <c r="H850" s="239">
        <v>1</v>
      </c>
      <c r="I850" s="240"/>
      <c r="J850" s="235"/>
      <c r="K850" s="235"/>
      <c r="L850" s="241"/>
      <c r="M850" s="242"/>
      <c r="N850" s="243"/>
      <c r="O850" s="243"/>
      <c r="P850" s="243"/>
      <c r="Q850" s="243"/>
      <c r="R850" s="243"/>
      <c r="S850" s="243"/>
      <c r="T850" s="24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5" t="s">
        <v>225</v>
      </c>
      <c r="AU850" s="245" t="s">
        <v>93</v>
      </c>
      <c r="AV850" s="13" t="s">
        <v>93</v>
      </c>
      <c r="AW850" s="13" t="s">
        <v>38</v>
      </c>
      <c r="AX850" s="13" t="s">
        <v>83</v>
      </c>
      <c r="AY850" s="245" t="s">
        <v>216</v>
      </c>
    </row>
    <row r="851" s="13" customFormat="1">
      <c r="A851" s="13"/>
      <c r="B851" s="234"/>
      <c r="C851" s="235"/>
      <c r="D851" s="236" t="s">
        <v>225</v>
      </c>
      <c r="E851" s="237" t="s">
        <v>1</v>
      </c>
      <c r="F851" s="238" t="s">
        <v>2962</v>
      </c>
      <c r="G851" s="235"/>
      <c r="H851" s="239">
        <v>1</v>
      </c>
      <c r="I851" s="240"/>
      <c r="J851" s="235"/>
      <c r="K851" s="235"/>
      <c r="L851" s="241"/>
      <c r="M851" s="242"/>
      <c r="N851" s="243"/>
      <c r="O851" s="243"/>
      <c r="P851" s="243"/>
      <c r="Q851" s="243"/>
      <c r="R851" s="243"/>
      <c r="S851" s="243"/>
      <c r="T851" s="24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5" t="s">
        <v>225</v>
      </c>
      <c r="AU851" s="245" t="s">
        <v>93</v>
      </c>
      <c r="AV851" s="13" t="s">
        <v>93</v>
      </c>
      <c r="AW851" s="13" t="s">
        <v>38</v>
      </c>
      <c r="AX851" s="13" t="s">
        <v>83</v>
      </c>
      <c r="AY851" s="245" t="s">
        <v>216</v>
      </c>
    </row>
    <row r="852" s="13" customFormat="1">
      <c r="A852" s="13"/>
      <c r="B852" s="234"/>
      <c r="C852" s="235"/>
      <c r="D852" s="236" t="s">
        <v>225</v>
      </c>
      <c r="E852" s="237" t="s">
        <v>1</v>
      </c>
      <c r="F852" s="238" t="s">
        <v>2963</v>
      </c>
      <c r="G852" s="235"/>
      <c r="H852" s="239">
        <v>1</v>
      </c>
      <c r="I852" s="240"/>
      <c r="J852" s="235"/>
      <c r="K852" s="235"/>
      <c r="L852" s="241"/>
      <c r="M852" s="242"/>
      <c r="N852" s="243"/>
      <c r="O852" s="243"/>
      <c r="P852" s="243"/>
      <c r="Q852" s="243"/>
      <c r="R852" s="243"/>
      <c r="S852" s="243"/>
      <c r="T852" s="24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5" t="s">
        <v>225</v>
      </c>
      <c r="AU852" s="245" t="s">
        <v>93</v>
      </c>
      <c r="AV852" s="13" t="s">
        <v>93</v>
      </c>
      <c r="AW852" s="13" t="s">
        <v>38</v>
      </c>
      <c r="AX852" s="13" t="s">
        <v>83</v>
      </c>
      <c r="AY852" s="245" t="s">
        <v>216</v>
      </c>
    </row>
    <row r="853" s="13" customFormat="1">
      <c r="A853" s="13"/>
      <c r="B853" s="234"/>
      <c r="C853" s="235"/>
      <c r="D853" s="236" t="s">
        <v>225</v>
      </c>
      <c r="E853" s="237" t="s">
        <v>1</v>
      </c>
      <c r="F853" s="238" t="s">
        <v>2964</v>
      </c>
      <c r="G853" s="235"/>
      <c r="H853" s="239">
        <v>1</v>
      </c>
      <c r="I853" s="240"/>
      <c r="J853" s="235"/>
      <c r="K853" s="235"/>
      <c r="L853" s="241"/>
      <c r="M853" s="242"/>
      <c r="N853" s="243"/>
      <c r="O853" s="243"/>
      <c r="P853" s="243"/>
      <c r="Q853" s="243"/>
      <c r="R853" s="243"/>
      <c r="S853" s="243"/>
      <c r="T853" s="24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5" t="s">
        <v>225</v>
      </c>
      <c r="AU853" s="245" t="s">
        <v>93</v>
      </c>
      <c r="AV853" s="13" t="s">
        <v>93</v>
      </c>
      <c r="AW853" s="13" t="s">
        <v>38</v>
      </c>
      <c r="AX853" s="13" t="s">
        <v>83</v>
      </c>
      <c r="AY853" s="245" t="s">
        <v>216</v>
      </c>
    </row>
    <row r="854" s="13" customFormat="1">
      <c r="A854" s="13"/>
      <c r="B854" s="234"/>
      <c r="C854" s="235"/>
      <c r="D854" s="236" t="s">
        <v>225</v>
      </c>
      <c r="E854" s="237" t="s">
        <v>1</v>
      </c>
      <c r="F854" s="238" t="s">
        <v>2965</v>
      </c>
      <c r="G854" s="235"/>
      <c r="H854" s="239">
        <v>1</v>
      </c>
      <c r="I854" s="240"/>
      <c r="J854" s="235"/>
      <c r="K854" s="235"/>
      <c r="L854" s="241"/>
      <c r="M854" s="242"/>
      <c r="N854" s="243"/>
      <c r="O854" s="243"/>
      <c r="P854" s="243"/>
      <c r="Q854" s="243"/>
      <c r="R854" s="243"/>
      <c r="S854" s="243"/>
      <c r="T854" s="24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5" t="s">
        <v>225</v>
      </c>
      <c r="AU854" s="245" t="s">
        <v>93</v>
      </c>
      <c r="AV854" s="13" t="s">
        <v>93</v>
      </c>
      <c r="AW854" s="13" t="s">
        <v>38</v>
      </c>
      <c r="AX854" s="13" t="s">
        <v>83</v>
      </c>
      <c r="AY854" s="245" t="s">
        <v>216</v>
      </c>
    </row>
    <row r="855" s="13" customFormat="1">
      <c r="A855" s="13"/>
      <c r="B855" s="234"/>
      <c r="C855" s="235"/>
      <c r="D855" s="236" t="s">
        <v>225</v>
      </c>
      <c r="E855" s="237" t="s">
        <v>1</v>
      </c>
      <c r="F855" s="238" t="s">
        <v>2966</v>
      </c>
      <c r="G855" s="235"/>
      <c r="H855" s="239">
        <v>1</v>
      </c>
      <c r="I855" s="240"/>
      <c r="J855" s="235"/>
      <c r="K855" s="235"/>
      <c r="L855" s="241"/>
      <c r="M855" s="242"/>
      <c r="N855" s="243"/>
      <c r="O855" s="243"/>
      <c r="P855" s="243"/>
      <c r="Q855" s="243"/>
      <c r="R855" s="243"/>
      <c r="S855" s="243"/>
      <c r="T855" s="24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5" t="s">
        <v>225</v>
      </c>
      <c r="AU855" s="245" t="s">
        <v>93</v>
      </c>
      <c r="AV855" s="13" t="s">
        <v>93</v>
      </c>
      <c r="AW855" s="13" t="s">
        <v>38</v>
      </c>
      <c r="AX855" s="13" t="s">
        <v>83</v>
      </c>
      <c r="AY855" s="245" t="s">
        <v>216</v>
      </c>
    </row>
    <row r="856" s="13" customFormat="1">
      <c r="A856" s="13"/>
      <c r="B856" s="234"/>
      <c r="C856" s="235"/>
      <c r="D856" s="236" t="s">
        <v>225</v>
      </c>
      <c r="E856" s="237" t="s">
        <v>1</v>
      </c>
      <c r="F856" s="238" t="s">
        <v>2967</v>
      </c>
      <c r="G856" s="235"/>
      <c r="H856" s="239">
        <v>1</v>
      </c>
      <c r="I856" s="240"/>
      <c r="J856" s="235"/>
      <c r="K856" s="235"/>
      <c r="L856" s="241"/>
      <c r="M856" s="242"/>
      <c r="N856" s="243"/>
      <c r="O856" s="243"/>
      <c r="P856" s="243"/>
      <c r="Q856" s="243"/>
      <c r="R856" s="243"/>
      <c r="S856" s="243"/>
      <c r="T856" s="24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5" t="s">
        <v>225</v>
      </c>
      <c r="AU856" s="245" t="s">
        <v>93</v>
      </c>
      <c r="AV856" s="13" t="s">
        <v>93</v>
      </c>
      <c r="AW856" s="13" t="s">
        <v>38</v>
      </c>
      <c r="AX856" s="13" t="s">
        <v>83</v>
      </c>
      <c r="AY856" s="245" t="s">
        <v>216</v>
      </c>
    </row>
    <row r="857" s="13" customFormat="1">
      <c r="A857" s="13"/>
      <c r="B857" s="234"/>
      <c r="C857" s="235"/>
      <c r="D857" s="236" t="s">
        <v>225</v>
      </c>
      <c r="E857" s="237" t="s">
        <v>1</v>
      </c>
      <c r="F857" s="238" t="s">
        <v>2968</v>
      </c>
      <c r="G857" s="235"/>
      <c r="H857" s="239">
        <v>1</v>
      </c>
      <c r="I857" s="240"/>
      <c r="J857" s="235"/>
      <c r="K857" s="235"/>
      <c r="L857" s="241"/>
      <c r="M857" s="242"/>
      <c r="N857" s="243"/>
      <c r="O857" s="243"/>
      <c r="P857" s="243"/>
      <c r="Q857" s="243"/>
      <c r="R857" s="243"/>
      <c r="S857" s="243"/>
      <c r="T857" s="24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5" t="s">
        <v>225</v>
      </c>
      <c r="AU857" s="245" t="s">
        <v>93</v>
      </c>
      <c r="AV857" s="13" t="s">
        <v>93</v>
      </c>
      <c r="AW857" s="13" t="s">
        <v>38</v>
      </c>
      <c r="AX857" s="13" t="s">
        <v>83</v>
      </c>
      <c r="AY857" s="245" t="s">
        <v>216</v>
      </c>
    </row>
    <row r="858" s="13" customFormat="1">
      <c r="A858" s="13"/>
      <c r="B858" s="234"/>
      <c r="C858" s="235"/>
      <c r="D858" s="236" t="s">
        <v>225</v>
      </c>
      <c r="E858" s="237" t="s">
        <v>1</v>
      </c>
      <c r="F858" s="238" t="s">
        <v>2969</v>
      </c>
      <c r="G858" s="235"/>
      <c r="H858" s="239">
        <v>1</v>
      </c>
      <c r="I858" s="240"/>
      <c r="J858" s="235"/>
      <c r="K858" s="235"/>
      <c r="L858" s="241"/>
      <c r="M858" s="242"/>
      <c r="N858" s="243"/>
      <c r="O858" s="243"/>
      <c r="P858" s="243"/>
      <c r="Q858" s="243"/>
      <c r="R858" s="243"/>
      <c r="S858" s="243"/>
      <c r="T858" s="24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5" t="s">
        <v>225</v>
      </c>
      <c r="AU858" s="245" t="s">
        <v>93</v>
      </c>
      <c r="AV858" s="13" t="s">
        <v>93</v>
      </c>
      <c r="AW858" s="13" t="s">
        <v>38</v>
      </c>
      <c r="AX858" s="13" t="s">
        <v>83</v>
      </c>
      <c r="AY858" s="245" t="s">
        <v>216</v>
      </c>
    </row>
    <row r="859" s="13" customFormat="1">
      <c r="A859" s="13"/>
      <c r="B859" s="234"/>
      <c r="C859" s="235"/>
      <c r="D859" s="236" t="s">
        <v>225</v>
      </c>
      <c r="E859" s="237" t="s">
        <v>1</v>
      </c>
      <c r="F859" s="238" t="s">
        <v>2970</v>
      </c>
      <c r="G859" s="235"/>
      <c r="H859" s="239">
        <v>1</v>
      </c>
      <c r="I859" s="240"/>
      <c r="J859" s="235"/>
      <c r="K859" s="235"/>
      <c r="L859" s="241"/>
      <c r="M859" s="242"/>
      <c r="N859" s="243"/>
      <c r="O859" s="243"/>
      <c r="P859" s="243"/>
      <c r="Q859" s="243"/>
      <c r="R859" s="243"/>
      <c r="S859" s="243"/>
      <c r="T859" s="24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5" t="s">
        <v>225</v>
      </c>
      <c r="AU859" s="245" t="s">
        <v>93</v>
      </c>
      <c r="AV859" s="13" t="s">
        <v>93</v>
      </c>
      <c r="AW859" s="13" t="s">
        <v>38</v>
      </c>
      <c r="AX859" s="13" t="s">
        <v>83</v>
      </c>
      <c r="AY859" s="245" t="s">
        <v>216</v>
      </c>
    </row>
    <row r="860" s="13" customFormat="1">
      <c r="A860" s="13"/>
      <c r="B860" s="234"/>
      <c r="C860" s="235"/>
      <c r="D860" s="236" t="s">
        <v>225</v>
      </c>
      <c r="E860" s="237" t="s">
        <v>1</v>
      </c>
      <c r="F860" s="238" t="s">
        <v>2971</v>
      </c>
      <c r="G860" s="235"/>
      <c r="H860" s="239">
        <v>1</v>
      </c>
      <c r="I860" s="240"/>
      <c r="J860" s="235"/>
      <c r="K860" s="235"/>
      <c r="L860" s="241"/>
      <c r="M860" s="242"/>
      <c r="N860" s="243"/>
      <c r="O860" s="243"/>
      <c r="P860" s="243"/>
      <c r="Q860" s="243"/>
      <c r="R860" s="243"/>
      <c r="S860" s="243"/>
      <c r="T860" s="24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5" t="s">
        <v>225</v>
      </c>
      <c r="AU860" s="245" t="s">
        <v>93</v>
      </c>
      <c r="AV860" s="13" t="s">
        <v>93</v>
      </c>
      <c r="AW860" s="13" t="s">
        <v>38</v>
      </c>
      <c r="AX860" s="13" t="s">
        <v>83</v>
      </c>
      <c r="AY860" s="245" t="s">
        <v>216</v>
      </c>
    </row>
    <row r="861" s="13" customFormat="1">
      <c r="A861" s="13"/>
      <c r="B861" s="234"/>
      <c r="C861" s="235"/>
      <c r="D861" s="236" t="s">
        <v>225</v>
      </c>
      <c r="E861" s="237" t="s">
        <v>1</v>
      </c>
      <c r="F861" s="238" t="s">
        <v>2972</v>
      </c>
      <c r="G861" s="235"/>
      <c r="H861" s="239">
        <v>1</v>
      </c>
      <c r="I861" s="240"/>
      <c r="J861" s="235"/>
      <c r="K861" s="235"/>
      <c r="L861" s="241"/>
      <c r="M861" s="242"/>
      <c r="N861" s="243"/>
      <c r="O861" s="243"/>
      <c r="P861" s="243"/>
      <c r="Q861" s="243"/>
      <c r="R861" s="243"/>
      <c r="S861" s="243"/>
      <c r="T861" s="24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5" t="s">
        <v>225</v>
      </c>
      <c r="AU861" s="245" t="s">
        <v>93</v>
      </c>
      <c r="AV861" s="13" t="s">
        <v>93</v>
      </c>
      <c r="AW861" s="13" t="s">
        <v>38</v>
      </c>
      <c r="AX861" s="13" t="s">
        <v>83</v>
      </c>
      <c r="AY861" s="245" t="s">
        <v>216</v>
      </c>
    </row>
    <row r="862" s="13" customFormat="1">
      <c r="A862" s="13"/>
      <c r="B862" s="234"/>
      <c r="C862" s="235"/>
      <c r="D862" s="236" t="s">
        <v>225</v>
      </c>
      <c r="E862" s="237" t="s">
        <v>1</v>
      </c>
      <c r="F862" s="238" t="s">
        <v>2951</v>
      </c>
      <c r="G862" s="235"/>
      <c r="H862" s="239">
        <v>1</v>
      </c>
      <c r="I862" s="240"/>
      <c r="J862" s="235"/>
      <c r="K862" s="235"/>
      <c r="L862" s="241"/>
      <c r="M862" s="242"/>
      <c r="N862" s="243"/>
      <c r="O862" s="243"/>
      <c r="P862" s="243"/>
      <c r="Q862" s="243"/>
      <c r="R862" s="243"/>
      <c r="S862" s="243"/>
      <c r="T862" s="24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5" t="s">
        <v>225</v>
      </c>
      <c r="AU862" s="245" t="s">
        <v>93</v>
      </c>
      <c r="AV862" s="13" t="s">
        <v>93</v>
      </c>
      <c r="AW862" s="13" t="s">
        <v>38</v>
      </c>
      <c r="AX862" s="13" t="s">
        <v>83</v>
      </c>
      <c r="AY862" s="245" t="s">
        <v>216</v>
      </c>
    </row>
    <row r="863" s="13" customFormat="1">
      <c r="A863" s="13"/>
      <c r="B863" s="234"/>
      <c r="C863" s="235"/>
      <c r="D863" s="236" t="s">
        <v>225</v>
      </c>
      <c r="E863" s="237" t="s">
        <v>1</v>
      </c>
      <c r="F863" s="238" t="s">
        <v>2974</v>
      </c>
      <c r="G863" s="235"/>
      <c r="H863" s="239">
        <v>2</v>
      </c>
      <c r="I863" s="240"/>
      <c r="J863" s="235"/>
      <c r="K863" s="235"/>
      <c r="L863" s="241"/>
      <c r="M863" s="242"/>
      <c r="N863" s="243"/>
      <c r="O863" s="243"/>
      <c r="P863" s="243"/>
      <c r="Q863" s="243"/>
      <c r="R863" s="243"/>
      <c r="S863" s="243"/>
      <c r="T863" s="24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5" t="s">
        <v>225</v>
      </c>
      <c r="AU863" s="245" t="s">
        <v>93</v>
      </c>
      <c r="AV863" s="13" t="s">
        <v>93</v>
      </c>
      <c r="AW863" s="13" t="s">
        <v>38</v>
      </c>
      <c r="AX863" s="13" t="s">
        <v>83</v>
      </c>
      <c r="AY863" s="245" t="s">
        <v>216</v>
      </c>
    </row>
    <row r="864" s="13" customFormat="1">
      <c r="A864" s="13"/>
      <c r="B864" s="234"/>
      <c r="C864" s="235"/>
      <c r="D864" s="236" t="s">
        <v>225</v>
      </c>
      <c r="E864" s="237" t="s">
        <v>1</v>
      </c>
      <c r="F864" s="238" t="s">
        <v>2975</v>
      </c>
      <c r="G864" s="235"/>
      <c r="H864" s="239">
        <v>1</v>
      </c>
      <c r="I864" s="240"/>
      <c r="J864" s="235"/>
      <c r="K864" s="235"/>
      <c r="L864" s="241"/>
      <c r="M864" s="242"/>
      <c r="N864" s="243"/>
      <c r="O864" s="243"/>
      <c r="P864" s="243"/>
      <c r="Q864" s="243"/>
      <c r="R864" s="243"/>
      <c r="S864" s="243"/>
      <c r="T864" s="24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5" t="s">
        <v>225</v>
      </c>
      <c r="AU864" s="245" t="s">
        <v>93</v>
      </c>
      <c r="AV864" s="13" t="s">
        <v>93</v>
      </c>
      <c r="AW864" s="13" t="s">
        <v>38</v>
      </c>
      <c r="AX864" s="13" t="s">
        <v>83</v>
      </c>
      <c r="AY864" s="245" t="s">
        <v>216</v>
      </c>
    </row>
    <row r="865" s="14" customFormat="1">
      <c r="A865" s="14"/>
      <c r="B865" s="246"/>
      <c r="C865" s="247"/>
      <c r="D865" s="236" t="s">
        <v>225</v>
      </c>
      <c r="E865" s="248" t="s">
        <v>1</v>
      </c>
      <c r="F865" s="249" t="s">
        <v>229</v>
      </c>
      <c r="G865" s="247"/>
      <c r="H865" s="250">
        <v>21</v>
      </c>
      <c r="I865" s="251"/>
      <c r="J865" s="247"/>
      <c r="K865" s="247"/>
      <c r="L865" s="252"/>
      <c r="M865" s="253"/>
      <c r="N865" s="254"/>
      <c r="O865" s="254"/>
      <c r="P865" s="254"/>
      <c r="Q865" s="254"/>
      <c r="R865" s="254"/>
      <c r="S865" s="254"/>
      <c r="T865" s="255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6" t="s">
        <v>225</v>
      </c>
      <c r="AU865" s="256" t="s">
        <v>93</v>
      </c>
      <c r="AV865" s="14" t="s">
        <v>223</v>
      </c>
      <c r="AW865" s="14" t="s">
        <v>38</v>
      </c>
      <c r="AX865" s="14" t="s">
        <v>91</v>
      </c>
      <c r="AY865" s="256" t="s">
        <v>216</v>
      </c>
    </row>
    <row r="866" s="2" customFormat="1" ht="21.75" customHeight="1">
      <c r="A866" s="40"/>
      <c r="B866" s="41"/>
      <c r="C866" s="221" t="s">
        <v>680</v>
      </c>
      <c r="D866" s="221" t="s">
        <v>218</v>
      </c>
      <c r="E866" s="222" t="s">
        <v>3362</v>
      </c>
      <c r="F866" s="223" t="s">
        <v>3363</v>
      </c>
      <c r="G866" s="224" t="s">
        <v>3198</v>
      </c>
      <c r="H866" s="225">
        <v>2</v>
      </c>
      <c r="I866" s="226"/>
      <c r="J866" s="227">
        <f>ROUND(I866*H866,2)</f>
        <v>0</v>
      </c>
      <c r="K866" s="223" t="s">
        <v>222</v>
      </c>
      <c r="L866" s="46"/>
      <c r="M866" s="228" t="s">
        <v>1</v>
      </c>
      <c r="N866" s="229" t="s">
        <v>48</v>
      </c>
      <c r="O866" s="93"/>
      <c r="P866" s="230">
        <f>O866*H866</f>
        <v>0</v>
      </c>
      <c r="Q866" s="230">
        <v>0.0145152626</v>
      </c>
      <c r="R866" s="230">
        <f>Q866*H866</f>
        <v>0.029030525200000001</v>
      </c>
      <c r="S866" s="230">
        <v>0</v>
      </c>
      <c r="T866" s="231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32" t="s">
        <v>312</v>
      </c>
      <c r="AT866" s="232" t="s">
        <v>218</v>
      </c>
      <c r="AU866" s="232" t="s">
        <v>93</v>
      </c>
      <c r="AY866" s="18" t="s">
        <v>216</v>
      </c>
      <c r="BE866" s="233">
        <f>IF(N866="základní",J866,0)</f>
        <v>0</v>
      </c>
      <c r="BF866" s="233">
        <f>IF(N866="snížená",J866,0)</f>
        <v>0</v>
      </c>
      <c r="BG866" s="233">
        <f>IF(N866="zákl. přenesená",J866,0)</f>
        <v>0</v>
      </c>
      <c r="BH866" s="233">
        <f>IF(N866="sníž. přenesená",J866,0)</f>
        <v>0</v>
      </c>
      <c r="BI866" s="233">
        <f>IF(N866="nulová",J866,0)</f>
        <v>0</v>
      </c>
      <c r="BJ866" s="18" t="s">
        <v>91</v>
      </c>
      <c r="BK866" s="233">
        <f>ROUND(I866*H866,2)</f>
        <v>0</v>
      </c>
      <c r="BL866" s="18" t="s">
        <v>312</v>
      </c>
      <c r="BM866" s="232" t="s">
        <v>3364</v>
      </c>
    </row>
    <row r="867" s="13" customFormat="1">
      <c r="A867" s="13"/>
      <c r="B867" s="234"/>
      <c r="C867" s="235"/>
      <c r="D867" s="236" t="s">
        <v>225</v>
      </c>
      <c r="E867" s="237" t="s">
        <v>1</v>
      </c>
      <c r="F867" s="238" t="s">
        <v>2979</v>
      </c>
      <c r="G867" s="235"/>
      <c r="H867" s="239">
        <v>2</v>
      </c>
      <c r="I867" s="240"/>
      <c r="J867" s="235"/>
      <c r="K867" s="235"/>
      <c r="L867" s="241"/>
      <c r="M867" s="242"/>
      <c r="N867" s="243"/>
      <c r="O867" s="243"/>
      <c r="P867" s="243"/>
      <c r="Q867" s="243"/>
      <c r="R867" s="243"/>
      <c r="S867" s="243"/>
      <c r="T867" s="24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5" t="s">
        <v>225</v>
      </c>
      <c r="AU867" s="245" t="s">
        <v>93</v>
      </c>
      <c r="AV867" s="13" t="s">
        <v>93</v>
      </c>
      <c r="AW867" s="13" t="s">
        <v>38</v>
      </c>
      <c r="AX867" s="13" t="s">
        <v>91</v>
      </c>
      <c r="AY867" s="245" t="s">
        <v>216</v>
      </c>
    </row>
    <row r="868" s="2" customFormat="1" ht="24.15" customHeight="1">
      <c r="A868" s="40"/>
      <c r="B868" s="41"/>
      <c r="C868" s="221" t="s">
        <v>685</v>
      </c>
      <c r="D868" s="221" t="s">
        <v>218</v>
      </c>
      <c r="E868" s="222" t="s">
        <v>3365</v>
      </c>
      <c r="F868" s="223" t="s">
        <v>3366</v>
      </c>
      <c r="G868" s="224" t="s">
        <v>3198</v>
      </c>
      <c r="H868" s="225">
        <v>21</v>
      </c>
      <c r="I868" s="226"/>
      <c r="J868" s="227">
        <f>ROUND(I868*H868,2)</f>
        <v>0</v>
      </c>
      <c r="K868" s="223" t="s">
        <v>1</v>
      </c>
      <c r="L868" s="46"/>
      <c r="M868" s="228" t="s">
        <v>1</v>
      </c>
      <c r="N868" s="229" t="s">
        <v>48</v>
      </c>
      <c r="O868" s="93"/>
      <c r="P868" s="230">
        <f>O868*H868</f>
        <v>0</v>
      </c>
      <c r="Q868" s="230">
        <v>0.00051999999999999995</v>
      </c>
      <c r="R868" s="230">
        <f>Q868*H868</f>
        <v>0.010919999999999999</v>
      </c>
      <c r="S868" s="230">
        <v>0</v>
      </c>
      <c r="T868" s="231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32" t="s">
        <v>312</v>
      </c>
      <c r="AT868" s="232" t="s">
        <v>218</v>
      </c>
      <c r="AU868" s="232" t="s">
        <v>93</v>
      </c>
      <c r="AY868" s="18" t="s">
        <v>216</v>
      </c>
      <c r="BE868" s="233">
        <f>IF(N868="základní",J868,0)</f>
        <v>0</v>
      </c>
      <c r="BF868" s="233">
        <f>IF(N868="snížená",J868,0)</f>
        <v>0</v>
      </c>
      <c r="BG868" s="233">
        <f>IF(N868="zákl. přenesená",J868,0)</f>
        <v>0</v>
      </c>
      <c r="BH868" s="233">
        <f>IF(N868="sníž. přenesená",J868,0)</f>
        <v>0</v>
      </c>
      <c r="BI868" s="233">
        <f>IF(N868="nulová",J868,0)</f>
        <v>0</v>
      </c>
      <c r="BJ868" s="18" t="s">
        <v>91</v>
      </c>
      <c r="BK868" s="233">
        <f>ROUND(I868*H868,2)</f>
        <v>0</v>
      </c>
      <c r="BL868" s="18" t="s">
        <v>312</v>
      </c>
      <c r="BM868" s="232" t="s">
        <v>3367</v>
      </c>
    </row>
    <row r="869" s="13" customFormat="1">
      <c r="A869" s="13"/>
      <c r="B869" s="234"/>
      <c r="C869" s="235"/>
      <c r="D869" s="236" t="s">
        <v>225</v>
      </c>
      <c r="E869" s="237" t="s">
        <v>1</v>
      </c>
      <c r="F869" s="238" t="s">
        <v>2958</v>
      </c>
      <c r="G869" s="235"/>
      <c r="H869" s="239">
        <v>1</v>
      </c>
      <c r="I869" s="240"/>
      <c r="J869" s="235"/>
      <c r="K869" s="235"/>
      <c r="L869" s="241"/>
      <c r="M869" s="242"/>
      <c r="N869" s="243"/>
      <c r="O869" s="243"/>
      <c r="P869" s="243"/>
      <c r="Q869" s="243"/>
      <c r="R869" s="243"/>
      <c r="S869" s="243"/>
      <c r="T869" s="24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5" t="s">
        <v>225</v>
      </c>
      <c r="AU869" s="245" t="s">
        <v>93</v>
      </c>
      <c r="AV869" s="13" t="s">
        <v>93</v>
      </c>
      <c r="AW869" s="13" t="s">
        <v>38</v>
      </c>
      <c r="AX869" s="13" t="s">
        <v>83</v>
      </c>
      <c r="AY869" s="245" t="s">
        <v>216</v>
      </c>
    </row>
    <row r="870" s="13" customFormat="1">
      <c r="A870" s="13"/>
      <c r="B870" s="234"/>
      <c r="C870" s="235"/>
      <c r="D870" s="236" t="s">
        <v>225</v>
      </c>
      <c r="E870" s="237" t="s">
        <v>1</v>
      </c>
      <c r="F870" s="238" t="s">
        <v>3260</v>
      </c>
      <c r="G870" s="235"/>
      <c r="H870" s="239">
        <v>2</v>
      </c>
      <c r="I870" s="240"/>
      <c r="J870" s="235"/>
      <c r="K870" s="235"/>
      <c r="L870" s="241"/>
      <c r="M870" s="242"/>
      <c r="N870" s="243"/>
      <c r="O870" s="243"/>
      <c r="P870" s="243"/>
      <c r="Q870" s="243"/>
      <c r="R870" s="243"/>
      <c r="S870" s="243"/>
      <c r="T870" s="24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5" t="s">
        <v>225</v>
      </c>
      <c r="AU870" s="245" t="s">
        <v>93</v>
      </c>
      <c r="AV870" s="13" t="s">
        <v>93</v>
      </c>
      <c r="AW870" s="13" t="s">
        <v>38</v>
      </c>
      <c r="AX870" s="13" t="s">
        <v>83</v>
      </c>
      <c r="AY870" s="245" t="s">
        <v>216</v>
      </c>
    </row>
    <row r="871" s="13" customFormat="1">
      <c r="A871" s="13"/>
      <c r="B871" s="234"/>
      <c r="C871" s="235"/>
      <c r="D871" s="236" t="s">
        <v>225</v>
      </c>
      <c r="E871" s="237" t="s">
        <v>1</v>
      </c>
      <c r="F871" s="238" t="s">
        <v>2979</v>
      </c>
      <c r="G871" s="235"/>
      <c r="H871" s="239">
        <v>2</v>
      </c>
      <c r="I871" s="240"/>
      <c r="J871" s="235"/>
      <c r="K871" s="235"/>
      <c r="L871" s="241"/>
      <c r="M871" s="242"/>
      <c r="N871" s="243"/>
      <c r="O871" s="243"/>
      <c r="P871" s="243"/>
      <c r="Q871" s="243"/>
      <c r="R871" s="243"/>
      <c r="S871" s="243"/>
      <c r="T871" s="24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5" t="s">
        <v>225</v>
      </c>
      <c r="AU871" s="245" t="s">
        <v>93</v>
      </c>
      <c r="AV871" s="13" t="s">
        <v>93</v>
      </c>
      <c r="AW871" s="13" t="s">
        <v>38</v>
      </c>
      <c r="AX871" s="13" t="s">
        <v>83</v>
      </c>
      <c r="AY871" s="245" t="s">
        <v>216</v>
      </c>
    </row>
    <row r="872" s="13" customFormat="1">
      <c r="A872" s="13"/>
      <c r="B872" s="234"/>
      <c r="C872" s="235"/>
      <c r="D872" s="236" t="s">
        <v>225</v>
      </c>
      <c r="E872" s="237" t="s">
        <v>1</v>
      </c>
      <c r="F872" s="238" t="s">
        <v>2961</v>
      </c>
      <c r="G872" s="235"/>
      <c r="H872" s="239">
        <v>1</v>
      </c>
      <c r="I872" s="240"/>
      <c r="J872" s="235"/>
      <c r="K872" s="235"/>
      <c r="L872" s="241"/>
      <c r="M872" s="242"/>
      <c r="N872" s="243"/>
      <c r="O872" s="243"/>
      <c r="P872" s="243"/>
      <c r="Q872" s="243"/>
      <c r="R872" s="243"/>
      <c r="S872" s="243"/>
      <c r="T872" s="24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5" t="s">
        <v>225</v>
      </c>
      <c r="AU872" s="245" t="s">
        <v>93</v>
      </c>
      <c r="AV872" s="13" t="s">
        <v>93</v>
      </c>
      <c r="AW872" s="13" t="s">
        <v>38</v>
      </c>
      <c r="AX872" s="13" t="s">
        <v>83</v>
      </c>
      <c r="AY872" s="245" t="s">
        <v>216</v>
      </c>
    </row>
    <row r="873" s="13" customFormat="1">
      <c r="A873" s="13"/>
      <c r="B873" s="234"/>
      <c r="C873" s="235"/>
      <c r="D873" s="236" t="s">
        <v>225</v>
      </c>
      <c r="E873" s="237" t="s">
        <v>1</v>
      </c>
      <c r="F873" s="238" t="s">
        <v>2962</v>
      </c>
      <c r="G873" s="235"/>
      <c r="H873" s="239">
        <v>1</v>
      </c>
      <c r="I873" s="240"/>
      <c r="J873" s="235"/>
      <c r="K873" s="235"/>
      <c r="L873" s="241"/>
      <c r="M873" s="242"/>
      <c r="N873" s="243"/>
      <c r="O873" s="243"/>
      <c r="P873" s="243"/>
      <c r="Q873" s="243"/>
      <c r="R873" s="243"/>
      <c r="S873" s="243"/>
      <c r="T873" s="24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5" t="s">
        <v>225</v>
      </c>
      <c r="AU873" s="245" t="s">
        <v>93</v>
      </c>
      <c r="AV873" s="13" t="s">
        <v>93</v>
      </c>
      <c r="AW873" s="13" t="s">
        <v>38</v>
      </c>
      <c r="AX873" s="13" t="s">
        <v>83</v>
      </c>
      <c r="AY873" s="245" t="s">
        <v>216</v>
      </c>
    </row>
    <row r="874" s="13" customFormat="1">
      <c r="A874" s="13"/>
      <c r="B874" s="234"/>
      <c r="C874" s="235"/>
      <c r="D874" s="236" t="s">
        <v>225</v>
      </c>
      <c r="E874" s="237" t="s">
        <v>1</v>
      </c>
      <c r="F874" s="238" t="s">
        <v>2963</v>
      </c>
      <c r="G874" s="235"/>
      <c r="H874" s="239">
        <v>1</v>
      </c>
      <c r="I874" s="240"/>
      <c r="J874" s="235"/>
      <c r="K874" s="235"/>
      <c r="L874" s="241"/>
      <c r="M874" s="242"/>
      <c r="N874" s="243"/>
      <c r="O874" s="243"/>
      <c r="P874" s="243"/>
      <c r="Q874" s="243"/>
      <c r="R874" s="243"/>
      <c r="S874" s="243"/>
      <c r="T874" s="24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5" t="s">
        <v>225</v>
      </c>
      <c r="AU874" s="245" t="s">
        <v>93</v>
      </c>
      <c r="AV874" s="13" t="s">
        <v>93</v>
      </c>
      <c r="AW874" s="13" t="s">
        <v>38</v>
      </c>
      <c r="AX874" s="13" t="s">
        <v>83</v>
      </c>
      <c r="AY874" s="245" t="s">
        <v>216</v>
      </c>
    </row>
    <row r="875" s="13" customFormat="1">
      <c r="A875" s="13"/>
      <c r="B875" s="234"/>
      <c r="C875" s="235"/>
      <c r="D875" s="236" t="s">
        <v>225</v>
      </c>
      <c r="E875" s="237" t="s">
        <v>1</v>
      </c>
      <c r="F875" s="238" t="s">
        <v>2964</v>
      </c>
      <c r="G875" s="235"/>
      <c r="H875" s="239">
        <v>1</v>
      </c>
      <c r="I875" s="240"/>
      <c r="J875" s="235"/>
      <c r="K875" s="235"/>
      <c r="L875" s="241"/>
      <c r="M875" s="242"/>
      <c r="N875" s="243"/>
      <c r="O875" s="243"/>
      <c r="P875" s="243"/>
      <c r="Q875" s="243"/>
      <c r="R875" s="243"/>
      <c r="S875" s="243"/>
      <c r="T875" s="24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5" t="s">
        <v>225</v>
      </c>
      <c r="AU875" s="245" t="s">
        <v>93</v>
      </c>
      <c r="AV875" s="13" t="s">
        <v>93</v>
      </c>
      <c r="AW875" s="13" t="s">
        <v>38</v>
      </c>
      <c r="AX875" s="13" t="s">
        <v>83</v>
      </c>
      <c r="AY875" s="245" t="s">
        <v>216</v>
      </c>
    </row>
    <row r="876" s="13" customFormat="1">
      <c r="A876" s="13"/>
      <c r="B876" s="234"/>
      <c r="C876" s="235"/>
      <c r="D876" s="236" t="s">
        <v>225</v>
      </c>
      <c r="E876" s="237" t="s">
        <v>1</v>
      </c>
      <c r="F876" s="238" t="s">
        <v>2965</v>
      </c>
      <c r="G876" s="235"/>
      <c r="H876" s="239">
        <v>1</v>
      </c>
      <c r="I876" s="240"/>
      <c r="J876" s="235"/>
      <c r="K876" s="235"/>
      <c r="L876" s="241"/>
      <c r="M876" s="242"/>
      <c r="N876" s="243"/>
      <c r="O876" s="243"/>
      <c r="P876" s="243"/>
      <c r="Q876" s="243"/>
      <c r="R876" s="243"/>
      <c r="S876" s="243"/>
      <c r="T876" s="244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5" t="s">
        <v>225</v>
      </c>
      <c r="AU876" s="245" t="s">
        <v>93</v>
      </c>
      <c r="AV876" s="13" t="s">
        <v>93</v>
      </c>
      <c r="AW876" s="13" t="s">
        <v>38</v>
      </c>
      <c r="AX876" s="13" t="s">
        <v>83</v>
      </c>
      <c r="AY876" s="245" t="s">
        <v>216</v>
      </c>
    </row>
    <row r="877" s="13" customFormat="1">
      <c r="A877" s="13"/>
      <c r="B877" s="234"/>
      <c r="C877" s="235"/>
      <c r="D877" s="236" t="s">
        <v>225</v>
      </c>
      <c r="E877" s="237" t="s">
        <v>1</v>
      </c>
      <c r="F877" s="238" t="s">
        <v>2966</v>
      </c>
      <c r="G877" s="235"/>
      <c r="H877" s="239">
        <v>1</v>
      </c>
      <c r="I877" s="240"/>
      <c r="J877" s="235"/>
      <c r="K877" s="235"/>
      <c r="L877" s="241"/>
      <c r="M877" s="242"/>
      <c r="N877" s="243"/>
      <c r="O877" s="243"/>
      <c r="P877" s="243"/>
      <c r="Q877" s="243"/>
      <c r="R877" s="243"/>
      <c r="S877" s="243"/>
      <c r="T877" s="24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5" t="s">
        <v>225</v>
      </c>
      <c r="AU877" s="245" t="s">
        <v>93</v>
      </c>
      <c r="AV877" s="13" t="s">
        <v>93</v>
      </c>
      <c r="AW877" s="13" t="s">
        <v>38</v>
      </c>
      <c r="AX877" s="13" t="s">
        <v>83</v>
      </c>
      <c r="AY877" s="245" t="s">
        <v>216</v>
      </c>
    </row>
    <row r="878" s="13" customFormat="1">
      <c r="A878" s="13"/>
      <c r="B878" s="234"/>
      <c r="C878" s="235"/>
      <c r="D878" s="236" t="s">
        <v>225</v>
      </c>
      <c r="E878" s="237" t="s">
        <v>1</v>
      </c>
      <c r="F878" s="238" t="s">
        <v>2967</v>
      </c>
      <c r="G878" s="235"/>
      <c r="H878" s="239">
        <v>1</v>
      </c>
      <c r="I878" s="240"/>
      <c r="J878" s="235"/>
      <c r="K878" s="235"/>
      <c r="L878" s="241"/>
      <c r="M878" s="242"/>
      <c r="N878" s="243"/>
      <c r="O878" s="243"/>
      <c r="P878" s="243"/>
      <c r="Q878" s="243"/>
      <c r="R878" s="243"/>
      <c r="S878" s="243"/>
      <c r="T878" s="24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5" t="s">
        <v>225</v>
      </c>
      <c r="AU878" s="245" t="s">
        <v>93</v>
      </c>
      <c r="AV878" s="13" t="s">
        <v>93</v>
      </c>
      <c r="AW878" s="13" t="s">
        <v>38</v>
      </c>
      <c r="AX878" s="13" t="s">
        <v>83</v>
      </c>
      <c r="AY878" s="245" t="s">
        <v>216</v>
      </c>
    </row>
    <row r="879" s="13" customFormat="1">
      <c r="A879" s="13"/>
      <c r="B879" s="234"/>
      <c r="C879" s="235"/>
      <c r="D879" s="236" t="s">
        <v>225</v>
      </c>
      <c r="E879" s="237" t="s">
        <v>1</v>
      </c>
      <c r="F879" s="238" t="s">
        <v>2968</v>
      </c>
      <c r="G879" s="235"/>
      <c r="H879" s="239">
        <v>1</v>
      </c>
      <c r="I879" s="240"/>
      <c r="J879" s="235"/>
      <c r="K879" s="235"/>
      <c r="L879" s="241"/>
      <c r="M879" s="242"/>
      <c r="N879" s="243"/>
      <c r="O879" s="243"/>
      <c r="P879" s="243"/>
      <c r="Q879" s="243"/>
      <c r="R879" s="243"/>
      <c r="S879" s="243"/>
      <c r="T879" s="24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5" t="s">
        <v>225</v>
      </c>
      <c r="AU879" s="245" t="s">
        <v>93</v>
      </c>
      <c r="AV879" s="13" t="s">
        <v>93</v>
      </c>
      <c r="AW879" s="13" t="s">
        <v>38</v>
      </c>
      <c r="AX879" s="13" t="s">
        <v>83</v>
      </c>
      <c r="AY879" s="245" t="s">
        <v>216</v>
      </c>
    </row>
    <row r="880" s="13" customFormat="1">
      <c r="A880" s="13"/>
      <c r="B880" s="234"/>
      <c r="C880" s="235"/>
      <c r="D880" s="236" t="s">
        <v>225</v>
      </c>
      <c r="E880" s="237" t="s">
        <v>1</v>
      </c>
      <c r="F880" s="238" t="s">
        <v>2969</v>
      </c>
      <c r="G880" s="235"/>
      <c r="H880" s="239">
        <v>1</v>
      </c>
      <c r="I880" s="240"/>
      <c r="J880" s="235"/>
      <c r="K880" s="235"/>
      <c r="L880" s="241"/>
      <c r="M880" s="242"/>
      <c r="N880" s="243"/>
      <c r="O880" s="243"/>
      <c r="P880" s="243"/>
      <c r="Q880" s="243"/>
      <c r="R880" s="243"/>
      <c r="S880" s="243"/>
      <c r="T880" s="24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5" t="s">
        <v>225</v>
      </c>
      <c r="AU880" s="245" t="s">
        <v>93</v>
      </c>
      <c r="AV880" s="13" t="s">
        <v>93</v>
      </c>
      <c r="AW880" s="13" t="s">
        <v>38</v>
      </c>
      <c r="AX880" s="13" t="s">
        <v>83</v>
      </c>
      <c r="AY880" s="245" t="s">
        <v>216</v>
      </c>
    </row>
    <row r="881" s="13" customFormat="1">
      <c r="A881" s="13"/>
      <c r="B881" s="234"/>
      <c r="C881" s="235"/>
      <c r="D881" s="236" t="s">
        <v>225</v>
      </c>
      <c r="E881" s="237" t="s">
        <v>1</v>
      </c>
      <c r="F881" s="238" t="s">
        <v>2970</v>
      </c>
      <c r="G881" s="235"/>
      <c r="H881" s="239">
        <v>1</v>
      </c>
      <c r="I881" s="240"/>
      <c r="J881" s="235"/>
      <c r="K881" s="235"/>
      <c r="L881" s="241"/>
      <c r="M881" s="242"/>
      <c r="N881" s="243"/>
      <c r="O881" s="243"/>
      <c r="P881" s="243"/>
      <c r="Q881" s="243"/>
      <c r="R881" s="243"/>
      <c r="S881" s="243"/>
      <c r="T881" s="24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5" t="s">
        <v>225</v>
      </c>
      <c r="AU881" s="245" t="s">
        <v>93</v>
      </c>
      <c r="AV881" s="13" t="s">
        <v>93</v>
      </c>
      <c r="AW881" s="13" t="s">
        <v>38</v>
      </c>
      <c r="AX881" s="13" t="s">
        <v>83</v>
      </c>
      <c r="AY881" s="245" t="s">
        <v>216</v>
      </c>
    </row>
    <row r="882" s="13" customFormat="1">
      <c r="A882" s="13"/>
      <c r="B882" s="234"/>
      <c r="C882" s="235"/>
      <c r="D882" s="236" t="s">
        <v>225</v>
      </c>
      <c r="E882" s="237" t="s">
        <v>1</v>
      </c>
      <c r="F882" s="238" t="s">
        <v>2971</v>
      </c>
      <c r="G882" s="235"/>
      <c r="H882" s="239">
        <v>1</v>
      </c>
      <c r="I882" s="240"/>
      <c r="J882" s="235"/>
      <c r="K882" s="235"/>
      <c r="L882" s="241"/>
      <c r="M882" s="242"/>
      <c r="N882" s="243"/>
      <c r="O882" s="243"/>
      <c r="P882" s="243"/>
      <c r="Q882" s="243"/>
      <c r="R882" s="243"/>
      <c r="S882" s="243"/>
      <c r="T882" s="24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5" t="s">
        <v>225</v>
      </c>
      <c r="AU882" s="245" t="s">
        <v>93</v>
      </c>
      <c r="AV882" s="13" t="s">
        <v>93</v>
      </c>
      <c r="AW882" s="13" t="s">
        <v>38</v>
      </c>
      <c r="AX882" s="13" t="s">
        <v>83</v>
      </c>
      <c r="AY882" s="245" t="s">
        <v>216</v>
      </c>
    </row>
    <row r="883" s="13" customFormat="1">
      <c r="A883" s="13"/>
      <c r="B883" s="234"/>
      <c r="C883" s="235"/>
      <c r="D883" s="236" t="s">
        <v>225</v>
      </c>
      <c r="E883" s="237" t="s">
        <v>1</v>
      </c>
      <c r="F883" s="238" t="s">
        <v>2972</v>
      </c>
      <c r="G883" s="235"/>
      <c r="H883" s="239">
        <v>1</v>
      </c>
      <c r="I883" s="240"/>
      <c r="J883" s="235"/>
      <c r="K883" s="235"/>
      <c r="L883" s="241"/>
      <c r="M883" s="242"/>
      <c r="N883" s="243"/>
      <c r="O883" s="243"/>
      <c r="P883" s="243"/>
      <c r="Q883" s="243"/>
      <c r="R883" s="243"/>
      <c r="S883" s="243"/>
      <c r="T883" s="24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5" t="s">
        <v>225</v>
      </c>
      <c r="AU883" s="245" t="s">
        <v>93</v>
      </c>
      <c r="AV883" s="13" t="s">
        <v>93</v>
      </c>
      <c r="AW883" s="13" t="s">
        <v>38</v>
      </c>
      <c r="AX883" s="13" t="s">
        <v>83</v>
      </c>
      <c r="AY883" s="245" t="s">
        <v>216</v>
      </c>
    </row>
    <row r="884" s="13" customFormat="1">
      <c r="A884" s="13"/>
      <c r="B884" s="234"/>
      <c r="C884" s="235"/>
      <c r="D884" s="236" t="s">
        <v>225</v>
      </c>
      <c r="E884" s="237" t="s">
        <v>1</v>
      </c>
      <c r="F884" s="238" t="s">
        <v>2951</v>
      </c>
      <c r="G884" s="235"/>
      <c r="H884" s="239">
        <v>1</v>
      </c>
      <c r="I884" s="240"/>
      <c r="J884" s="235"/>
      <c r="K884" s="235"/>
      <c r="L884" s="241"/>
      <c r="M884" s="242"/>
      <c r="N884" s="243"/>
      <c r="O884" s="243"/>
      <c r="P884" s="243"/>
      <c r="Q884" s="243"/>
      <c r="R884" s="243"/>
      <c r="S884" s="243"/>
      <c r="T884" s="24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5" t="s">
        <v>225</v>
      </c>
      <c r="AU884" s="245" t="s">
        <v>93</v>
      </c>
      <c r="AV884" s="13" t="s">
        <v>93</v>
      </c>
      <c r="AW884" s="13" t="s">
        <v>38</v>
      </c>
      <c r="AX884" s="13" t="s">
        <v>83</v>
      </c>
      <c r="AY884" s="245" t="s">
        <v>216</v>
      </c>
    </row>
    <row r="885" s="13" customFormat="1">
      <c r="A885" s="13"/>
      <c r="B885" s="234"/>
      <c r="C885" s="235"/>
      <c r="D885" s="236" t="s">
        <v>225</v>
      </c>
      <c r="E885" s="237" t="s">
        <v>1</v>
      </c>
      <c r="F885" s="238" t="s">
        <v>2974</v>
      </c>
      <c r="G885" s="235"/>
      <c r="H885" s="239">
        <v>2</v>
      </c>
      <c r="I885" s="240"/>
      <c r="J885" s="235"/>
      <c r="K885" s="235"/>
      <c r="L885" s="241"/>
      <c r="M885" s="242"/>
      <c r="N885" s="243"/>
      <c r="O885" s="243"/>
      <c r="P885" s="243"/>
      <c r="Q885" s="243"/>
      <c r="R885" s="243"/>
      <c r="S885" s="243"/>
      <c r="T885" s="24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5" t="s">
        <v>225</v>
      </c>
      <c r="AU885" s="245" t="s">
        <v>93</v>
      </c>
      <c r="AV885" s="13" t="s">
        <v>93</v>
      </c>
      <c r="AW885" s="13" t="s">
        <v>38</v>
      </c>
      <c r="AX885" s="13" t="s">
        <v>83</v>
      </c>
      <c r="AY885" s="245" t="s">
        <v>216</v>
      </c>
    </row>
    <row r="886" s="13" customFormat="1">
      <c r="A886" s="13"/>
      <c r="B886" s="234"/>
      <c r="C886" s="235"/>
      <c r="D886" s="236" t="s">
        <v>225</v>
      </c>
      <c r="E886" s="237" t="s">
        <v>1</v>
      </c>
      <c r="F886" s="238" t="s">
        <v>2975</v>
      </c>
      <c r="G886" s="235"/>
      <c r="H886" s="239">
        <v>1</v>
      </c>
      <c r="I886" s="240"/>
      <c r="J886" s="235"/>
      <c r="K886" s="235"/>
      <c r="L886" s="241"/>
      <c r="M886" s="242"/>
      <c r="N886" s="243"/>
      <c r="O886" s="243"/>
      <c r="P886" s="243"/>
      <c r="Q886" s="243"/>
      <c r="R886" s="243"/>
      <c r="S886" s="243"/>
      <c r="T886" s="24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5" t="s">
        <v>225</v>
      </c>
      <c r="AU886" s="245" t="s">
        <v>93</v>
      </c>
      <c r="AV886" s="13" t="s">
        <v>93</v>
      </c>
      <c r="AW886" s="13" t="s">
        <v>38</v>
      </c>
      <c r="AX886" s="13" t="s">
        <v>83</v>
      </c>
      <c r="AY886" s="245" t="s">
        <v>216</v>
      </c>
    </row>
    <row r="887" s="14" customFormat="1">
      <c r="A887" s="14"/>
      <c r="B887" s="246"/>
      <c r="C887" s="247"/>
      <c r="D887" s="236" t="s">
        <v>225</v>
      </c>
      <c r="E887" s="248" t="s">
        <v>1</v>
      </c>
      <c r="F887" s="249" t="s">
        <v>229</v>
      </c>
      <c r="G887" s="247"/>
      <c r="H887" s="250">
        <v>21</v>
      </c>
      <c r="I887" s="251"/>
      <c r="J887" s="247"/>
      <c r="K887" s="247"/>
      <c r="L887" s="252"/>
      <c r="M887" s="253"/>
      <c r="N887" s="254"/>
      <c r="O887" s="254"/>
      <c r="P887" s="254"/>
      <c r="Q887" s="254"/>
      <c r="R887" s="254"/>
      <c r="S887" s="254"/>
      <c r="T887" s="255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6" t="s">
        <v>225</v>
      </c>
      <c r="AU887" s="256" t="s">
        <v>93</v>
      </c>
      <c r="AV887" s="14" t="s">
        <v>223</v>
      </c>
      <c r="AW887" s="14" t="s">
        <v>38</v>
      </c>
      <c r="AX887" s="14" t="s">
        <v>91</v>
      </c>
      <c r="AY887" s="256" t="s">
        <v>216</v>
      </c>
    </row>
    <row r="888" s="2" customFormat="1" ht="24.15" customHeight="1">
      <c r="A888" s="40"/>
      <c r="B888" s="41"/>
      <c r="C888" s="221" t="s">
        <v>689</v>
      </c>
      <c r="D888" s="221" t="s">
        <v>218</v>
      </c>
      <c r="E888" s="222" t="s">
        <v>3368</v>
      </c>
      <c r="F888" s="223" t="s">
        <v>3369</v>
      </c>
      <c r="G888" s="224" t="s">
        <v>3198</v>
      </c>
      <c r="H888" s="225">
        <v>21</v>
      </c>
      <c r="I888" s="226"/>
      <c r="J888" s="227">
        <f>ROUND(I888*H888,2)</f>
        <v>0</v>
      </c>
      <c r="K888" s="223" t="s">
        <v>1</v>
      </c>
      <c r="L888" s="46"/>
      <c r="M888" s="228" t="s">
        <v>1</v>
      </c>
      <c r="N888" s="229" t="s">
        <v>48</v>
      </c>
      <c r="O888" s="93"/>
      <c r="P888" s="230">
        <f>O888*H888</f>
        <v>0</v>
      </c>
      <c r="Q888" s="230">
        <v>0.00051999999999999995</v>
      </c>
      <c r="R888" s="230">
        <f>Q888*H888</f>
        <v>0.010919999999999999</v>
      </c>
      <c r="S888" s="230">
        <v>0</v>
      </c>
      <c r="T888" s="231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32" t="s">
        <v>312</v>
      </c>
      <c r="AT888" s="232" t="s">
        <v>218</v>
      </c>
      <c r="AU888" s="232" t="s">
        <v>93</v>
      </c>
      <c r="AY888" s="18" t="s">
        <v>216</v>
      </c>
      <c r="BE888" s="233">
        <f>IF(N888="základní",J888,0)</f>
        <v>0</v>
      </c>
      <c r="BF888" s="233">
        <f>IF(N888="snížená",J888,0)</f>
        <v>0</v>
      </c>
      <c r="BG888" s="233">
        <f>IF(N888="zákl. přenesená",J888,0)</f>
        <v>0</v>
      </c>
      <c r="BH888" s="233">
        <f>IF(N888="sníž. přenesená",J888,0)</f>
        <v>0</v>
      </c>
      <c r="BI888" s="233">
        <f>IF(N888="nulová",J888,0)</f>
        <v>0</v>
      </c>
      <c r="BJ888" s="18" t="s">
        <v>91</v>
      </c>
      <c r="BK888" s="233">
        <f>ROUND(I888*H888,2)</f>
        <v>0</v>
      </c>
      <c r="BL888" s="18" t="s">
        <v>312</v>
      </c>
      <c r="BM888" s="232" t="s">
        <v>3370</v>
      </c>
    </row>
    <row r="889" s="13" customFormat="1">
      <c r="A889" s="13"/>
      <c r="B889" s="234"/>
      <c r="C889" s="235"/>
      <c r="D889" s="236" t="s">
        <v>225</v>
      </c>
      <c r="E889" s="237" t="s">
        <v>1</v>
      </c>
      <c r="F889" s="238" t="s">
        <v>2958</v>
      </c>
      <c r="G889" s="235"/>
      <c r="H889" s="239">
        <v>1</v>
      </c>
      <c r="I889" s="240"/>
      <c r="J889" s="235"/>
      <c r="K889" s="235"/>
      <c r="L889" s="241"/>
      <c r="M889" s="242"/>
      <c r="N889" s="243"/>
      <c r="O889" s="243"/>
      <c r="P889" s="243"/>
      <c r="Q889" s="243"/>
      <c r="R889" s="243"/>
      <c r="S889" s="243"/>
      <c r="T889" s="244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5" t="s">
        <v>225</v>
      </c>
      <c r="AU889" s="245" t="s">
        <v>93</v>
      </c>
      <c r="AV889" s="13" t="s">
        <v>93</v>
      </c>
      <c r="AW889" s="13" t="s">
        <v>38</v>
      </c>
      <c r="AX889" s="13" t="s">
        <v>83</v>
      </c>
      <c r="AY889" s="245" t="s">
        <v>216</v>
      </c>
    </row>
    <row r="890" s="13" customFormat="1">
      <c r="A890" s="13"/>
      <c r="B890" s="234"/>
      <c r="C890" s="235"/>
      <c r="D890" s="236" t="s">
        <v>225</v>
      </c>
      <c r="E890" s="237" t="s">
        <v>1</v>
      </c>
      <c r="F890" s="238" t="s">
        <v>3260</v>
      </c>
      <c r="G890" s="235"/>
      <c r="H890" s="239">
        <v>2</v>
      </c>
      <c r="I890" s="240"/>
      <c r="J890" s="235"/>
      <c r="K890" s="235"/>
      <c r="L890" s="241"/>
      <c r="M890" s="242"/>
      <c r="N890" s="243"/>
      <c r="O890" s="243"/>
      <c r="P890" s="243"/>
      <c r="Q890" s="243"/>
      <c r="R890" s="243"/>
      <c r="S890" s="243"/>
      <c r="T890" s="24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5" t="s">
        <v>225</v>
      </c>
      <c r="AU890" s="245" t="s">
        <v>93</v>
      </c>
      <c r="AV890" s="13" t="s">
        <v>93</v>
      </c>
      <c r="AW890" s="13" t="s">
        <v>38</v>
      </c>
      <c r="AX890" s="13" t="s">
        <v>83</v>
      </c>
      <c r="AY890" s="245" t="s">
        <v>216</v>
      </c>
    </row>
    <row r="891" s="13" customFormat="1">
      <c r="A891" s="13"/>
      <c r="B891" s="234"/>
      <c r="C891" s="235"/>
      <c r="D891" s="236" t="s">
        <v>225</v>
      </c>
      <c r="E891" s="237" t="s">
        <v>1</v>
      </c>
      <c r="F891" s="238" t="s">
        <v>2979</v>
      </c>
      <c r="G891" s="235"/>
      <c r="H891" s="239">
        <v>2</v>
      </c>
      <c r="I891" s="240"/>
      <c r="J891" s="235"/>
      <c r="K891" s="235"/>
      <c r="L891" s="241"/>
      <c r="M891" s="242"/>
      <c r="N891" s="243"/>
      <c r="O891" s="243"/>
      <c r="P891" s="243"/>
      <c r="Q891" s="243"/>
      <c r="R891" s="243"/>
      <c r="S891" s="243"/>
      <c r="T891" s="24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5" t="s">
        <v>225</v>
      </c>
      <c r="AU891" s="245" t="s">
        <v>93</v>
      </c>
      <c r="AV891" s="13" t="s">
        <v>93</v>
      </c>
      <c r="AW891" s="13" t="s">
        <v>38</v>
      </c>
      <c r="AX891" s="13" t="s">
        <v>83</v>
      </c>
      <c r="AY891" s="245" t="s">
        <v>216</v>
      </c>
    </row>
    <row r="892" s="13" customFormat="1">
      <c r="A892" s="13"/>
      <c r="B892" s="234"/>
      <c r="C892" s="235"/>
      <c r="D892" s="236" t="s">
        <v>225</v>
      </c>
      <c r="E892" s="237" t="s">
        <v>1</v>
      </c>
      <c r="F892" s="238" t="s">
        <v>2961</v>
      </c>
      <c r="G892" s="235"/>
      <c r="H892" s="239">
        <v>1</v>
      </c>
      <c r="I892" s="240"/>
      <c r="J892" s="235"/>
      <c r="K892" s="235"/>
      <c r="L892" s="241"/>
      <c r="M892" s="242"/>
      <c r="N892" s="243"/>
      <c r="O892" s="243"/>
      <c r="P892" s="243"/>
      <c r="Q892" s="243"/>
      <c r="R892" s="243"/>
      <c r="S892" s="243"/>
      <c r="T892" s="24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5" t="s">
        <v>225</v>
      </c>
      <c r="AU892" s="245" t="s">
        <v>93</v>
      </c>
      <c r="AV892" s="13" t="s">
        <v>93</v>
      </c>
      <c r="AW892" s="13" t="s">
        <v>38</v>
      </c>
      <c r="AX892" s="13" t="s">
        <v>83</v>
      </c>
      <c r="AY892" s="245" t="s">
        <v>216</v>
      </c>
    </row>
    <row r="893" s="13" customFormat="1">
      <c r="A893" s="13"/>
      <c r="B893" s="234"/>
      <c r="C893" s="235"/>
      <c r="D893" s="236" t="s">
        <v>225</v>
      </c>
      <c r="E893" s="237" t="s">
        <v>1</v>
      </c>
      <c r="F893" s="238" t="s">
        <v>2962</v>
      </c>
      <c r="G893" s="235"/>
      <c r="H893" s="239">
        <v>1</v>
      </c>
      <c r="I893" s="240"/>
      <c r="J893" s="235"/>
      <c r="K893" s="235"/>
      <c r="L893" s="241"/>
      <c r="M893" s="242"/>
      <c r="N893" s="243"/>
      <c r="O893" s="243"/>
      <c r="P893" s="243"/>
      <c r="Q893" s="243"/>
      <c r="R893" s="243"/>
      <c r="S893" s="243"/>
      <c r="T893" s="24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5" t="s">
        <v>225</v>
      </c>
      <c r="AU893" s="245" t="s">
        <v>93</v>
      </c>
      <c r="AV893" s="13" t="s">
        <v>93</v>
      </c>
      <c r="AW893" s="13" t="s">
        <v>38</v>
      </c>
      <c r="AX893" s="13" t="s">
        <v>83</v>
      </c>
      <c r="AY893" s="245" t="s">
        <v>216</v>
      </c>
    </row>
    <row r="894" s="13" customFormat="1">
      <c r="A894" s="13"/>
      <c r="B894" s="234"/>
      <c r="C894" s="235"/>
      <c r="D894" s="236" t="s">
        <v>225</v>
      </c>
      <c r="E894" s="237" t="s">
        <v>1</v>
      </c>
      <c r="F894" s="238" t="s">
        <v>2963</v>
      </c>
      <c r="G894" s="235"/>
      <c r="H894" s="239">
        <v>1</v>
      </c>
      <c r="I894" s="240"/>
      <c r="J894" s="235"/>
      <c r="K894" s="235"/>
      <c r="L894" s="241"/>
      <c r="M894" s="242"/>
      <c r="N894" s="243"/>
      <c r="O894" s="243"/>
      <c r="P894" s="243"/>
      <c r="Q894" s="243"/>
      <c r="R894" s="243"/>
      <c r="S894" s="243"/>
      <c r="T894" s="24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5" t="s">
        <v>225</v>
      </c>
      <c r="AU894" s="245" t="s">
        <v>93</v>
      </c>
      <c r="AV894" s="13" t="s">
        <v>93</v>
      </c>
      <c r="AW894" s="13" t="s">
        <v>38</v>
      </c>
      <c r="AX894" s="13" t="s">
        <v>83</v>
      </c>
      <c r="AY894" s="245" t="s">
        <v>216</v>
      </c>
    </row>
    <row r="895" s="13" customFormat="1">
      <c r="A895" s="13"/>
      <c r="B895" s="234"/>
      <c r="C895" s="235"/>
      <c r="D895" s="236" t="s">
        <v>225</v>
      </c>
      <c r="E895" s="237" t="s">
        <v>1</v>
      </c>
      <c r="F895" s="238" t="s">
        <v>2964</v>
      </c>
      <c r="G895" s="235"/>
      <c r="H895" s="239">
        <v>1</v>
      </c>
      <c r="I895" s="240"/>
      <c r="J895" s="235"/>
      <c r="K895" s="235"/>
      <c r="L895" s="241"/>
      <c r="M895" s="242"/>
      <c r="N895" s="243"/>
      <c r="O895" s="243"/>
      <c r="P895" s="243"/>
      <c r="Q895" s="243"/>
      <c r="R895" s="243"/>
      <c r="S895" s="243"/>
      <c r="T895" s="24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5" t="s">
        <v>225</v>
      </c>
      <c r="AU895" s="245" t="s">
        <v>93</v>
      </c>
      <c r="AV895" s="13" t="s">
        <v>93</v>
      </c>
      <c r="AW895" s="13" t="s">
        <v>38</v>
      </c>
      <c r="AX895" s="13" t="s">
        <v>83</v>
      </c>
      <c r="AY895" s="245" t="s">
        <v>216</v>
      </c>
    </row>
    <row r="896" s="13" customFormat="1">
      <c r="A896" s="13"/>
      <c r="B896" s="234"/>
      <c r="C896" s="235"/>
      <c r="D896" s="236" t="s">
        <v>225</v>
      </c>
      <c r="E896" s="237" t="s">
        <v>1</v>
      </c>
      <c r="F896" s="238" t="s">
        <v>2965</v>
      </c>
      <c r="G896" s="235"/>
      <c r="H896" s="239">
        <v>1</v>
      </c>
      <c r="I896" s="240"/>
      <c r="J896" s="235"/>
      <c r="K896" s="235"/>
      <c r="L896" s="241"/>
      <c r="M896" s="242"/>
      <c r="N896" s="243"/>
      <c r="O896" s="243"/>
      <c r="P896" s="243"/>
      <c r="Q896" s="243"/>
      <c r="R896" s="243"/>
      <c r="S896" s="243"/>
      <c r="T896" s="24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5" t="s">
        <v>225</v>
      </c>
      <c r="AU896" s="245" t="s">
        <v>93</v>
      </c>
      <c r="AV896" s="13" t="s">
        <v>93</v>
      </c>
      <c r="AW896" s="13" t="s">
        <v>38</v>
      </c>
      <c r="AX896" s="13" t="s">
        <v>83</v>
      </c>
      <c r="AY896" s="245" t="s">
        <v>216</v>
      </c>
    </row>
    <row r="897" s="13" customFormat="1">
      <c r="A897" s="13"/>
      <c r="B897" s="234"/>
      <c r="C897" s="235"/>
      <c r="D897" s="236" t="s">
        <v>225</v>
      </c>
      <c r="E897" s="237" t="s">
        <v>1</v>
      </c>
      <c r="F897" s="238" t="s">
        <v>2966</v>
      </c>
      <c r="G897" s="235"/>
      <c r="H897" s="239">
        <v>1</v>
      </c>
      <c r="I897" s="240"/>
      <c r="J897" s="235"/>
      <c r="K897" s="235"/>
      <c r="L897" s="241"/>
      <c r="M897" s="242"/>
      <c r="N897" s="243"/>
      <c r="O897" s="243"/>
      <c r="P897" s="243"/>
      <c r="Q897" s="243"/>
      <c r="R897" s="243"/>
      <c r="S897" s="243"/>
      <c r="T897" s="24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5" t="s">
        <v>225</v>
      </c>
      <c r="AU897" s="245" t="s">
        <v>93</v>
      </c>
      <c r="AV897" s="13" t="s">
        <v>93</v>
      </c>
      <c r="AW897" s="13" t="s">
        <v>38</v>
      </c>
      <c r="AX897" s="13" t="s">
        <v>83</v>
      </c>
      <c r="AY897" s="245" t="s">
        <v>216</v>
      </c>
    </row>
    <row r="898" s="13" customFormat="1">
      <c r="A898" s="13"/>
      <c r="B898" s="234"/>
      <c r="C898" s="235"/>
      <c r="D898" s="236" t="s">
        <v>225</v>
      </c>
      <c r="E898" s="237" t="s">
        <v>1</v>
      </c>
      <c r="F898" s="238" t="s">
        <v>2967</v>
      </c>
      <c r="G898" s="235"/>
      <c r="H898" s="239">
        <v>1</v>
      </c>
      <c r="I898" s="240"/>
      <c r="J898" s="235"/>
      <c r="K898" s="235"/>
      <c r="L898" s="241"/>
      <c r="M898" s="242"/>
      <c r="N898" s="243"/>
      <c r="O898" s="243"/>
      <c r="P898" s="243"/>
      <c r="Q898" s="243"/>
      <c r="R898" s="243"/>
      <c r="S898" s="243"/>
      <c r="T898" s="24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5" t="s">
        <v>225</v>
      </c>
      <c r="AU898" s="245" t="s">
        <v>93</v>
      </c>
      <c r="AV898" s="13" t="s">
        <v>93</v>
      </c>
      <c r="AW898" s="13" t="s">
        <v>38</v>
      </c>
      <c r="AX898" s="13" t="s">
        <v>83</v>
      </c>
      <c r="AY898" s="245" t="s">
        <v>216</v>
      </c>
    </row>
    <row r="899" s="13" customFormat="1">
      <c r="A899" s="13"/>
      <c r="B899" s="234"/>
      <c r="C899" s="235"/>
      <c r="D899" s="236" t="s">
        <v>225</v>
      </c>
      <c r="E899" s="237" t="s">
        <v>1</v>
      </c>
      <c r="F899" s="238" t="s">
        <v>2968</v>
      </c>
      <c r="G899" s="235"/>
      <c r="H899" s="239">
        <v>1</v>
      </c>
      <c r="I899" s="240"/>
      <c r="J899" s="235"/>
      <c r="K899" s="235"/>
      <c r="L899" s="241"/>
      <c r="M899" s="242"/>
      <c r="N899" s="243"/>
      <c r="O899" s="243"/>
      <c r="P899" s="243"/>
      <c r="Q899" s="243"/>
      <c r="R899" s="243"/>
      <c r="S899" s="243"/>
      <c r="T899" s="24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5" t="s">
        <v>225</v>
      </c>
      <c r="AU899" s="245" t="s">
        <v>93</v>
      </c>
      <c r="AV899" s="13" t="s">
        <v>93</v>
      </c>
      <c r="AW899" s="13" t="s">
        <v>38</v>
      </c>
      <c r="AX899" s="13" t="s">
        <v>83</v>
      </c>
      <c r="AY899" s="245" t="s">
        <v>216</v>
      </c>
    </row>
    <row r="900" s="13" customFormat="1">
      <c r="A900" s="13"/>
      <c r="B900" s="234"/>
      <c r="C900" s="235"/>
      <c r="D900" s="236" t="s">
        <v>225</v>
      </c>
      <c r="E900" s="237" t="s">
        <v>1</v>
      </c>
      <c r="F900" s="238" t="s">
        <v>2969</v>
      </c>
      <c r="G900" s="235"/>
      <c r="H900" s="239">
        <v>1</v>
      </c>
      <c r="I900" s="240"/>
      <c r="J900" s="235"/>
      <c r="K900" s="235"/>
      <c r="L900" s="241"/>
      <c r="M900" s="242"/>
      <c r="N900" s="243"/>
      <c r="O900" s="243"/>
      <c r="P900" s="243"/>
      <c r="Q900" s="243"/>
      <c r="R900" s="243"/>
      <c r="S900" s="243"/>
      <c r="T900" s="24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5" t="s">
        <v>225</v>
      </c>
      <c r="AU900" s="245" t="s">
        <v>93</v>
      </c>
      <c r="AV900" s="13" t="s">
        <v>93</v>
      </c>
      <c r="AW900" s="13" t="s">
        <v>38</v>
      </c>
      <c r="AX900" s="13" t="s">
        <v>83</v>
      </c>
      <c r="AY900" s="245" t="s">
        <v>216</v>
      </c>
    </row>
    <row r="901" s="13" customFormat="1">
      <c r="A901" s="13"/>
      <c r="B901" s="234"/>
      <c r="C901" s="235"/>
      <c r="D901" s="236" t="s">
        <v>225</v>
      </c>
      <c r="E901" s="237" t="s">
        <v>1</v>
      </c>
      <c r="F901" s="238" t="s">
        <v>2970</v>
      </c>
      <c r="G901" s="235"/>
      <c r="H901" s="239">
        <v>1</v>
      </c>
      <c r="I901" s="240"/>
      <c r="J901" s="235"/>
      <c r="K901" s="235"/>
      <c r="L901" s="241"/>
      <c r="M901" s="242"/>
      <c r="N901" s="243"/>
      <c r="O901" s="243"/>
      <c r="P901" s="243"/>
      <c r="Q901" s="243"/>
      <c r="R901" s="243"/>
      <c r="S901" s="243"/>
      <c r="T901" s="24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5" t="s">
        <v>225</v>
      </c>
      <c r="AU901" s="245" t="s">
        <v>93</v>
      </c>
      <c r="AV901" s="13" t="s">
        <v>93</v>
      </c>
      <c r="AW901" s="13" t="s">
        <v>38</v>
      </c>
      <c r="AX901" s="13" t="s">
        <v>83</v>
      </c>
      <c r="AY901" s="245" t="s">
        <v>216</v>
      </c>
    </row>
    <row r="902" s="13" customFormat="1">
      <c r="A902" s="13"/>
      <c r="B902" s="234"/>
      <c r="C902" s="235"/>
      <c r="D902" s="236" t="s">
        <v>225</v>
      </c>
      <c r="E902" s="237" t="s">
        <v>1</v>
      </c>
      <c r="F902" s="238" t="s">
        <v>2971</v>
      </c>
      <c r="G902" s="235"/>
      <c r="H902" s="239">
        <v>1</v>
      </c>
      <c r="I902" s="240"/>
      <c r="J902" s="235"/>
      <c r="K902" s="235"/>
      <c r="L902" s="241"/>
      <c r="M902" s="242"/>
      <c r="N902" s="243"/>
      <c r="O902" s="243"/>
      <c r="P902" s="243"/>
      <c r="Q902" s="243"/>
      <c r="R902" s="243"/>
      <c r="S902" s="243"/>
      <c r="T902" s="24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5" t="s">
        <v>225</v>
      </c>
      <c r="AU902" s="245" t="s">
        <v>93</v>
      </c>
      <c r="AV902" s="13" t="s">
        <v>93</v>
      </c>
      <c r="AW902" s="13" t="s">
        <v>38</v>
      </c>
      <c r="AX902" s="13" t="s">
        <v>83</v>
      </c>
      <c r="AY902" s="245" t="s">
        <v>216</v>
      </c>
    </row>
    <row r="903" s="13" customFormat="1">
      <c r="A903" s="13"/>
      <c r="B903" s="234"/>
      <c r="C903" s="235"/>
      <c r="D903" s="236" t="s">
        <v>225</v>
      </c>
      <c r="E903" s="237" t="s">
        <v>1</v>
      </c>
      <c r="F903" s="238" t="s">
        <v>2972</v>
      </c>
      <c r="G903" s="235"/>
      <c r="H903" s="239">
        <v>1</v>
      </c>
      <c r="I903" s="240"/>
      <c r="J903" s="235"/>
      <c r="K903" s="235"/>
      <c r="L903" s="241"/>
      <c r="M903" s="242"/>
      <c r="N903" s="243"/>
      <c r="O903" s="243"/>
      <c r="P903" s="243"/>
      <c r="Q903" s="243"/>
      <c r="R903" s="243"/>
      <c r="S903" s="243"/>
      <c r="T903" s="24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5" t="s">
        <v>225</v>
      </c>
      <c r="AU903" s="245" t="s">
        <v>93</v>
      </c>
      <c r="AV903" s="13" t="s">
        <v>93</v>
      </c>
      <c r="AW903" s="13" t="s">
        <v>38</v>
      </c>
      <c r="AX903" s="13" t="s">
        <v>83</v>
      </c>
      <c r="AY903" s="245" t="s">
        <v>216</v>
      </c>
    </row>
    <row r="904" s="13" customFormat="1">
      <c r="A904" s="13"/>
      <c r="B904" s="234"/>
      <c r="C904" s="235"/>
      <c r="D904" s="236" t="s">
        <v>225</v>
      </c>
      <c r="E904" s="237" t="s">
        <v>1</v>
      </c>
      <c r="F904" s="238" t="s">
        <v>2951</v>
      </c>
      <c r="G904" s="235"/>
      <c r="H904" s="239">
        <v>1</v>
      </c>
      <c r="I904" s="240"/>
      <c r="J904" s="235"/>
      <c r="K904" s="235"/>
      <c r="L904" s="241"/>
      <c r="M904" s="242"/>
      <c r="N904" s="243"/>
      <c r="O904" s="243"/>
      <c r="P904" s="243"/>
      <c r="Q904" s="243"/>
      <c r="R904" s="243"/>
      <c r="S904" s="243"/>
      <c r="T904" s="244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5" t="s">
        <v>225</v>
      </c>
      <c r="AU904" s="245" t="s">
        <v>93</v>
      </c>
      <c r="AV904" s="13" t="s">
        <v>93</v>
      </c>
      <c r="AW904" s="13" t="s">
        <v>38</v>
      </c>
      <c r="AX904" s="13" t="s">
        <v>83</v>
      </c>
      <c r="AY904" s="245" t="s">
        <v>216</v>
      </c>
    </row>
    <row r="905" s="13" customFormat="1">
      <c r="A905" s="13"/>
      <c r="B905" s="234"/>
      <c r="C905" s="235"/>
      <c r="D905" s="236" t="s">
        <v>225</v>
      </c>
      <c r="E905" s="237" t="s">
        <v>1</v>
      </c>
      <c r="F905" s="238" t="s">
        <v>2974</v>
      </c>
      <c r="G905" s="235"/>
      <c r="H905" s="239">
        <v>2</v>
      </c>
      <c r="I905" s="240"/>
      <c r="J905" s="235"/>
      <c r="K905" s="235"/>
      <c r="L905" s="241"/>
      <c r="M905" s="242"/>
      <c r="N905" s="243"/>
      <c r="O905" s="243"/>
      <c r="P905" s="243"/>
      <c r="Q905" s="243"/>
      <c r="R905" s="243"/>
      <c r="S905" s="243"/>
      <c r="T905" s="24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5" t="s">
        <v>225</v>
      </c>
      <c r="AU905" s="245" t="s">
        <v>93</v>
      </c>
      <c r="AV905" s="13" t="s">
        <v>93</v>
      </c>
      <c r="AW905" s="13" t="s">
        <v>38</v>
      </c>
      <c r="AX905" s="13" t="s">
        <v>83</v>
      </c>
      <c r="AY905" s="245" t="s">
        <v>216</v>
      </c>
    </row>
    <row r="906" s="13" customFormat="1">
      <c r="A906" s="13"/>
      <c r="B906" s="234"/>
      <c r="C906" s="235"/>
      <c r="D906" s="236" t="s">
        <v>225</v>
      </c>
      <c r="E906" s="237" t="s">
        <v>1</v>
      </c>
      <c r="F906" s="238" t="s">
        <v>2975</v>
      </c>
      <c r="G906" s="235"/>
      <c r="H906" s="239">
        <v>1</v>
      </c>
      <c r="I906" s="240"/>
      <c r="J906" s="235"/>
      <c r="K906" s="235"/>
      <c r="L906" s="241"/>
      <c r="M906" s="242"/>
      <c r="N906" s="243"/>
      <c r="O906" s="243"/>
      <c r="P906" s="243"/>
      <c r="Q906" s="243"/>
      <c r="R906" s="243"/>
      <c r="S906" s="243"/>
      <c r="T906" s="24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5" t="s">
        <v>225</v>
      </c>
      <c r="AU906" s="245" t="s">
        <v>93</v>
      </c>
      <c r="AV906" s="13" t="s">
        <v>93</v>
      </c>
      <c r="AW906" s="13" t="s">
        <v>38</v>
      </c>
      <c r="AX906" s="13" t="s">
        <v>83</v>
      </c>
      <c r="AY906" s="245" t="s">
        <v>216</v>
      </c>
    </row>
    <row r="907" s="14" customFormat="1">
      <c r="A907" s="14"/>
      <c r="B907" s="246"/>
      <c r="C907" s="247"/>
      <c r="D907" s="236" t="s">
        <v>225</v>
      </c>
      <c r="E907" s="248" t="s">
        <v>1</v>
      </c>
      <c r="F907" s="249" t="s">
        <v>229</v>
      </c>
      <c r="G907" s="247"/>
      <c r="H907" s="250">
        <v>21</v>
      </c>
      <c r="I907" s="251"/>
      <c r="J907" s="247"/>
      <c r="K907" s="247"/>
      <c r="L907" s="252"/>
      <c r="M907" s="253"/>
      <c r="N907" s="254"/>
      <c r="O907" s="254"/>
      <c r="P907" s="254"/>
      <c r="Q907" s="254"/>
      <c r="R907" s="254"/>
      <c r="S907" s="254"/>
      <c r="T907" s="255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6" t="s">
        <v>225</v>
      </c>
      <c r="AU907" s="256" t="s">
        <v>93</v>
      </c>
      <c r="AV907" s="14" t="s">
        <v>223</v>
      </c>
      <c r="AW907" s="14" t="s">
        <v>38</v>
      </c>
      <c r="AX907" s="14" t="s">
        <v>91</v>
      </c>
      <c r="AY907" s="256" t="s">
        <v>216</v>
      </c>
    </row>
    <row r="908" s="2" customFormat="1" ht="24.15" customHeight="1">
      <c r="A908" s="40"/>
      <c r="B908" s="41"/>
      <c r="C908" s="221" t="s">
        <v>693</v>
      </c>
      <c r="D908" s="221" t="s">
        <v>218</v>
      </c>
      <c r="E908" s="222" t="s">
        <v>3371</v>
      </c>
      <c r="F908" s="223" t="s">
        <v>3372</v>
      </c>
      <c r="G908" s="224" t="s">
        <v>3198</v>
      </c>
      <c r="H908" s="225">
        <v>8</v>
      </c>
      <c r="I908" s="226"/>
      <c r="J908" s="227">
        <f>ROUND(I908*H908,2)</f>
        <v>0</v>
      </c>
      <c r="K908" s="223" t="s">
        <v>222</v>
      </c>
      <c r="L908" s="46"/>
      <c r="M908" s="228" t="s">
        <v>1</v>
      </c>
      <c r="N908" s="229" t="s">
        <v>48</v>
      </c>
      <c r="O908" s="93"/>
      <c r="P908" s="230">
        <f>O908*H908</f>
        <v>0</v>
      </c>
      <c r="Q908" s="230">
        <v>0.0147488363</v>
      </c>
      <c r="R908" s="230">
        <f>Q908*H908</f>
        <v>0.1179906904</v>
      </c>
      <c r="S908" s="230">
        <v>0</v>
      </c>
      <c r="T908" s="231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32" t="s">
        <v>312</v>
      </c>
      <c r="AT908" s="232" t="s">
        <v>218</v>
      </c>
      <c r="AU908" s="232" t="s">
        <v>93</v>
      </c>
      <c r="AY908" s="18" t="s">
        <v>216</v>
      </c>
      <c r="BE908" s="233">
        <f>IF(N908="základní",J908,0)</f>
        <v>0</v>
      </c>
      <c r="BF908" s="233">
        <f>IF(N908="snížená",J908,0)</f>
        <v>0</v>
      </c>
      <c r="BG908" s="233">
        <f>IF(N908="zákl. přenesená",J908,0)</f>
        <v>0</v>
      </c>
      <c r="BH908" s="233">
        <f>IF(N908="sníž. přenesená",J908,0)</f>
        <v>0</v>
      </c>
      <c r="BI908" s="233">
        <f>IF(N908="nulová",J908,0)</f>
        <v>0</v>
      </c>
      <c r="BJ908" s="18" t="s">
        <v>91</v>
      </c>
      <c r="BK908" s="233">
        <f>ROUND(I908*H908,2)</f>
        <v>0</v>
      </c>
      <c r="BL908" s="18" t="s">
        <v>312</v>
      </c>
      <c r="BM908" s="232" t="s">
        <v>3373</v>
      </c>
    </row>
    <row r="909" s="13" customFormat="1">
      <c r="A909" s="13"/>
      <c r="B909" s="234"/>
      <c r="C909" s="235"/>
      <c r="D909" s="236" t="s">
        <v>225</v>
      </c>
      <c r="E909" s="237" t="s">
        <v>1</v>
      </c>
      <c r="F909" s="238" t="s">
        <v>3329</v>
      </c>
      <c r="G909" s="235"/>
      <c r="H909" s="239">
        <v>1</v>
      </c>
      <c r="I909" s="240"/>
      <c r="J909" s="235"/>
      <c r="K909" s="235"/>
      <c r="L909" s="241"/>
      <c r="M909" s="242"/>
      <c r="N909" s="243"/>
      <c r="O909" s="243"/>
      <c r="P909" s="243"/>
      <c r="Q909" s="243"/>
      <c r="R909" s="243"/>
      <c r="S909" s="243"/>
      <c r="T909" s="24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5" t="s">
        <v>225</v>
      </c>
      <c r="AU909" s="245" t="s">
        <v>93</v>
      </c>
      <c r="AV909" s="13" t="s">
        <v>93</v>
      </c>
      <c r="AW909" s="13" t="s">
        <v>38</v>
      </c>
      <c r="AX909" s="13" t="s">
        <v>83</v>
      </c>
      <c r="AY909" s="245" t="s">
        <v>216</v>
      </c>
    </row>
    <row r="910" s="13" customFormat="1">
      <c r="A910" s="13"/>
      <c r="B910" s="234"/>
      <c r="C910" s="235"/>
      <c r="D910" s="236" t="s">
        <v>225</v>
      </c>
      <c r="E910" s="237" t="s">
        <v>1</v>
      </c>
      <c r="F910" s="238" t="s">
        <v>3330</v>
      </c>
      <c r="G910" s="235"/>
      <c r="H910" s="239">
        <v>1</v>
      </c>
      <c r="I910" s="240"/>
      <c r="J910" s="235"/>
      <c r="K910" s="235"/>
      <c r="L910" s="241"/>
      <c r="M910" s="242"/>
      <c r="N910" s="243"/>
      <c r="O910" s="243"/>
      <c r="P910" s="243"/>
      <c r="Q910" s="243"/>
      <c r="R910" s="243"/>
      <c r="S910" s="243"/>
      <c r="T910" s="244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5" t="s">
        <v>225</v>
      </c>
      <c r="AU910" s="245" t="s">
        <v>93</v>
      </c>
      <c r="AV910" s="13" t="s">
        <v>93</v>
      </c>
      <c r="AW910" s="13" t="s">
        <v>38</v>
      </c>
      <c r="AX910" s="13" t="s">
        <v>83</v>
      </c>
      <c r="AY910" s="245" t="s">
        <v>216</v>
      </c>
    </row>
    <row r="911" s="13" customFormat="1">
      <c r="A911" s="13"/>
      <c r="B911" s="234"/>
      <c r="C911" s="235"/>
      <c r="D911" s="236" t="s">
        <v>225</v>
      </c>
      <c r="E911" s="237" t="s">
        <v>1</v>
      </c>
      <c r="F911" s="238" t="s">
        <v>3331</v>
      </c>
      <c r="G911" s="235"/>
      <c r="H911" s="239">
        <v>1</v>
      </c>
      <c r="I911" s="240"/>
      <c r="J911" s="235"/>
      <c r="K911" s="235"/>
      <c r="L911" s="241"/>
      <c r="M911" s="242"/>
      <c r="N911" s="243"/>
      <c r="O911" s="243"/>
      <c r="P911" s="243"/>
      <c r="Q911" s="243"/>
      <c r="R911" s="243"/>
      <c r="S911" s="243"/>
      <c r="T911" s="24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5" t="s">
        <v>225</v>
      </c>
      <c r="AU911" s="245" t="s">
        <v>93</v>
      </c>
      <c r="AV911" s="13" t="s">
        <v>93</v>
      </c>
      <c r="AW911" s="13" t="s">
        <v>38</v>
      </c>
      <c r="AX911" s="13" t="s">
        <v>83</v>
      </c>
      <c r="AY911" s="245" t="s">
        <v>216</v>
      </c>
    </row>
    <row r="912" s="13" customFormat="1">
      <c r="A912" s="13"/>
      <c r="B912" s="234"/>
      <c r="C912" s="235"/>
      <c r="D912" s="236" t="s">
        <v>225</v>
      </c>
      <c r="E912" s="237" t="s">
        <v>1</v>
      </c>
      <c r="F912" s="238" t="s">
        <v>2961</v>
      </c>
      <c r="G912" s="235"/>
      <c r="H912" s="239">
        <v>1</v>
      </c>
      <c r="I912" s="240"/>
      <c r="J912" s="235"/>
      <c r="K912" s="235"/>
      <c r="L912" s="241"/>
      <c r="M912" s="242"/>
      <c r="N912" s="243"/>
      <c r="O912" s="243"/>
      <c r="P912" s="243"/>
      <c r="Q912" s="243"/>
      <c r="R912" s="243"/>
      <c r="S912" s="243"/>
      <c r="T912" s="24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5" t="s">
        <v>225</v>
      </c>
      <c r="AU912" s="245" t="s">
        <v>93</v>
      </c>
      <c r="AV912" s="13" t="s">
        <v>93</v>
      </c>
      <c r="AW912" s="13" t="s">
        <v>38</v>
      </c>
      <c r="AX912" s="13" t="s">
        <v>83</v>
      </c>
      <c r="AY912" s="245" t="s">
        <v>216</v>
      </c>
    </row>
    <row r="913" s="13" customFormat="1">
      <c r="A913" s="13"/>
      <c r="B913" s="234"/>
      <c r="C913" s="235"/>
      <c r="D913" s="236" t="s">
        <v>225</v>
      </c>
      <c r="E913" s="237" t="s">
        <v>1</v>
      </c>
      <c r="F913" s="238" t="s">
        <v>2962</v>
      </c>
      <c r="G913" s="235"/>
      <c r="H913" s="239">
        <v>1</v>
      </c>
      <c r="I913" s="240"/>
      <c r="J913" s="235"/>
      <c r="K913" s="235"/>
      <c r="L913" s="241"/>
      <c r="M913" s="242"/>
      <c r="N913" s="243"/>
      <c r="O913" s="243"/>
      <c r="P913" s="243"/>
      <c r="Q913" s="243"/>
      <c r="R913" s="243"/>
      <c r="S913" s="243"/>
      <c r="T913" s="24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5" t="s">
        <v>225</v>
      </c>
      <c r="AU913" s="245" t="s">
        <v>93</v>
      </c>
      <c r="AV913" s="13" t="s">
        <v>93</v>
      </c>
      <c r="AW913" s="13" t="s">
        <v>38</v>
      </c>
      <c r="AX913" s="13" t="s">
        <v>83</v>
      </c>
      <c r="AY913" s="245" t="s">
        <v>216</v>
      </c>
    </row>
    <row r="914" s="13" customFormat="1">
      <c r="A914" s="13"/>
      <c r="B914" s="234"/>
      <c r="C914" s="235"/>
      <c r="D914" s="236" t="s">
        <v>225</v>
      </c>
      <c r="E914" s="237" t="s">
        <v>1</v>
      </c>
      <c r="F914" s="238" t="s">
        <v>3279</v>
      </c>
      <c r="G914" s="235"/>
      <c r="H914" s="239">
        <v>1</v>
      </c>
      <c r="I914" s="240"/>
      <c r="J914" s="235"/>
      <c r="K914" s="235"/>
      <c r="L914" s="241"/>
      <c r="M914" s="242"/>
      <c r="N914" s="243"/>
      <c r="O914" s="243"/>
      <c r="P914" s="243"/>
      <c r="Q914" s="243"/>
      <c r="R914" s="243"/>
      <c r="S914" s="243"/>
      <c r="T914" s="24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5" t="s">
        <v>225</v>
      </c>
      <c r="AU914" s="245" t="s">
        <v>93</v>
      </c>
      <c r="AV914" s="13" t="s">
        <v>93</v>
      </c>
      <c r="AW914" s="13" t="s">
        <v>38</v>
      </c>
      <c r="AX914" s="13" t="s">
        <v>83</v>
      </c>
      <c r="AY914" s="245" t="s">
        <v>216</v>
      </c>
    </row>
    <row r="915" s="13" customFormat="1">
      <c r="A915" s="13"/>
      <c r="B915" s="234"/>
      <c r="C915" s="235"/>
      <c r="D915" s="236" t="s">
        <v>225</v>
      </c>
      <c r="E915" s="237" t="s">
        <v>1</v>
      </c>
      <c r="F915" s="238" t="s">
        <v>2972</v>
      </c>
      <c r="G915" s="235"/>
      <c r="H915" s="239">
        <v>1</v>
      </c>
      <c r="I915" s="240"/>
      <c r="J915" s="235"/>
      <c r="K915" s="235"/>
      <c r="L915" s="241"/>
      <c r="M915" s="242"/>
      <c r="N915" s="243"/>
      <c r="O915" s="243"/>
      <c r="P915" s="243"/>
      <c r="Q915" s="243"/>
      <c r="R915" s="243"/>
      <c r="S915" s="243"/>
      <c r="T915" s="24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5" t="s">
        <v>225</v>
      </c>
      <c r="AU915" s="245" t="s">
        <v>93</v>
      </c>
      <c r="AV915" s="13" t="s">
        <v>93</v>
      </c>
      <c r="AW915" s="13" t="s">
        <v>38</v>
      </c>
      <c r="AX915" s="13" t="s">
        <v>83</v>
      </c>
      <c r="AY915" s="245" t="s">
        <v>216</v>
      </c>
    </row>
    <row r="916" s="13" customFormat="1">
      <c r="A916" s="13"/>
      <c r="B916" s="234"/>
      <c r="C916" s="235"/>
      <c r="D916" s="236" t="s">
        <v>225</v>
      </c>
      <c r="E916" s="237" t="s">
        <v>1</v>
      </c>
      <c r="F916" s="238" t="s">
        <v>3186</v>
      </c>
      <c r="G916" s="235"/>
      <c r="H916" s="239">
        <v>1</v>
      </c>
      <c r="I916" s="240"/>
      <c r="J916" s="235"/>
      <c r="K916" s="235"/>
      <c r="L916" s="241"/>
      <c r="M916" s="242"/>
      <c r="N916" s="243"/>
      <c r="O916" s="243"/>
      <c r="P916" s="243"/>
      <c r="Q916" s="243"/>
      <c r="R916" s="243"/>
      <c r="S916" s="243"/>
      <c r="T916" s="24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5" t="s">
        <v>225</v>
      </c>
      <c r="AU916" s="245" t="s">
        <v>93</v>
      </c>
      <c r="AV916" s="13" t="s">
        <v>93</v>
      </c>
      <c r="AW916" s="13" t="s">
        <v>38</v>
      </c>
      <c r="AX916" s="13" t="s">
        <v>83</v>
      </c>
      <c r="AY916" s="245" t="s">
        <v>216</v>
      </c>
    </row>
    <row r="917" s="14" customFormat="1">
      <c r="A917" s="14"/>
      <c r="B917" s="246"/>
      <c r="C917" s="247"/>
      <c r="D917" s="236" t="s">
        <v>225</v>
      </c>
      <c r="E917" s="248" t="s">
        <v>1</v>
      </c>
      <c r="F917" s="249" t="s">
        <v>229</v>
      </c>
      <c r="G917" s="247"/>
      <c r="H917" s="250">
        <v>8</v>
      </c>
      <c r="I917" s="251"/>
      <c r="J917" s="247"/>
      <c r="K917" s="247"/>
      <c r="L917" s="252"/>
      <c r="M917" s="253"/>
      <c r="N917" s="254"/>
      <c r="O917" s="254"/>
      <c r="P917" s="254"/>
      <c r="Q917" s="254"/>
      <c r="R917" s="254"/>
      <c r="S917" s="254"/>
      <c r="T917" s="255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6" t="s">
        <v>225</v>
      </c>
      <c r="AU917" s="256" t="s">
        <v>93</v>
      </c>
      <c r="AV917" s="14" t="s">
        <v>223</v>
      </c>
      <c r="AW917" s="14" t="s">
        <v>38</v>
      </c>
      <c r="AX917" s="14" t="s">
        <v>91</v>
      </c>
      <c r="AY917" s="256" t="s">
        <v>216</v>
      </c>
    </row>
    <row r="918" s="2" customFormat="1" ht="24.15" customHeight="1">
      <c r="A918" s="40"/>
      <c r="B918" s="41"/>
      <c r="C918" s="221" t="s">
        <v>698</v>
      </c>
      <c r="D918" s="221" t="s">
        <v>218</v>
      </c>
      <c r="E918" s="222" t="s">
        <v>3374</v>
      </c>
      <c r="F918" s="223" t="s">
        <v>3375</v>
      </c>
      <c r="G918" s="224" t="s">
        <v>3198</v>
      </c>
      <c r="H918" s="225">
        <v>9</v>
      </c>
      <c r="I918" s="226"/>
      <c r="J918" s="227">
        <f>ROUND(I918*H918,2)</f>
        <v>0</v>
      </c>
      <c r="K918" s="223" t="s">
        <v>222</v>
      </c>
      <c r="L918" s="46"/>
      <c r="M918" s="228" t="s">
        <v>1</v>
      </c>
      <c r="N918" s="229" t="s">
        <v>48</v>
      </c>
      <c r="O918" s="93"/>
      <c r="P918" s="230">
        <f>O918*H918</f>
        <v>0</v>
      </c>
      <c r="Q918" s="230">
        <v>0.01065786</v>
      </c>
      <c r="R918" s="230">
        <f>Q918*H918</f>
        <v>0.095920740000000004</v>
      </c>
      <c r="S918" s="230">
        <v>0</v>
      </c>
      <c r="T918" s="231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32" t="s">
        <v>312</v>
      </c>
      <c r="AT918" s="232" t="s">
        <v>218</v>
      </c>
      <c r="AU918" s="232" t="s">
        <v>93</v>
      </c>
      <c r="AY918" s="18" t="s">
        <v>216</v>
      </c>
      <c r="BE918" s="233">
        <f>IF(N918="základní",J918,0)</f>
        <v>0</v>
      </c>
      <c r="BF918" s="233">
        <f>IF(N918="snížená",J918,0)</f>
        <v>0</v>
      </c>
      <c r="BG918" s="233">
        <f>IF(N918="zákl. přenesená",J918,0)</f>
        <v>0</v>
      </c>
      <c r="BH918" s="233">
        <f>IF(N918="sníž. přenesená",J918,0)</f>
        <v>0</v>
      </c>
      <c r="BI918" s="233">
        <f>IF(N918="nulová",J918,0)</f>
        <v>0</v>
      </c>
      <c r="BJ918" s="18" t="s">
        <v>91</v>
      </c>
      <c r="BK918" s="233">
        <f>ROUND(I918*H918,2)</f>
        <v>0</v>
      </c>
      <c r="BL918" s="18" t="s">
        <v>312</v>
      </c>
      <c r="BM918" s="232" t="s">
        <v>3376</v>
      </c>
    </row>
    <row r="919" s="13" customFormat="1">
      <c r="A919" s="13"/>
      <c r="B919" s="234"/>
      <c r="C919" s="235"/>
      <c r="D919" s="236" t="s">
        <v>225</v>
      </c>
      <c r="E919" s="237" t="s">
        <v>1</v>
      </c>
      <c r="F919" s="238" t="s">
        <v>3377</v>
      </c>
      <c r="G919" s="235"/>
      <c r="H919" s="239">
        <v>1</v>
      </c>
      <c r="I919" s="240"/>
      <c r="J919" s="235"/>
      <c r="K919" s="235"/>
      <c r="L919" s="241"/>
      <c r="M919" s="242"/>
      <c r="N919" s="243"/>
      <c r="O919" s="243"/>
      <c r="P919" s="243"/>
      <c r="Q919" s="243"/>
      <c r="R919" s="243"/>
      <c r="S919" s="243"/>
      <c r="T919" s="24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5" t="s">
        <v>225</v>
      </c>
      <c r="AU919" s="245" t="s">
        <v>93</v>
      </c>
      <c r="AV919" s="13" t="s">
        <v>93</v>
      </c>
      <c r="AW919" s="13" t="s">
        <v>38</v>
      </c>
      <c r="AX919" s="13" t="s">
        <v>83</v>
      </c>
      <c r="AY919" s="245" t="s">
        <v>216</v>
      </c>
    </row>
    <row r="920" s="13" customFormat="1">
      <c r="A920" s="13"/>
      <c r="B920" s="234"/>
      <c r="C920" s="235"/>
      <c r="D920" s="236" t="s">
        <v>225</v>
      </c>
      <c r="E920" s="237" t="s">
        <v>1</v>
      </c>
      <c r="F920" s="238" t="s">
        <v>3378</v>
      </c>
      <c r="G920" s="235"/>
      <c r="H920" s="239">
        <v>1</v>
      </c>
      <c r="I920" s="240"/>
      <c r="J920" s="235"/>
      <c r="K920" s="235"/>
      <c r="L920" s="241"/>
      <c r="M920" s="242"/>
      <c r="N920" s="243"/>
      <c r="O920" s="243"/>
      <c r="P920" s="243"/>
      <c r="Q920" s="243"/>
      <c r="R920" s="243"/>
      <c r="S920" s="243"/>
      <c r="T920" s="24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5" t="s">
        <v>225</v>
      </c>
      <c r="AU920" s="245" t="s">
        <v>93</v>
      </c>
      <c r="AV920" s="13" t="s">
        <v>93</v>
      </c>
      <c r="AW920" s="13" t="s">
        <v>38</v>
      </c>
      <c r="AX920" s="13" t="s">
        <v>83</v>
      </c>
      <c r="AY920" s="245" t="s">
        <v>216</v>
      </c>
    </row>
    <row r="921" s="13" customFormat="1">
      <c r="A921" s="13"/>
      <c r="B921" s="234"/>
      <c r="C921" s="235"/>
      <c r="D921" s="236" t="s">
        <v>225</v>
      </c>
      <c r="E921" s="237" t="s">
        <v>1</v>
      </c>
      <c r="F921" s="238" t="s">
        <v>3379</v>
      </c>
      <c r="G921" s="235"/>
      <c r="H921" s="239">
        <v>1</v>
      </c>
      <c r="I921" s="240"/>
      <c r="J921" s="235"/>
      <c r="K921" s="235"/>
      <c r="L921" s="241"/>
      <c r="M921" s="242"/>
      <c r="N921" s="243"/>
      <c r="O921" s="243"/>
      <c r="P921" s="243"/>
      <c r="Q921" s="243"/>
      <c r="R921" s="243"/>
      <c r="S921" s="243"/>
      <c r="T921" s="24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5" t="s">
        <v>225</v>
      </c>
      <c r="AU921" s="245" t="s">
        <v>93</v>
      </c>
      <c r="AV921" s="13" t="s">
        <v>93</v>
      </c>
      <c r="AW921" s="13" t="s">
        <v>38</v>
      </c>
      <c r="AX921" s="13" t="s">
        <v>83</v>
      </c>
      <c r="AY921" s="245" t="s">
        <v>216</v>
      </c>
    </row>
    <row r="922" s="13" customFormat="1">
      <c r="A922" s="13"/>
      <c r="B922" s="234"/>
      <c r="C922" s="235"/>
      <c r="D922" s="236" t="s">
        <v>225</v>
      </c>
      <c r="E922" s="237" t="s">
        <v>1</v>
      </c>
      <c r="F922" s="238" t="s">
        <v>3380</v>
      </c>
      <c r="G922" s="235"/>
      <c r="H922" s="239">
        <v>1</v>
      </c>
      <c r="I922" s="240"/>
      <c r="J922" s="235"/>
      <c r="K922" s="235"/>
      <c r="L922" s="241"/>
      <c r="M922" s="242"/>
      <c r="N922" s="243"/>
      <c r="O922" s="243"/>
      <c r="P922" s="243"/>
      <c r="Q922" s="243"/>
      <c r="R922" s="243"/>
      <c r="S922" s="243"/>
      <c r="T922" s="24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5" t="s">
        <v>225</v>
      </c>
      <c r="AU922" s="245" t="s">
        <v>93</v>
      </c>
      <c r="AV922" s="13" t="s">
        <v>93</v>
      </c>
      <c r="AW922" s="13" t="s">
        <v>38</v>
      </c>
      <c r="AX922" s="13" t="s">
        <v>83</v>
      </c>
      <c r="AY922" s="245" t="s">
        <v>216</v>
      </c>
    </row>
    <row r="923" s="13" customFormat="1">
      <c r="A923" s="13"/>
      <c r="B923" s="234"/>
      <c r="C923" s="235"/>
      <c r="D923" s="236" t="s">
        <v>225</v>
      </c>
      <c r="E923" s="237" t="s">
        <v>1</v>
      </c>
      <c r="F923" s="238" t="s">
        <v>3381</v>
      </c>
      <c r="G923" s="235"/>
      <c r="H923" s="239">
        <v>1</v>
      </c>
      <c r="I923" s="240"/>
      <c r="J923" s="235"/>
      <c r="K923" s="235"/>
      <c r="L923" s="241"/>
      <c r="M923" s="242"/>
      <c r="N923" s="243"/>
      <c r="O923" s="243"/>
      <c r="P923" s="243"/>
      <c r="Q923" s="243"/>
      <c r="R923" s="243"/>
      <c r="S923" s="243"/>
      <c r="T923" s="24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5" t="s">
        <v>225</v>
      </c>
      <c r="AU923" s="245" t="s">
        <v>93</v>
      </c>
      <c r="AV923" s="13" t="s">
        <v>93</v>
      </c>
      <c r="AW923" s="13" t="s">
        <v>38</v>
      </c>
      <c r="AX923" s="13" t="s">
        <v>83</v>
      </c>
      <c r="AY923" s="245" t="s">
        <v>216</v>
      </c>
    </row>
    <row r="924" s="13" customFormat="1">
      <c r="A924" s="13"/>
      <c r="B924" s="234"/>
      <c r="C924" s="235"/>
      <c r="D924" s="236" t="s">
        <v>225</v>
      </c>
      <c r="E924" s="237" t="s">
        <v>1</v>
      </c>
      <c r="F924" s="238" t="s">
        <v>3382</v>
      </c>
      <c r="G924" s="235"/>
      <c r="H924" s="239">
        <v>1</v>
      </c>
      <c r="I924" s="240"/>
      <c r="J924" s="235"/>
      <c r="K924" s="235"/>
      <c r="L924" s="241"/>
      <c r="M924" s="242"/>
      <c r="N924" s="243"/>
      <c r="O924" s="243"/>
      <c r="P924" s="243"/>
      <c r="Q924" s="243"/>
      <c r="R924" s="243"/>
      <c r="S924" s="243"/>
      <c r="T924" s="24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5" t="s">
        <v>225</v>
      </c>
      <c r="AU924" s="245" t="s">
        <v>93</v>
      </c>
      <c r="AV924" s="13" t="s">
        <v>93</v>
      </c>
      <c r="AW924" s="13" t="s">
        <v>38</v>
      </c>
      <c r="AX924" s="13" t="s">
        <v>83</v>
      </c>
      <c r="AY924" s="245" t="s">
        <v>216</v>
      </c>
    </row>
    <row r="925" s="13" customFormat="1">
      <c r="A925" s="13"/>
      <c r="B925" s="234"/>
      <c r="C925" s="235"/>
      <c r="D925" s="236" t="s">
        <v>225</v>
      </c>
      <c r="E925" s="237" t="s">
        <v>1</v>
      </c>
      <c r="F925" s="238" t="s">
        <v>3383</v>
      </c>
      <c r="G925" s="235"/>
      <c r="H925" s="239">
        <v>1</v>
      </c>
      <c r="I925" s="240"/>
      <c r="J925" s="235"/>
      <c r="K925" s="235"/>
      <c r="L925" s="241"/>
      <c r="M925" s="242"/>
      <c r="N925" s="243"/>
      <c r="O925" s="243"/>
      <c r="P925" s="243"/>
      <c r="Q925" s="243"/>
      <c r="R925" s="243"/>
      <c r="S925" s="243"/>
      <c r="T925" s="24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5" t="s">
        <v>225</v>
      </c>
      <c r="AU925" s="245" t="s">
        <v>93</v>
      </c>
      <c r="AV925" s="13" t="s">
        <v>93</v>
      </c>
      <c r="AW925" s="13" t="s">
        <v>38</v>
      </c>
      <c r="AX925" s="13" t="s">
        <v>83</v>
      </c>
      <c r="AY925" s="245" t="s">
        <v>216</v>
      </c>
    </row>
    <row r="926" s="13" customFormat="1">
      <c r="A926" s="13"/>
      <c r="B926" s="234"/>
      <c r="C926" s="235"/>
      <c r="D926" s="236" t="s">
        <v>225</v>
      </c>
      <c r="E926" s="237" t="s">
        <v>1</v>
      </c>
      <c r="F926" s="238" t="s">
        <v>3384</v>
      </c>
      <c r="G926" s="235"/>
      <c r="H926" s="239">
        <v>2</v>
      </c>
      <c r="I926" s="240"/>
      <c r="J926" s="235"/>
      <c r="K926" s="235"/>
      <c r="L926" s="241"/>
      <c r="M926" s="242"/>
      <c r="N926" s="243"/>
      <c r="O926" s="243"/>
      <c r="P926" s="243"/>
      <c r="Q926" s="243"/>
      <c r="R926" s="243"/>
      <c r="S926" s="243"/>
      <c r="T926" s="24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5" t="s">
        <v>225</v>
      </c>
      <c r="AU926" s="245" t="s">
        <v>93</v>
      </c>
      <c r="AV926" s="13" t="s">
        <v>93</v>
      </c>
      <c r="AW926" s="13" t="s">
        <v>38</v>
      </c>
      <c r="AX926" s="13" t="s">
        <v>83</v>
      </c>
      <c r="AY926" s="245" t="s">
        <v>216</v>
      </c>
    </row>
    <row r="927" s="14" customFormat="1">
      <c r="A927" s="14"/>
      <c r="B927" s="246"/>
      <c r="C927" s="247"/>
      <c r="D927" s="236" t="s">
        <v>225</v>
      </c>
      <c r="E927" s="248" t="s">
        <v>1</v>
      </c>
      <c r="F927" s="249" t="s">
        <v>229</v>
      </c>
      <c r="G927" s="247"/>
      <c r="H927" s="250">
        <v>9</v>
      </c>
      <c r="I927" s="251"/>
      <c r="J927" s="247"/>
      <c r="K927" s="247"/>
      <c r="L927" s="252"/>
      <c r="M927" s="253"/>
      <c r="N927" s="254"/>
      <c r="O927" s="254"/>
      <c r="P927" s="254"/>
      <c r="Q927" s="254"/>
      <c r="R927" s="254"/>
      <c r="S927" s="254"/>
      <c r="T927" s="255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6" t="s">
        <v>225</v>
      </c>
      <c r="AU927" s="256" t="s">
        <v>93</v>
      </c>
      <c r="AV927" s="14" t="s">
        <v>223</v>
      </c>
      <c r="AW927" s="14" t="s">
        <v>38</v>
      </c>
      <c r="AX927" s="14" t="s">
        <v>91</v>
      </c>
      <c r="AY927" s="256" t="s">
        <v>216</v>
      </c>
    </row>
    <row r="928" s="2" customFormat="1" ht="21.75" customHeight="1">
      <c r="A928" s="40"/>
      <c r="B928" s="41"/>
      <c r="C928" s="221" t="s">
        <v>707</v>
      </c>
      <c r="D928" s="221" t="s">
        <v>218</v>
      </c>
      <c r="E928" s="222" t="s">
        <v>3283</v>
      </c>
      <c r="F928" s="223" t="s">
        <v>3284</v>
      </c>
      <c r="G928" s="224" t="s">
        <v>3198</v>
      </c>
      <c r="H928" s="225">
        <v>47</v>
      </c>
      <c r="I928" s="226"/>
      <c r="J928" s="227">
        <f>ROUND(I928*H928,2)</f>
        <v>0</v>
      </c>
      <c r="K928" s="223" t="s">
        <v>222</v>
      </c>
      <c r="L928" s="46"/>
      <c r="M928" s="228" t="s">
        <v>1</v>
      </c>
      <c r="N928" s="229" t="s">
        <v>48</v>
      </c>
      <c r="O928" s="93"/>
      <c r="P928" s="230">
        <f>O928*H928</f>
        <v>0</v>
      </c>
      <c r="Q928" s="230">
        <v>8.9140000000000004E-05</v>
      </c>
      <c r="R928" s="230">
        <f>Q928*H928</f>
        <v>0.00418958</v>
      </c>
      <c r="S928" s="230">
        <v>0</v>
      </c>
      <c r="T928" s="231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32" t="s">
        <v>312</v>
      </c>
      <c r="AT928" s="232" t="s">
        <v>218</v>
      </c>
      <c r="AU928" s="232" t="s">
        <v>93</v>
      </c>
      <c r="AY928" s="18" t="s">
        <v>216</v>
      </c>
      <c r="BE928" s="233">
        <f>IF(N928="základní",J928,0)</f>
        <v>0</v>
      </c>
      <c r="BF928" s="233">
        <f>IF(N928="snížená",J928,0)</f>
        <v>0</v>
      </c>
      <c r="BG928" s="233">
        <f>IF(N928="zákl. přenesená",J928,0)</f>
        <v>0</v>
      </c>
      <c r="BH928" s="233">
        <f>IF(N928="sníž. přenesená",J928,0)</f>
        <v>0</v>
      </c>
      <c r="BI928" s="233">
        <f>IF(N928="nulová",J928,0)</f>
        <v>0</v>
      </c>
      <c r="BJ928" s="18" t="s">
        <v>91</v>
      </c>
      <c r="BK928" s="233">
        <f>ROUND(I928*H928,2)</f>
        <v>0</v>
      </c>
      <c r="BL928" s="18" t="s">
        <v>312</v>
      </c>
      <c r="BM928" s="232" t="s">
        <v>3385</v>
      </c>
    </row>
    <row r="929" s="13" customFormat="1">
      <c r="A929" s="13"/>
      <c r="B929" s="234"/>
      <c r="C929" s="235"/>
      <c r="D929" s="236" t="s">
        <v>225</v>
      </c>
      <c r="E929" s="237" t="s">
        <v>1</v>
      </c>
      <c r="F929" s="238" t="s">
        <v>3181</v>
      </c>
      <c r="G929" s="235"/>
      <c r="H929" s="239">
        <v>2</v>
      </c>
      <c r="I929" s="240"/>
      <c r="J929" s="235"/>
      <c r="K929" s="235"/>
      <c r="L929" s="241"/>
      <c r="M929" s="242"/>
      <c r="N929" s="243"/>
      <c r="O929" s="243"/>
      <c r="P929" s="243"/>
      <c r="Q929" s="243"/>
      <c r="R929" s="243"/>
      <c r="S929" s="243"/>
      <c r="T929" s="24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5" t="s">
        <v>225</v>
      </c>
      <c r="AU929" s="245" t="s">
        <v>93</v>
      </c>
      <c r="AV929" s="13" t="s">
        <v>93</v>
      </c>
      <c r="AW929" s="13" t="s">
        <v>38</v>
      </c>
      <c r="AX929" s="13" t="s">
        <v>83</v>
      </c>
      <c r="AY929" s="245" t="s">
        <v>216</v>
      </c>
    </row>
    <row r="930" s="13" customFormat="1">
      <c r="A930" s="13"/>
      <c r="B930" s="234"/>
      <c r="C930" s="235"/>
      <c r="D930" s="236" t="s">
        <v>225</v>
      </c>
      <c r="E930" s="237" t="s">
        <v>1</v>
      </c>
      <c r="F930" s="238" t="s">
        <v>2959</v>
      </c>
      <c r="G930" s="235"/>
      <c r="H930" s="239">
        <v>4</v>
      </c>
      <c r="I930" s="240"/>
      <c r="J930" s="235"/>
      <c r="K930" s="235"/>
      <c r="L930" s="241"/>
      <c r="M930" s="242"/>
      <c r="N930" s="243"/>
      <c r="O930" s="243"/>
      <c r="P930" s="243"/>
      <c r="Q930" s="243"/>
      <c r="R930" s="243"/>
      <c r="S930" s="243"/>
      <c r="T930" s="24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5" t="s">
        <v>225</v>
      </c>
      <c r="AU930" s="245" t="s">
        <v>93</v>
      </c>
      <c r="AV930" s="13" t="s">
        <v>93</v>
      </c>
      <c r="AW930" s="13" t="s">
        <v>38</v>
      </c>
      <c r="AX930" s="13" t="s">
        <v>83</v>
      </c>
      <c r="AY930" s="245" t="s">
        <v>216</v>
      </c>
    </row>
    <row r="931" s="13" customFormat="1">
      <c r="A931" s="13"/>
      <c r="B931" s="234"/>
      <c r="C931" s="235"/>
      <c r="D931" s="236" t="s">
        <v>225</v>
      </c>
      <c r="E931" s="237" t="s">
        <v>1</v>
      </c>
      <c r="F931" s="238" t="s">
        <v>2960</v>
      </c>
      <c r="G931" s="235"/>
      <c r="H931" s="239">
        <v>1</v>
      </c>
      <c r="I931" s="240"/>
      <c r="J931" s="235"/>
      <c r="K931" s="235"/>
      <c r="L931" s="241"/>
      <c r="M931" s="242"/>
      <c r="N931" s="243"/>
      <c r="O931" s="243"/>
      <c r="P931" s="243"/>
      <c r="Q931" s="243"/>
      <c r="R931" s="243"/>
      <c r="S931" s="243"/>
      <c r="T931" s="24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5" t="s">
        <v>225</v>
      </c>
      <c r="AU931" s="245" t="s">
        <v>93</v>
      </c>
      <c r="AV931" s="13" t="s">
        <v>93</v>
      </c>
      <c r="AW931" s="13" t="s">
        <v>38</v>
      </c>
      <c r="AX931" s="13" t="s">
        <v>83</v>
      </c>
      <c r="AY931" s="245" t="s">
        <v>216</v>
      </c>
    </row>
    <row r="932" s="13" customFormat="1">
      <c r="A932" s="13"/>
      <c r="B932" s="234"/>
      <c r="C932" s="235"/>
      <c r="D932" s="236" t="s">
        <v>225</v>
      </c>
      <c r="E932" s="237" t="s">
        <v>1</v>
      </c>
      <c r="F932" s="238" t="s">
        <v>2961</v>
      </c>
      <c r="G932" s="235"/>
      <c r="H932" s="239">
        <v>1</v>
      </c>
      <c r="I932" s="240"/>
      <c r="J932" s="235"/>
      <c r="K932" s="235"/>
      <c r="L932" s="241"/>
      <c r="M932" s="242"/>
      <c r="N932" s="243"/>
      <c r="O932" s="243"/>
      <c r="P932" s="243"/>
      <c r="Q932" s="243"/>
      <c r="R932" s="243"/>
      <c r="S932" s="243"/>
      <c r="T932" s="24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5" t="s">
        <v>225</v>
      </c>
      <c r="AU932" s="245" t="s">
        <v>93</v>
      </c>
      <c r="AV932" s="13" t="s">
        <v>93</v>
      </c>
      <c r="AW932" s="13" t="s">
        <v>38</v>
      </c>
      <c r="AX932" s="13" t="s">
        <v>83</v>
      </c>
      <c r="AY932" s="245" t="s">
        <v>216</v>
      </c>
    </row>
    <row r="933" s="13" customFormat="1">
      <c r="A933" s="13"/>
      <c r="B933" s="234"/>
      <c r="C933" s="235"/>
      <c r="D933" s="236" t="s">
        <v>225</v>
      </c>
      <c r="E933" s="237" t="s">
        <v>1</v>
      </c>
      <c r="F933" s="238" t="s">
        <v>3182</v>
      </c>
      <c r="G933" s="235"/>
      <c r="H933" s="239">
        <v>2</v>
      </c>
      <c r="I933" s="240"/>
      <c r="J933" s="235"/>
      <c r="K933" s="235"/>
      <c r="L933" s="241"/>
      <c r="M933" s="242"/>
      <c r="N933" s="243"/>
      <c r="O933" s="243"/>
      <c r="P933" s="243"/>
      <c r="Q933" s="243"/>
      <c r="R933" s="243"/>
      <c r="S933" s="243"/>
      <c r="T933" s="24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5" t="s">
        <v>225</v>
      </c>
      <c r="AU933" s="245" t="s">
        <v>93</v>
      </c>
      <c r="AV933" s="13" t="s">
        <v>93</v>
      </c>
      <c r="AW933" s="13" t="s">
        <v>38</v>
      </c>
      <c r="AX933" s="13" t="s">
        <v>83</v>
      </c>
      <c r="AY933" s="245" t="s">
        <v>216</v>
      </c>
    </row>
    <row r="934" s="13" customFormat="1">
      <c r="A934" s="13"/>
      <c r="B934" s="234"/>
      <c r="C934" s="235"/>
      <c r="D934" s="236" t="s">
        <v>225</v>
      </c>
      <c r="E934" s="237" t="s">
        <v>1</v>
      </c>
      <c r="F934" s="238" t="s">
        <v>3183</v>
      </c>
      <c r="G934" s="235"/>
      <c r="H934" s="239">
        <v>2</v>
      </c>
      <c r="I934" s="240"/>
      <c r="J934" s="235"/>
      <c r="K934" s="235"/>
      <c r="L934" s="241"/>
      <c r="M934" s="242"/>
      <c r="N934" s="243"/>
      <c r="O934" s="243"/>
      <c r="P934" s="243"/>
      <c r="Q934" s="243"/>
      <c r="R934" s="243"/>
      <c r="S934" s="243"/>
      <c r="T934" s="24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5" t="s">
        <v>225</v>
      </c>
      <c r="AU934" s="245" t="s">
        <v>93</v>
      </c>
      <c r="AV934" s="13" t="s">
        <v>93</v>
      </c>
      <c r="AW934" s="13" t="s">
        <v>38</v>
      </c>
      <c r="AX934" s="13" t="s">
        <v>83</v>
      </c>
      <c r="AY934" s="245" t="s">
        <v>216</v>
      </c>
    </row>
    <row r="935" s="13" customFormat="1">
      <c r="A935" s="13"/>
      <c r="B935" s="234"/>
      <c r="C935" s="235"/>
      <c r="D935" s="236" t="s">
        <v>225</v>
      </c>
      <c r="E935" s="237" t="s">
        <v>1</v>
      </c>
      <c r="F935" s="238" t="s">
        <v>2989</v>
      </c>
      <c r="G935" s="235"/>
      <c r="H935" s="239">
        <v>2</v>
      </c>
      <c r="I935" s="240"/>
      <c r="J935" s="235"/>
      <c r="K935" s="235"/>
      <c r="L935" s="241"/>
      <c r="M935" s="242"/>
      <c r="N935" s="243"/>
      <c r="O935" s="243"/>
      <c r="P935" s="243"/>
      <c r="Q935" s="243"/>
      <c r="R935" s="243"/>
      <c r="S935" s="243"/>
      <c r="T935" s="24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5" t="s">
        <v>225</v>
      </c>
      <c r="AU935" s="245" t="s">
        <v>93</v>
      </c>
      <c r="AV935" s="13" t="s">
        <v>93</v>
      </c>
      <c r="AW935" s="13" t="s">
        <v>38</v>
      </c>
      <c r="AX935" s="13" t="s">
        <v>83</v>
      </c>
      <c r="AY935" s="245" t="s">
        <v>216</v>
      </c>
    </row>
    <row r="936" s="13" customFormat="1">
      <c r="A936" s="13"/>
      <c r="B936" s="234"/>
      <c r="C936" s="235"/>
      <c r="D936" s="236" t="s">
        <v>225</v>
      </c>
      <c r="E936" s="237" t="s">
        <v>1</v>
      </c>
      <c r="F936" s="238" t="s">
        <v>2990</v>
      </c>
      <c r="G936" s="235"/>
      <c r="H936" s="239">
        <v>2</v>
      </c>
      <c r="I936" s="240"/>
      <c r="J936" s="235"/>
      <c r="K936" s="235"/>
      <c r="L936" s="241"/>
      <c r="M936" s="242"/>
      <c r="N936" s="243"/>
      <c r="O936" s="243"/>
      <c r="P936" s="243"/>
      <c r="Q936" s="243"/>
      <c r="R936" s="243"/>
      <c r="S936" s="243"/>
      <c r="T936" s="24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5" t="s">
        <v>225</v>
      </c>
      <c r="AU936" s="245" t="s">
        <v>93</v>
      </c>
      <c r="AV936" s="13" t="s">
        <v>93</v>
      </c>
      <c r="AW936" s="13" t="s">
        <v>38</v>
      </c>
      <c r="AX936" s="13" t="s">
        <v>83</v>
      </c>
      <c r="AY936" s="245" t="s">
        <v>216</v>
      </c>
    </row>
    <row r="937" s="13" customFormat="1">
      <c r="A937" s="13"/>
      <c r="B937" s="234"/>
      <c r="C937" s="235"/>
      <c r="D937" s="236" t="s">
        <v>225</v>
      </c>
      <c r="E937" s="237" t="s">
        <v>1</v>
      </c>
      <c r="F937" s="238" t="s">
        <v>3184</v>
      </c>
      <c r="G937" s="235"/>
      <c r="H937" s="239">
        <v>2</v>
      </c>
      <c r="I937" s="240"/>
      <c r="J937" s="235"/>
      <c r="K937" s="235"/>
      <c r="L937" s="241"/>
      <c r="M937" s="242"/>
      <c r="N937" s="243"/>
      <c r="O937" s="243"/>
      <c r="P937" s="243"/>
      <c r="Q937" s="243"/>
      <c r="R937" s="243"/>
      <c r="S937" s="243"/>
      <c r="T937" s="24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5" t="s">
        <v>225</v>
      </c>
      <c r="AU937" s="245" t="s">
        <v>93</v>
      </c>
      <c r="AV937" s="13" t="s">
        <v>93</v>
      </c>
      <c r="AW937" s="13" t="s">
        <v>38</v>
      </c>
      <c r="AX937" s="13" t="s">
        <v>83</v>
      </c>
      <c r="AY937" s="245" t="s">
        <v>216</v>
      </c>
    </row>
    <row r="938" s="13" customFormat="1">
      <c r="A938" s="13"/>
      <c r="B938" s="234"/>
      <c r="C938" s="235"/>
      <c r="D938" s="236" t="s">
        <v>225</v>
      </c>
      <c r="E938" s="237" t="s">
        <v>1</v>
      </c>
      <c r="F938" s="238" t="s">
        <v>2993</v>
      </c>
      <c r="G938" s="235"/>
      <c r="H938" s="239">
        <v>2</v>
      </c>
      <c r="I938" s="240"/>
      <c r="J938" s="235"/>
      <c r="K938" s="235"/>
      <c r="L938" s="241"/>
      <c r="M938" s="242"/>
      <c r="N938" s="243"/>
      <c r="O938" s="243"/>
      <c r="P938" s="243"/>
      <c r="Q938" s="243"/>
      <c r="R938" s="243"/>
      <c r="S938" s="243"/>
      <c r="T938" s="24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5" t="s">
        <v>225</v>
      </c>
      <c r="AU938" s="245" t="s">
        <v>93</v>
      </c>
      <c r="AV938" s="13" t="s">
        <v>93</v>
      </c>
      <c r="AW938" s="13" t="s">
        <v>38</v>
      </c>
      <c r="AX938" s="13" t="s">
        <v>83</v>
      </c>
      <c r="AY938" s="245" t="s">
        <v>216</v>
      </c>
    </row>
    <row r="939" s="13" customFormat="1">
      <c r="A939" s="13"/>
      <c r="B939" s="234"/>
      <c r="C939" s="235"/>
      <c r="D939" s="236" t="s">
        <v>225</v>
      </c>
      <c r="E939" s="237" t="s">
        <v>1</v>
      </c>
      <c r="F939" s="238" t="s">
        <v>2967</v>
      </c>
      <c r="G939" s="235"/>
      <c r="H939" s="239">
        <v>1</v>
      </c>
      <c r="I939" s="240"/>
      <c r="J939" s="235"/>
      <c r="K939" s="235"/>
      <c r="L939" s="241"/>
      <c r="M939" s="242"/>
      <c r="N939" s="243"/>
      <c r="O939" s="243"/>
      <c r="P939" s="243"/>
      <c r="Q939" s="243"/>
      <c r="R939" s="243"/>
      <c r="S939" s="243"/>
      <c r="T939" s="24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5" t="s">
        <v>225</v>
      </c>
      <c r="AU939" s="245" t="s">
        <v>93</v>
      </c>
      <c r="AV939" s="13" t="s">
        <v>93</v>
      </c>
      <c r="AW939" s="13" t="s">
        <v>38</v>
      </c>
      <c r="AX939" s="13" t="s">
        <v>83</v>
      </c>
      <c r="AY939" s="245" t="s">
        <v>216</v>
      </c>
    </row>
    <row r="940" s="13" customFormat="1">
      <c r="A940" s="13"/>
      <c r="B940" s="234"/>
      <c r="C940" s="235"/>
      <c r="D940" s="236" t="s">
        <v>225</v>
      </c>
      <c r="E940" s="237" t="s">
        <v>1</v>
      </c>
      <c r="F940" s="238" t="s">
        <v>2993</v>
      </c>
      <c r="G940" s="235"/>
      <c r="H940" s="239">
        <v>2</v>
      </c>
      <c r="I940" s="240"/>
      <c r="J940" s="235"/>
      <c r="K940" s="235"/>
      <c r="L940" s="241"/>
      <c r="M940" s="242"/>
      <c r="N940" s="243"/>
      <c r="O940" s="243"/>
      <c r="P940" s="243"/>
      <c r="Q940" s="243"/>
      <c r="R940" s="243"/>
      <c r="S940" s="243"/>
      <c r="T940" s="244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5" t="s">
        <v>225</v>
      </c>
      <c r="AU940" s="245" t="s">
        <v>93</v>
      </c>
      <c r="AV940" s="13" t="s">
        <v>93</v>
      </c>
      <c r="AW940" s="13" t="s">
        <v>38</v>
      </c>
      <c r="AX940" s="13" t="s">
        <v>83</v>
      </c>
      <c r="AY940" s="245" t="s">
        <v>216</v>
      </c>
    </row>
    <row r="941" s="13" customFormat="1">
      <c r="A941" s="13"/>
      <c r="B941" s="234"/>
      <c r="C941" s="235"/>
      <c r="D941" s="236" t="s">
        <v>225</v>
      </c>
      <c r="E941" s="237" t="s">
        <v>1</v>
      </c>
      <c r="F941" s="238" t="s">
        <v>2969</v>
      </c>
      <c r="G941" s="235"/>
      <c r="H941" s="239">
        <v>1</v>
      </c>
      <c r="I941" s="240"/>
      <c r="J941" s="235"/>
      <c r="K941" s="235"/>
      <c r="L941" s="241"/>
      <c r="M941" s="242"/>
      <c r="N941" s="243"/>
      <c r="O941" s="243"/>
      <c r="P941" s="243"/>
      <c r="Q941" s="243"/>
      <c r="R941" s="243"/>
      <c r="S941" s="243"/>
      <c r="T941" s="244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5" t="s">
        <v>225</v>
      </c>
      <c r="AU941" s="245" t="s">
        <v>93</v>
      </c>
      <c r="AV941" s="13" t="s">
        <v>93</v>
      </c>
      <c r="AW941" s="13" t="s">
        <v>38</v>
      </c>
      <c r="AX941" s="13" t="s">
        <v>83</v>
      </c>
      <c r="AY941" s="245" t="s">
        <v>216</v>
      </c>
    </row>
    <row r="942" s="13" customFormat="1">
      <c r="A942" s="13"/>
      <c r="B942" s="234"/>
      <c r="C942" s="235"/>
      <c r="D942" s="236" t="s">
        <v>225</v>
      </c>
      <c r="E942" s="237" t="s">
        <v>1</v>
      </c>
      <c r="F942" s="238" t="s">
        <v>2995</v>
      </c>
      <c r="G942" s="235"/>
      <c r="H942" s="239">
        <v>2</v>
      </c>
      <c r="I942" s="240"/>
      <c r="J942" s="235"/>
      <c r="K942" s="235"/>
      <c r="L942" s="241"/>
      <c r="M942" s="242"/>
      <c r="N942" s="243"/>
      <c r="O942" s="243"/>
      <c r="P942" s="243"/>
      <c r="Q942" s="243"/>
      <c r="R942" s="243"/>
      <c r="S942" s="243"/>
      <c r="T942" s="244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5" t="s">
        <v>225</v>
      </c>
      <c r="AU942" s="245" t="s">
        <v>93</v>
      </c>
      <c r="AV942" s="13" t="s">
        <v>93</v>
      </c>
      <c r="AW942" s="13" t="s">
        <v>38</v>
      </c>
      <c r="AX942" s="13" t="s">
        <v>83</v>
      </c>
      <c r="AY942" s="245" t="s">
        <v>216</v>
      </c>
    </row>
    <row r="943" s="13" customFormat="1">
      <c r="A943" s="13"/>
      <c r="B943" s="234"/>
      <c r="C943" s="235"/>
      <c r="D943" s="236" t="s">
        <v>225</v>
      </c>
      <c r="E943" s="237" t="s">
        <v>1</v>
      </c>
      <c r="F943" s="238" t="s">
        <v>2996</v>
      </c>
      <c r="G943" s="235"/>
      <c r="H943" s="239">
        <v>2</v>
      </c>
      <c r="I943" s="240"/>
      <c r="J943" s="235"/>
      <c r="K943" s="235"/>
      <c r="L943" s="241"/>
      <c r="M943" s="242"/>
      <c r="N943" s="243"/>
      <c r="O943" s="243"/>
      <c r="P943" s="243"/>
      <c r="Q943" s="243"/>
      <c r="R943" s="243"/>
      <c r="S943" s="243"/>
      <c r="T943" s="244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5" t="s">
        <v>225</v>
      </c>
      <c r="AU943" s="245" t="s">
        <v>93</v>
      </c>
      <c r="AV943" s="13" t="s">
        <v>93</v>
      </c>
      <c r="AW943" s="13" t="s">
        <v>38</v>
      </c>
      <c r="AX943" s="13" t="s">
        <v>83</v>
      </c>
      <c r="AY943" s="245" t="s">
        <v>216</v>
      </c>
    </row>
    <row r="944" s="13" customFormat="1">
      <c r="A944" s="13"/>
      <c r="B944" s="234"/>
      <c r="C944" s="235"/>
      <c r="D944" s="236" t="s">
        <v>225</v>
      </c>
      <c r="E944" s="237" t="s">
        <v>1</v>
      </c>
      <c r="F944" s="238" t="s">
        <v>2972</v>
      </c>
      <c r="G944" s="235"/>
      <c r="H944" s="239">
        <v>1</v>
      </c>
      <c r="I944" s="240"/>
      <c r="J944" s="235"/>
      <c r="K944" s="235"/>
      <c r="L944" s="241"/>
      <c r="M944" s="242"/>
      <c r="N944" s="243"/>
      <c r="O944" s="243"/>
      <c r="P944" s="243"/>
      <c r="Q944" s="243"/>
      <c r="R944" s="243"/>
      <c r="S944" s="243"/>
      <c r="T944" s="24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5" t="s">
        <v>225</v>
      </c>
      <c r="AU944" s="245" t="s">
        <v>93</v>
      </c>
      <c r="AV944" s="13" t="s">
        <v>93</v>
      </c>
      <c r="AW944" s="13" t="s">
        <v>38</v>
      </c>
      <c r="AX944" s="13" t="s">
        <v>83</v>
      </c>
      <c r="AY944" s="245" t="s">
        <v>216</v>
      </c>
    </row>
    <row r="945" s="13" customFormat="1">
      <c r="A945" s="13"/>
      <c r="B945" s="234"/>
      <c r="C945" s="235"/>
      <c r="D945" s="236" t="s">
        <v>225</v>
      </c>
      <c r="E945" s="237" t="s">
        <v>1</v>
      </c>
      <c r="F945" s="238" t="s">
        <v>3169</v>
      </c>
      <c r="G945" s="235"/>
      <c r="H945" s="239">
        <v>2</v>
      </c>
      <c r="I945" s="240"/>
      <c r="J945" s="235"/>
      <c r="K945" s="235"/>
      <c r="L945" s="241"/>
      <c r="M945" s="242"/>
      <c r="N945" s="243"/>
      <c r="O945" s="243"/>
      <c r="P945" s="243"/>
      <c r="Q945" s="243"/>
      <c r="R945" s="243"/>
      <c r="S945" s="243"/>
      <c r="T945" s="24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5" t="s">
        <v>225</v>
      </c>
      <c r="AU945" s="245" t="s">
        <v>93</v>
      </c>
      <c r="AV945" s="13" t="s">
        <v>93</v>
      </c>
      <c r="AW945" s="13" t="s">
        <v>38</v>
      </c>
      <c r="AX945" s="13" t="s">
        <v>83</v>
      </c>
      <c r="AY945" s="245" t="s">
        <v>216</v>
      </c>
    </row>
    <row r="946" s="13" customFormat="1">
      <c r="A946" s="13"/>
      <c r="B946" s="234"/>
      <c r="C946" s="235"/>
      <c r="D946" s="236" t="s">
        <v>225</v>
      </c>
      <c r="E946" s="237" t="s">
        <v>1</v>
      </c>
      <c r="F946" s="238" t="s">
        <v>2998</v>
      </c>
      <c r="G946" s="235"/>
      <c r="H946" s="239">
        <v>2</v>
      </c>
      <c r="I946" s="240"/>
      <c r="J946" s="235"/>
      <c r="K946" s="235"/>
      <c r="L946" s="241"/>
      <c r="M946" s="242"/>
      <c r="N946" s="243"/>
      <c r="O946" s="243"/>
      <c r="P946" s="243"/>
      <c r="Q946" s="243"/>
      <c r="R946" s="243"/>
      <c r="S946" s="243"/>
      <c r="T946" s="24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5" t="s">
        <v>225</v>
      </c>
      <c r="AU946" s="245" t="s">
        <v>93</v>
      </c>
      <c r="AV946" s="13" t="s">
        <v>93</v>
      </c>
      <c r="AW946" s="13" t="s">
        <v>38</v>
      </c>
      <c r="AX946" s="13" t="s">
        <v>83</v>
      </c>
      <c r="AY946" s="245" t="s">
        <v>216</v>
      </c>
    </row>
    <row r="947" s="13" customFormat="1">
      <c r="A947" s="13"/>
      <c r="B947" s="234"/>
      <c r="C947" s="235"/>
      <c r="D947" s="236" t="s">
        <v>225</v>
      </c>
      <c r="E947" s="237" t="s">
        <v>1</v>
      </c>
      <c r="F947" s="238" t="s">
        <v>3177</v>
      </c>
      <c r="G947" s="235"/>
      <c r="H947" s="239">
        <v>4</v>
      </c>
      <c r="I947" s="240"/>
      <c r="J947" s="235"/>
      <c r="K947" s="235"/>
      <c r="L947" s="241"/>
      <c r="M947" s="242"/>
      <c r="N947" s="243"/>
      <c r="O947" s="243"/>
      <c r="P947" s="243"/>
      <c r="Q947" s="243"/>
      <c r="R947" s="243"/>
      <c r="S947" s="243"/>
      <c r="T947" s="24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5" t="s">
        <v>225</v>
      </c>
      <c r="AU947" s="245" t="s">
        <v>93</v>
      </c>
      <c r="AV947" s="13" t="s">
        <v>93</v>
      </c>
      <c r="AW947" s="13" t="s">
        <v>38</v>
      </c>
      <c r="AX947" s="13" t="s">
        <v>83</v>
      </c>
      <c r="AY947" s="245" t="s">
        <v>216</v>
      </c>
    </row>
    <row r="948" s="13" customFormat="1">
      <c r="A948" s="13"/>
      <c r="B948" s="234"/>
      <c r="C948" s="235"/>
      <c r="D948" s="236" t="s">
        <v>225</v>
      </c>
      <c r="E948" s="237" t="s">
        <v>1</v>
      </c>
      <c r="F948" s="238" t="s">
        <v>3000</v>
      </c>
      <c r="G948" s="235"/>
      <c r="H948" s="239">
        <v>2</v>
      </c>
      <c r="I948" s="240"/>
      <c r="J948" s="235"/>
      <c r="K948" s="235"/>
      <c r="L948" s="241"/>
      <c r="M948" s="242"/>
      <c r="N948" s="243"/>
      <c r="O948" s="243"/>
      <c r="P948" s="243"/>
      <c r="Q948" s="243"/>
      <c r="R948" s="243"/>
      <c r="S948" s="243"/>
      <c r="T948" s="24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5" t="s">
        <v>225</v>
      </c>
      <c r="AU948" s="245" t="s">
        <v>93</v>
      </c>
      <c r="AV948" s="13" t="s">
        <v>93</v>
      </c>
      <c r="AW948" s="13" t="s">
        <v>38</v>
      </c>
      <c r="AX948" s="13" t="s">
        <v>83</v>
      </c>
      <c r="AY948" s="245" t="s">
        <v>216</v>
      </c>
    </row>
    <row r="949" s="16" customFormat="1">
      <c r="A949" s="16"/>
      <c r="B949" s="284"/>
      <c r="C949" s="285"/>
      <c r="D949" s="236" t="s">
        <v>225</v>
      </c>
      <c r="E949" s="286" t="s">
        <v>1</v>
      </c>
      <c r="F949" s="287" t="s">
        <v>3386</v>
      </c>
      <c r="G949" s="285"/>
      <c r="H949" s="288">
        <v>39</v>
      </c>
      <c r="I949" s="289"/>
      <c r="J949" s="285"/>
      <c r="K949" s="285"/>
      <c r="L949" s="290"/>
      <c r="M949" s="291"/>
      <c r="N949" s="292"/>
      <c r="O949" s="292"/>
      <c r="P949" s="292"/>
      <c r="Q949" s="292"/>
      <c r="R949" s="292"/>
      <c r="S949" s="292"/>
      <c r="T949" s="293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T949" s="294" t="s">
        <v>225</v>
      </c>
      <c r="AU949" s="294" t="s">
        <v>93</v>
      </c>
      <c r="AV949" s="16" t="s">
        <v>234</v>
      </c>
      <c r="AW949" s="16" t="s">
        <v>38</v>
      </c>
      <c r="AX949" s="16" t="s">
        <v>83</v>
      </c>
      <c r="AY949" s="294" t="s">
        <v>216</v>
      </c>
    </row>
    <row r="950" s="13" customFormat="1">
      <c r="A950" s="13"/>
      <c r="B950" s="234"/>
      <c r="C950" s="235"/>
      <c r="D950" s="236" t="s">
        <v>225</v>
      </c>
      <c r="E950" s="237" t="s">
        <v>1</v>
      </c>
      <c r="F950" s="238" t="s">
        <v>3329</v>
      </c>
      <c r="G950" s="235"/>
      <c r="H950" s="239">
        <v>1</v>
      </c>
      <c r="I950" s="240"/>
      <c r="J950" s="235"/>
      <c r="K950" s="235"/>
      <c r="L950" s="241"/>
      <c r="M950" s="242"/>
      <c r="N950" s="243"/>
      <c r="O950" s="243"/>
      <c r="P950" s="243"/>
      <c r="Q950" s="243"/>
      <c r="R950" s="243"/>
      <c r="S950" s="243"/>
      <c r="T950" s="24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5" t="s">
        <v>225</v>
      </c>
      <c r="AU950" s="245" t="s">
        <v>93</v>
      </c>
      <c r="AV950" s="13" t="s">
        <v>93</v>
      </c>
      <c r="AW950" s="13" t="s">
        <v>38</v>
      </c>
      <c r="AX950" s="13" t="s">
        <v>83</v>
      </c>
      <c r="AY950" s="245" t="s">
        <v>216</v>
      </c>
    </row>
    <row r="951" s="13" customFormat="1">
      <c r="A951" s="13"/>
      <c r="B951" s="234"/>
      <c r="C951" s="235"/>
      <c r="D951" s="236" t="s">
        <v>225</v>
      </c>
      <c r="E951" s="237" t="s">
        <v>1</v>
      </c>
      <c r="F951" s="238" t="s">
        <v>3330</v>
      </c>
      <c r="G951" s="235"/>
      <c r="H951" s="239">
        <v>1</v>
      </c>
      <c r="I951" s="240"/>
      <c r="J951" s="235"/>
      <c r="K951" s="235"/>
      <c r="L951" s="241"/>
      <c r="M951" s="242"/>
      <c r="N951" s="243"/>
      <c r="O951" s="243"/>
      <c r="P951" s="243"/>
      <c r="Q951" s="243"/>
      <c r="R951" s="243"/>
      <c r="S951" s="243"/>
      <c r="T951" s="24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5" t="s">
        <v>225</v>
      </c>
      <c r="AU951" s="245" t="s">
        <v>93</v>
      </c>
      <c r="AV951" s="13" t="s">
        <v>93</v>
      </c>
      <c r="AW951" s="13" t="s">
        <v>38</v>
      </c>
      <c r="AX951" s="13" t="s">
        <v>83</v>
      </c>
      <c r="AY951" s="245" t="s">
        <v>216</v>
      </c>
    </row>
    <row r="952" s="13" customFormat="1">
      <c r="A952" s="13"/>
      <c r="B952" s="234"/>
      <c r="C952" s="235"/>
      <c r="D952" s="236" t="s">
        <v>225</v>
      </c>
      <c r="E952" s="237" t="s">
        <v>1</v>
      </c>
      <c r="F952" s="238" t="s">
        <v>3331</v>
      </c>
      <c r="G952" s="235"/>
      <c r="H952" s="239">
        <v>1</v>
      </c>
      <c r="I952" s="240"/>
      <c r="J952" s="235"/>
      <c r="K952" s="235"/>
      <c r="L952" s="241"/>
      <c r="M952" s="242"/>
      <c r="N952" s="243"/>
      <c r="O952" s="243"/>
      <c r="P952" s="243"/>
      <c r="Q952" s="243"/>
      <c r="R952" s="243"/>
      <c r="S952" s="243"/>
      <c r="T952" s="24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5" t="s">
        <v>225</v>
      </c>
      <c r="AU952" s="245" t="s">
        <v>93</v>
      </c>
      <c r="AV952" s="13" t="s">
        <v>93</v>
      </c>
      <c r="AW952" s="13" t="s">
        <v>38</v>
      </c>
      <c r="AX952" s="13" t="s">
        <v>83</v>
      </c>
      <c r="AY952" s="245" t="s">
        <v>216</v>
      </c>
    </row>
    <row r="953" s="13" customFormat="1">
      <c r="A953" s="13"/>
      <c r="B953" s="234"/>
      <c r="C953" s="235"/>
      <c r="D953" s="236" t="s">
        <v>225</v>
      </c>
      <c r="E953" s="237" t="s">
        <v>1</v>
      </c>
      <c r="F953" s="238" t="s">
        <v>2961</v>
      </c>
      <c r="G953" s="235"/>
      <c r="H953" s="239">
        <v>1</v>
      </c>
      <c r="I953" s="240"/>
      <c r="J953" s="235"/>
      <c r="K953" s="235"/>
      <c r="L953" s="241"/>
      <c r="M953" s="242"/>
      <c r="N953" s="243"/>
      <c r="O953" s="243"/>
      <c r="P953" s="243"/>
      <c r="Q953" s="243"/>
      <c r="R953" s="243"/>
      <c r="S953" s="243"/>
      <c r="T953" s="24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5" t="s">
        <v>225</v>
      </c>
      <c r="AU953" s="245" t="s">
        <v>93</v>
      </c>
      <c r="AV953" s="13" t="s">
        <v>93</v>
      </c>
      <c r="AW953" s="13" t="s">
        <v>38</v>
      </c>
      <c r="AX953" s="13" t="s">
        <v>83</v>
      </c>
      <c r="AY953" s="245" t="s">
        <v>216</v>
      </c>
    </row>
    <row r="954" s="13" customFormat="1">
      <c r="A954" s="13"/>
      <c r="B954" s="234"/>
      <c r="C954" s="235"/>
      <c r="D954" s="236" t="s">
        <v>225</v>
      </c>
      <c r="E954" s="237" t="s">
        <v>1</v>
      </c>
      <c r="F954" s="238" t="s">
        <v>2962</v>
      </c>
      <c r="G954" s="235"/>
      <c r="H954" s="239">
        <v>1</v>
      </c>
      <c r="I954" s="240"/>
      <c r="J954" s="235"/>
      <c r="K954" s="235"/>
      <c r="L954" s="241"/>
      <c r="M954" s="242"/>
      <c r="N954" s="243"/>
      <c r="O954" s="243"/>
      <c r="P954" s="243"/>
      <c r="Q954" s="243"/>
      <c r="R954" s="243"/>
      <c r="S954" s="243"/>
      <c r="T954" s="24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5" t="s">
        <v>225</v>
      </c>
      <c r="AU954" s="245" t="s">
        <v>93</v>
      </c>
      <c r="AV954" s="13" t="s">
        <v>93</v>
      </c>
      <c r="AW954" s="13" t="s">
        <v>38</v>
      </c>
      <c r="AX954" s="13" t="s">
        <v>83</v>
      </c>
      <c r="AY954" s="245" t="s">
        <v>216</v>
      </c>
    </row>
    <row r="955" s="13" customFormat="1">
      <c r="A955" s="13"/>
      <c r="B955" s="234"/>
      <c r="C955" s="235"/>
      <c r="D955" s="236" t="s">
        <v>225</v>
      </c>
      <c r="E955" s="237" t="s">
        <v>1</v>
      </c>
      <c r="F955" s="238" t="s">
        <v>3279</v>
      </c>
      <c r="G955" s="235"/>
      <c r="H955" s="239">
        <v>1</v>
      </c>
      <c r="I955" s="240"/>
      <c r="J955" s="235"/>
      <c r="K955" s="235"/>
      <c r="L955" s="241"/>
      <c r="M955" s="242"/>
      <c r="N955" s="243"/>
      <c r="O955" s="243"/>
      <c r="P955" s="243"/>
      <c r="Q955" s="243"/>
      <c r="R955" s="243"/>
      <c r="S955" s="243"/>
      <c r="T955" s="24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5" t="s">
        <v>225</v>
      </c>
      <c r="AU955" s="245" t="s">
        <v>93</v>
      </c>
      <c r="AV955" s="13" t="s">
        <v>93</v>
      </c>
      <c r="AW955" s="13" t="s">
        <v>38</v>
      </c>
      <c r="AX955" s="13" t="s">
        <v>83</v>
      </c>
      <c r="AY955" s="245" t="s">
        <v>216</v>
      </c>
    </row>
    <row r="956" s="13" customFormat="1">
      <c r="A956" s="13"/>
      <c r="B956" s="234"/>
      <c r="C956" s="235"/>
      <c r="D956" s="236" t="s">
        <v>225</v>
      </c>
      <c r="E956" s="237" t="s">
        <v>1</v>
      </c>
      <c r="F956" s="238" t="s">
        <v>2972</v>
      </c>
      <c r="G956" s="235"/>
      <c r="H956" s="239">
        <v>1</v>
      </c>
      <c r="I956" s="240"/>
      <c r="J956" s="235"/>
      <c r="K956" s="235"/>
      <c r="L956" s="241"/>
      <c r="M956" s="242"/>
      <c r="N956" s="243"/>
      <c r="O956" s="243"/>
      <c r="P956" s="243"/>
      <c r="Q956" s="243"/>
      <c r="R956" s="243"/>
      <c r="S956" s="243"/>
      <c r="T956" s="24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5" t="s">
        <v>225</v>
      </c>
      <c r="AU956" s="245" t="s">
        <v>93</v>
      </c>
      <c r="AV956" s="13" t="s">
        <v>93</v>
      </c>
      <c r="AW956" s="13" t="s">
        <v>38</v>
      </c>
      <c r="AX956" s="13" t="s">
        <v>83</v>
      </c>
      <c r="AY956" s="245" t="s">
        <v>216</v>
      </c>
    </row>
    <row r="957" s="13" customFormat="1">
      <c r="A957" s="13"/>
      <c r="B957" s="234"/>
      <c r="C957" s="235"/>
      <c r="D957" s="236" t="s">
        <v>225</v>
      </c>
      <c r="E957" s="237" t="s">
        <v>1</v>
      </c>
      <c r="F957" s="238" t="s">
        <v>3186</v>
      </c>
      <c r="G957" s="235"/>
      <c r="H957" s="239">
        <v>1</v>
      </c>
      <c r="I957" s="240"/>
      <c r="J957" s="235"/>
      <c r="K957" s="235"/>
      <c r="L957" s="241"/>
      <c r="M957" s="242"/>
      <c r="N957" s="243"/>
      <c r="O957" s="243"/>
      <c r="P957" s="243"/>
      <c r="Q957" s="243"/>
      <c r="R957" s="243"/>
      <c r="S957" s="243"/>
      <c r="T957" s="24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5" t="s">
        <v>225</v>
      </c>
      <c r="AU957" s="245" t="s">
        <v>93</v>
      </c>
      <c r="AV957" s="13" t="s">
        <v>93</v>
      </c>
      <c r="AW957" s="13" t="s">
        <v>38</v>
      </c>
      <c r="AX957" s="13" t="s">
        <v>83</v>
      </c>
      <c r="AY957" s="245" t="s">
        <v>216</v>
      </c>
    </row>
    <row r="958" s="14" customFormat="1">
      <c r="A958" s="14"/>
      <c r="B958" s="246"/>
      <c r="C958" s="247"/>
      <c r="D958" s="236" t="s">
        <v>225</v>
      </c>
      <c r="E958" s="248" t="s">
        <v>1</v>
      </c>
      <c r="F958" s="249" t="s">
        <v>229</v>
      </c>
      <c r="G958" s="247"/>
      <c r="H958" s="250">
        <v>47</v>
      </c>
      <c r="I958" s="251"/>
      <c r="J958" s="247"/>
      <c r="K958" s="247"/>
      <c r="L958" s="252"/>
      <c r="M958" s="253"/>
      <c r="N958" s="254"/>
      <c r="O958" s="254"/>
      <c r="P958" s="254"/>
      <c r="Q958" s="254"/>
      <c r="R958" s="254"/>
      <c r="S958" s="254"/>
      <c r="T958" s="255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6" t="s">
        <v>225</v>
      </c>
      <c r="AU958" s="256" t="s">
        <v>93</v>
      </c>
      <c r="AV958" s="14" t="s">
        <v>223</v>
      </c>
      <c r="AW958" s="14" t="s">
        <v>38</v>
      </c>
      <c r="AX958" s="14" t="s">
        <v>91</v>
      </c>
      <c r="AY958" s="256" t="s">
        <v>216</v>
      </c>
    </row>
    <row r="959" s="2" customFormat="1" ht="24.15" customHeight="1">
      <c r="A959" s="40"/>
      <c r="B959" s="41"/>
      <c r="C959" s="267" t="s">
        <v>711</v>
      </c>
      <c r="D959" s="267" t="s">
        <v>295</v>
      </c>
      <c r="E959" s="268" t="s">
        <v>3387</v>
      </c>
      <c r="F959" s="269" t="s">
        <v>3388</v>
      </c>
      <c r="G959" s="270" t="s">
        <v>237</v>
      </c>
      <c r="H959" s="271">
        <v>47</v>
      </c>
      <c r="I959" s="272"/>
      <c r="J959" s="273">
        <f>ROUND(I959*H959,2)</f>
        <v>0</v>
      </c>
      <c r="K959" s="269" t="s">
        <v>222</v>
      </c>
      <c r="L959" s="274"/>
      <c r="M959" s="275" t="s">
        <v>1</v>
      </c>
      <c r="N959" s="276" t="s">
        <v>48</v>
      </c>
      <c r="O959" s="93"/>
      <c r="P959" s="230">
        <f>O959*H959</f>
        <v>0</v>
      </c>
      <c r="Q959" s="230">
        <v>0.00018000000000000001</v>
      </c>
      <c r="R959" s="230">
        <f>Q959*H959</f>
        <v>0.0084600000000000005</v>
      </c>
      <c r="S959" s="230">
        <v>0</v>
      </c>
      <c r="T959" s="231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32" t="s">
        <v>440</v>
      </c>
      <c r="AT959" s="232" t="s">
        <v>295</v>
      </c>
      <c r="AU959" s="232" t="s">
        <v>93</v>
      </c>
      <c r="AY959" s="18" t="s">
        <v>216</v>
      </c>
      <c r="BE959" s="233">
        <f>IF(N959="základní",J959,0)</f>
        <v>0</v>
      </c>
      <c r="BF959" s="233">
        <f>IF(N959="snížená",J959,0)</f>
        <v>0</v>
      </c>
      <c r="BG959" s="233">
        <f>IF(N959="zákl. přenesená",J959,0)</f>
        <v>0</v>
      </c>
      <c r="BH959" s="233">
        <f>IF(N959="sníž. přenesená",J959,0)</f>
        <v>0</v>
      </c>
      <c r="BI959" s="233">
        <f>IF(N959="nulová",J959,0)</f>
        <v>0</v>
      </c>
      <c r="BJ959" s="18" t="s">
        <v>91</v>
      </c>
      <c r="BK959" s="233">
        <f>ROUND(I959*H959,2)</f>
        <v>0</v>
      </c>
      <c r="BL959" s="18" t="s">
        <v>312</v>
      </c>
      <c r="BM959" s="232" t="s">
        <v>3389</v>
      </c>
    </row>
    <row r="960" s="2" customFormat="1" ht="24.15" customHeight="1">
      <c r="A960" s="40"/>
      <c r="B960" s="41"/>
      <c r="C960" s="267" t="s">
        <v>715</v>
      </c>
      <c r="D960" s="267" t="s">
        <v>295</v>
      </c>
      <c r="E960" s="268" t="s">
        <v>3307</v>
      </c>
      <c r="F960" s="269" t="s">
        <v>3308</v>
      </c>
      <c r="G960" s="270" t="s">
        <v>323</v>
      </c>
      <c r="H960" s="271">
        <v>47</v>
      </c>
      <c r="I960" s="272"/>
      <c r="J960" s="273">
        <f>ROUND(I960*H960,2)</f>
        <v>0</v>
      </c>
      <c r="K960" s="269" t="s">
        <v>222</v>
      </c>
      <c r="L960" s="274"/>
      <c r="M960" s="275" t="s">
        <v>1</v>
      </c>
      <c r="N960" s="276" t="s">
        <v>48</v>
      </c>
      <c r="O960" s="93"/>
      <c r="P960" s="230">
        <f>O960*H960</f>
        <v>0</v>
      </c>
      <c r="Q960" s="230">
        <v>0.00031</v>
      </c>
      <c r="R960" s="230">
        <f>Q960*H960</f>
        <v>0.01457</v>
      </c>
      <c r="S960" s="230">
        <v>0</v>
      </c>
      <c r="T960" s="231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32" t="s">
        <v>440</v>
      </c>
      <c r="AT960" s="232" t="s">
        <v>295</v>
      </c>
      <c r="AU960" s="232" t="s">
        <v>93</v>
      </c>
      <c r="AY960" s="18" t="s">
        <v>216</v>
      </c>
      <c r="BE960" s="233">
        <f>IF(N960="základní",J960,0)</f>
        <v>0</v>
      </c>
      <c r="BF960" s="233">
        <f>IF(N960="snížená",J960,0)</f>
        <v>0</v>
      </c>
      <c r="BG960" s="233">
        <f>IF(N960="zákl. přenesená",J960,0)</f>
        <v>0</v>
      </c>
      <c r="BH960" s="233">
        <f>IF(N960="sníž. přenesená",J960,0)</f>
        <v>0</v>
      </c>
      <c r="BI960" s="233">
        <f>IF(N960="nulová",J960,0)</f>
        <v>0</v>
      </c>
      <c r="BJ960" s="18" t="s">
        <v>91</v>
      </c>
      <c r="BK960" s="233">
        <f>ROUND(I960*H960,2)</f>
        <v>0</v>
      </c>
      <c r="BL960" s="18" t="s">
        <v>312</v>
      </c>
      <c r="BM960" s="232" t="s">
        <v>3390</v>
      </c>
    </row>
    <row r="961" s="2" customFormat="1" ht="24.15" customHeight="1">
      <c r="A961" s="40"/>
      <c r="B961" s="41"/>
      <c r="C961" s="221" t="s">
        <v>723</v>
      </c>
      <c r="D961" s="221" t="s">
        <v>218</v>
      </c>
      <c r="E961" s="222" t="s">
        <v>3391</v>
      </c>
      <c r="F961" s="223" t="s">
        <v>3392</v>
      </c>
      <c r="G961" s="224" t="s">
        <v>3198</v>
      </c>
      <c r="H961" s="225">
        <v>8</v>
      </c>
      <c r="I961" s="226"/>
      <c r="J961" s="227">
        <f>ROUND(I961*H961,2)</f>
        <v>0</v>
      </c>
      <c r="K961" s="223" t="s">
        <v>222</v>
      </c>
      <c r="L961" s="46"/>
      <c r="M961" s="228" t="s">
        <v>1</v>
      </c>
      <c r="N961" s="229" t="s">
        <v>48</v>
      </c>
      <c r="O961" s="93"/>
      <c r="P961" s="230">
        <f>O961*H961</f>
        <v>0</v>
      </c>
      <c r="Q961" s="230">
        <v>0.0017191400000000001</v>
      </c>
      <c r="R961" s="230">
        <f>Q961*H961</f>
        <v>0.013753120000000001</v>
      </c>
      <c r="S961" s="230">
        <v>0</v>
      </c>
      <c r="T961" s="231">
        <f>S961*H961</f>
        <v>0</v>
      </c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R961" s="232" t="s">
        <v>312</v>
      </c>
      <c r="AT961" s="232" t="s">
        <v>218</v>
      </c>
      <c r="AU961" s="232" t="s">
        <v>93</v>
      </c>
      <c r="AY961" s="18" t="s">
        <v>216</v>
      </c>
      <c r="BE961" s="233">
        <f>IF(N961="základní",J961,0)</f>
        <v>0</v>
      </c>
      <c r="BF961" s="233">
        <f>IF(N961="snížená",J961,0)</f>
        <v>0</v>
      </c>
      <c r="BG961" s="233">
        <f>IF(N961="zákl. přenesená",J961,0)</f>
        <v>0</v>
      </c>
      <c r="BH961" s="233">
        <f>IF(N961="sníž. přenesená",J961,0)</f>
        <v>0</v>
      </c>
      <c r="BI961" s="233">
        <f>IF(N961="nulová",J961,0)</f>
        <v>0</v>
      </c>
      <c r="BJ961" s="18" t="s">
        <v>91</v>
      </c>
      <c r="BK961" s="233">
        <f>ROUND(I961*H961,2)</f>
        <v>0</v>
      </c>
      <c r="BL961" s="18" t="s">
        <v>312</v>
      </c>
      <c r="BM961" s="232" t="s">
        <v>3393</v>
      </c>
    </row>
    <row r="962" s="13" customFormat="1">
      <c r="A962" s="13"/>
      <c r="B962" s="234"/>
      <c r="C962" s="235"/>
      <c r="D962" s="236" t="s">
        <v>225</v>
      </c>
      <c r="E962" s="237" t="s">
        <v>1</v>
      </c>
      <c r="F962" s="238" t="s">
        <v>3329</v>
      </c>
      <c r="G962" s="235"/>
      <c r="H962" s="239">
        <v>1</v>
      </c>
      <c r="I962" s="240"/>
      <c r="J962" s="235"/>
      <c r="K962" s="235"/>
      <c r="L962" s="241"/>
      <c r="M962" s="242"/>
      <c r="N962" s="243"/>
      <c r="O962" s="243"/>
      <c r="P962" s="243"/>
      <c r="Q962" s="243"/>
      <c r="R962" s="243"/>
      <c r="S962" s="243"/>
      <c r="T962" s="24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5" t="s">
        <v>225</v>
      </c>
      <c r="AU962" s="245" t="s">
        <v>93</v>
      </c>
      <c r="AV962" s="13" t="s">
        <v>93</v>
      </c>
      <c r="AW962" s="13" t="s">
        <v>38</v>
      </c>
      <c r="AX962" s="13" t="s">
        <v>83</v>
      </c>
      <c r="AY962" s="245" t="s">
        <v>216</v>
      </c>
    </row>
    <row r="963" s="13" customFormat="1">
      <c r="A963" s="13"/>
      <c r="B963" s="234"/>
      <c r="C963" s="235"/>
      <c r="D963" s="236" t="s">
        <v>225</v>
      </c>
      <c r="E963" s="237" t="s">
        <v>1</v>
      </c>
      <c r="F963" s="238" t="s">
        <v>3330</v>
      </c>
      <c r="G963" s="235"/>
      <c r="H963" s="239">
        <v>1</v>
      </c>
      <c r="I963" s="240"/>
      <c r="J963" s="235"/>
      <c r="K963" s="235"/>
      <c r="L963" s="241"/>
      <c r="M963" s="242"/>
      <c r="N963" s="243"/>
      <c r="O963" s="243"/>
      <c r="P963" s="243"/>
      <c r="Q963" s="243"/>
      <c r="R963" s="243"/>
      <c r="S963" s="243"/>
      <c r="T963" s="24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5" t="s">
        <v>225</v>
      </c>
      <c r="AU963" s="245" t="s">
        <v>93</v>
      </c>
      <c r="AV963" s="13" t="s">
        <v>93</v>
      </c>
      <c r="AW963" s="13" t="s">
        <v>38</v>
      </c>
      <c r="AX963" s="13" t="s">
        <v>83</v>
      </c>
      <c r="AY963" s="245" t="s">
        <v>216</v>
      </c>
    </row>
    <row r="964" s="13" customFormat="1">
      <c r="A964" s="13"/>
      <c r="B964" s="234"/>
      <c r="C964" s="235"/>
      <c r="D964" s="236" t="s">
        <v>225</v>
      </c>
      <c r="E964" s="237" t="s">
        <v>1</v>
      </c>
      <c r="F964" s="238" t="s">
        <v>3331</v>
      </c>
      <c r="G964" s="235"/>
      <c r="H964" s="239">
        <v>1</v>
      </c>
      <c r="I964" s="240"/>
      <c r="J964" s="235"/>
      <c r="K964" s="235"/>
      <c r="L964" s="241"/>
      <c r="M964" s="242"/>
      <c r="N964" s="243"/>
      <c r="O964" s="243"/>
      <c r="P964" s="243"/>
      <c r="Q964" s="243"/>
      <c r="R964" s="243"/>
      <c r="S964" s="243"/>
      <c r="T964" s="24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5" t="s">
        <v>225</v>
      </c>
      <c r="AU964" s="245" t="s">
        <v>93</v>
      </c>
      <c r="AV964" s="13" t="s">
        <v>93</v>
      </c>
      <c r="AW964" s="13" t="s">
        <v>38</v>
      </c>
      <c r="AX964" s="13" t="s">
        <v>83</v>
      </c>
      <c r="AY964" s="245" t="s">
        <v>216</v>
      </c>
    </row>
    <row r="965" s="13" customFormat="1">
      <c r="A965" s="13"/>
      <c r="B965" s="234"/>
      <c r="C965" s="235"/>
      <c r="D965" s="236" t="s">
        <v>225</v>
      </c>
      <c r="E965" s="237" t="s">
        <v>1</v>
      </c>
      <c r="F965" s="238" t="s">
        <v>2961</v>
      </c>
      <c r="G965" s="235"/>
      <c r="H965" s="239">
        <v>1</v>
      </c>
      <c r="I965" s="240"/>
      <c r="J965" s="235"/>
      <c r="K965" s="235"/>
      <c r="L965" s="241"/>
      <c r="M965" s="242"/>
      <c r="N965" s="243"/>
      <c r="O965" s="243"/>
      <c r="P965" s="243"/>
      <c r="Q965" s="243"/>
      <c r="R965" s="243"/>
      <c r="S965" s="243"/>
      <c r="T965" s="24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5" t="s">
        <v>225</v>
      </c>
      <c r="AU965" s="245" t="s">
        <v>93</v>
      </c>
      <c r="AV965" s="13" t="s">
        <v>93</v>
      </c>
      <c r="AW965" s="13" t="s">
        <v>38</v>
      </c>
      <c r="AX965" s="13" t="s">
        <v>83</v>
      </c>
      <c r="AY965" s="245" t="s">
        <v>216</v>
      </c>
    </row>
    <row r="966" s="13" customFormat="1">
      <c r="A966" s="13"/>
      <c r="B966" s="234"/>
      <c r="C966" s="235"/>
      <c r="D966" s="236" t="s">
        <v>225</v>
      </c>
      <c r="E966" s="237" t="s">
        <v>1</v>
      </c>
      <c r="F966" s="238" t="s">
        <v>2962</v>
      </c>
      <c r="G966" s="235"/>
      <c r="H966" s="239">
        <v>1</v>
      </c>
      <c r="I966" s="240"/>
      <c r="J966" s="235"/>
      <c r="K966" s="235"/>
      <c r="L966" s="241"/>
      <c r="M966" s="242"/>
      <c r="N966" s="243"/>
      <c r="O966" s="243"/>
      <c r="P966" s="243"/>
      <c r="Q966" s="243"/>
      <c r="R966" s="243"/>
      <c r="S966" s="243"/>
      <c r="T966" s="24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5" t="s">
        <v>225</v>
      </c>
      <c r="AU966" s="245" t="s">
        <v>93</v>
      </c>
      <c r="AV966" s="13" t="s">
        <v>93</v>
      </c>
      <c r="AW966" s="13" t="s">
        <v>38</v>
      </c>
      <c r="AX966" s="13" t="s">
        <v>83</v>
      </c>
      <c r="AY966" s="245" t="s">
        <v>216</v>
      </c>
    </row>
    <row r="967" s="13" customFormat="1">
      <c r="A967" s="13"/>
      <c r="B967" s="234"/>
      <c r="C967" s="235"/>
      <c r="D967" s="236" t="s">
        <v>225</v>
      </c>
      <c r="E967" s="237" t="s">
        <v>1</v>
      </c>
      <c r="F967" s="238" t="s">
        <v>3279</v>
      </c>
      <c r="G967" s="235"/>
      <c r="H967" s="239">
        <v>1</v>
      </c>
      <c r="I967" s="240"/>
      <c r="J967" s="235"/>
      <c r="K967" s="235"/>
      <c r="L967" s="241"/>
      <c r="M967" s="242"/>
      <c r="N967" s="243"/>
      <c r="O967" s="243"/>
      <c r="P967" s="243"/>
      <c r="Q967" s="243"/>
      <c r="R967" s="243"/>
      <c r="S967" s="243"/>
      <c r="T967" s="24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5" t="s">
        <v>225</v>
      </c>
      <c r="AU967" s="245" t="s">
        <v>93</v>
      </c>
      <c r="AV967" s="13" t="s">
        <v>93</v>
      </c>
      <c r="AW967" s="13" t="s">
        <v>38</v>
      </c>
      <c r="AX967" s="13" t="s">
        <v>83</v>
      </c>
      <c r="AY967" s="245" t="s">
        <v>216</v>
      </c>
    </row>
    <row r="968" s="13" customFormat="1">
      <c r="A968" s="13"/>
      <c r="B968" s="234"/>
      <c r="C968" s="235"/>
      <c r="D968" s="236" t="s">
        <v>225</v>
      </c>
      <c r="E968" s="237" t="s">
        <v>1</v>
      </c>
      <c r="F968" s="238" t="s">
        <v>2972</v>
      </c>
      <c r="G968" s="235"/>
      <c r="H968" s="239">
        <v>1</v>
      </c>
      <c r="I968" s="240"/>
      <c r="J968" s="235"/>
      <c r="K968" s="235"/>
      <c r="L968" s="241"/>
      <c r="M968" s="242"/>
      <c r="N968" s="243"/>
      <c r="O968" s="243"/>
      <c r="P968" s="243"/>
      <c r="Q968" s="243"/>
      <c r="R968" s="243"/>
      <c r="S968" s="243"/>
      <c r="T968" s="24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5" t="s">
        <v>225</v>
      </c>
      <c r="AU968" s="245" t="s">
        <v>93</v>
      </c>
      <c r="AV968" s="13" t="s">
        <v>93</v>
      </c>
      <c r="AW968" s="13" t="s">
        <v>38</v>
      </c>
      <c r="AX968" s="13" t="s">
        <v>83</v>
      </c>
      <c r="AY968" s="245" t="s">
        <v>216</v>
      </c>
    </row>
    <row r="969" s="13" customFormat="1">
      <c r="A969" s="13"/>
      <c r="B969" s="234"/>
      <c r="C969" s="235"/>
      <c r="D969" s="236" t="s">
        <v>225</v>
      </c>
      <c r="E969" s="237" t="s">
        <v>1</v>
      </c>
      <c r="F969" s="238" t="s">
        <v>3186</v>
      </c>
      <c r="G969" s="235"/>
      <c r="H969" s="239">
        <v>1</v>
      </c>
      <c r="I969" s="240"/>
      <c r="J969" s="235"/>
      <c r="K969" s="235"/>
      <c r="L969" s="241"/>
      <c r="M969" s="242"/>
      <c r="N969" s="243"/>
      <c r="O969" s="243"/>
      <c r="P969" s="243"/>
      <c r="Q969" s="243"/>
      <c r="R969" s="243"/>
      <c r="S969" s="243"/>
      <c r="T969" s="24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5" t="s">
        <v>225</v>
      </c>
      <c r="AU969" s="245" t="s">
        <v>93</v>
      </c>
      <c r="AV969" s="13" t="s">
        <v>93</v>
      </c>
      <c r="AW969" s="13" t="s">
        <v>38</v>
      </c>
      <c r="AX969" s="13" t="s">
        <v>83</v>
      </c>
      <c r="AY969" s="245" t="s">
        <v>216</v>
      </c>
    </row>
    <row r="970" s="14" customFormat="1">
      <c r="A970" s="14"/>
      <c r="B970" s="246"/>
      <c r="C970" s="247"/>
      <c r="D970" s="236" t="s">
        <v>225</v>
      </c>
      <c r="E970" s="248" t="s">
        <v>1</v>
      </c>
      <c r="F970" s="249" t="s">
        <v>229</v>
      </c>
      <c r="G970" s="247"/>
      <c r="H970" s="250">
        <v>8</v>
      </c>
      <c r="I970" s="251"/>
      <c r="J970" s="247"/>
      <c r="K970" s="247"/>
      <c r="L970" s="252"/>
      <c r="M970" s="253"/>
      <c r="N970" s="254"/>
      <c r="O970" s="254"/>
      <c r="P970" s="254"/>
      <c r="Q970" s="254"/>
      <c r="R970" s="254"/>
      <c r="S970" s="254"/>
      <c r="T970" s="255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6" t="s">
        <v>225</v>
      </c>
      <c r="AU970" s="256" t="s">
        <v>93</v>
      </c>
      <c r="AV970" s="14" t="s">
        <v>223</v>
      </c>
      <c r="AW970" s="14" t="s">
        <v>38</v>
      </c>
      <c r="AX970" s="14" t="s">
        <v>91</v>
      </c>
      <c r="AY970" s="256" t="s">
        <v>216</v>
      </c>
    </row>
    <row r="971" s="2" customFormat="1" ht="24.15" customHeight="1">
      <c r="A971" s="40"/>
      <c r="B971" s="41"/>
      <c r="C971" s="221" t="s">
        <v>729</v>
      </c>
      <c r="D971" s="221" t="s">
        <v>218</v>
      </c>
      <c r="E971" s="222" t="s">
        <v>3394</v>
      </c>
      <c r="F971" s="223" t="s">
        <v>3395</v>
      </c>
      <c r="G971" s="224" t="s">
        <v>3198</v>
      </c>
      <c r="H971" s="225">
        <v>21</v>
      </c>
      <c r="I971" s="226"/>
      <c r="J971" s="227">
        <f>ROUND(I971*H971,2)</f>
        <v>0</v>
      </c>
      <c r="K971" s="223" t="s">
        <v>222</v>
      </c>
      <c r="L971" s="46"/>
      <c r="M971" s="228" t="s">
        <v>1</v>
      </c>
      <c r="N971" s="229" t="s">
        <v>48</v>
      </c>
      <c r="O971" s="93"/>
      <c r="P971" s="230">
        <f>O971*H971</f>
        <v>0</v>
      </c>
      <c r="Q971" s="230">
        <v>0.0012391399999999999</v>
      </c>
      <c r="R971" s="230">
        <f>Q971*H971</f>
        <v>0.026021939999999997</v>
      </c>
      <c r="S971" s="230">
        <v>0</v>
      </c>
      <c r="T971" s="231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32" t="s">
        <v>312</v>
      </c>
      <c r="AT971" s="232" t="s">
        <v>218</v>
      </c>
      <c r="AU971" s="232" t="s">
        <v>93</v>
      </c>
      <c r="AY971" s="18" t="s">
        <v>216</v>
      </c>
      <c r="BE971" s="233">
        <f>IF(N971="základní",J971,0)</f>
        <v>0</v>
      </c>
      <c r="BF971" s="233">
        <f>IF(N971="snížená",J971,0)</f>
        <v>0</v>
      </c>
      <c r="BG971" s="233">
        <f>IF(N971="zákl. přenesená",J971,0)</f>
        <v>0</v>
      </c>
      <c r="BH971" s="233">
        <f>IF(N971="sníž. přenesená",J971,0)</f>
        <v>0</v>
      </c>
      <c r="BI971" s="233">
        <f>IF(N971="nulová",J971,0)</f>
        <v>0</v>
      </c>
      <c r="BJ971" s="18" t="s">
        <v>91</v>
      </c>
      <c r="BK971" s="233">
        <f>ROUND(I971*H971,2)</f>
        <v>0</v>
      </c>
      <c r="BL971" s="18" t="s">
        <v>312</v>
      </c>
      <c r="BM971" s="232" t="s">
        <v>3396</v>
      </c>
    </row>
    <row r="972" s="13" customFormat="1">
      <c r="A972" s="13"/>
      <c r="B972" s="234"/>
      <c r="C972" s="235"/>
      <c r="D972" s="236" t="s">
        <v>225</v>
      </c>
      <c r="E972" s="237" t="s">
        <v>1</v>
      </c>
      <c r="F972" s="238" t="s">
        <v>2958</v>
      </c>
      <c r="G972" s="235"/>
      <c r="H972" s="239">
        <v>1</v>
      </c>
      <c r="I972" s="240"/>
      <c r="J972" s="235"/>
      <c r="K972" s="235"/>
      <c r="L972" s="241"/>
      <c r="M972" s="242"/>
      <c r="N972" s="243"/>
      <c r="O972" s="243"/>
      <c r="P972" s="243"/>
      <c r="Q972" s="243"/>
      <c r="R972" s="243"/>
      <c r="S972" s="243"/>
      <c r="T972" s="24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5" t="s">
        <v>225</v>
      </c>
      <c r="AU972" s="245" t="s">
        <v>93</v>
      </c>
      <c r="AV972" s="13" t="s">
        <v>93</v>
      </c>
      <c r="AW972" s="13" t="s">
        <v>38</v>
      </c>
      <c r="AX972" s="13" t="s">
        <v>83</v>
      </c>
      <c r="AY972" s="245" t="s">
        <v>216</v>
      </c>
    </row>
    <row r="973" s="13" customFormat="1">
      <c r="A973" s="13"/>
      <c r="B973" s="234"/>
      <c r="C973" s="235"/>
      <c r="D973" s="236" t="s">
        <v>225</v>
      </c>
      <c r="E973" s="237" t="s">
        <v>1</v>
      </c>
      <c r="F973" s="238" t="s">
        <v>3260</v>
      </c>
      <c r="G973" s="235"/>
      <c r="H973" s="239">
        <v>2</v>
      </c>
      <c r="I973" s="240"/>
      <c r="J973" s="235"/>
      <c r="K973" s="235"/>
      <c r="L973" s="241"/>
      <c r="M973" s="242"/>
      <c r="N973" s="243"/>
      <c r="O973" s="243"/>
      <c r="P973" s="243"/>
      <c r="Q973" s="243"/>
      <c r="R973" s="243"/>
      <c r="S973" s="243"/>
      <c r="T973" s="24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5" t="s">
        <v>225</v>
      </c>
      <c r="AU973" s="245" t="s">
        <v>93</v>
      </c>
      <c r="AV973" s="13" t="s">
        <v>93</v>
      </c>
      <c r="AW973" s="13" t="s">
        <v>38</v>
      </c>
      <c r="AX973" s="13" t="s">
        <v>83</v>
      </c>
      <c r="AY973" s="245" t="s">
        <v>216</v>
      </c>
    </row>
    <row r="974" s="13" customFormat="1">
      <c r="A974" s="13"/>
      <c r="B974" s="234"/>
      <c r="C974" s="235"/>
      <c r="D974" s="236" t="s">
        <v>225</v>
      </c>
      <c r="E974" s="237" t="s">
        <v>1</v>
      </c>
      <c r="F974" s="238" t="s">
        <v>2979</v>
      </c>
      <c r="G974" s="235"/>
      <c r="H974" s="239">
        <v>2</v>
      </c>
      <c r="I974" s="240"/>
      <c r="J974" s="235"/>
      <c r="K974" s="235"/>
      <c r="L974" s="241"/>
      <c r="M974" s="242"/>
      <c r="N974" s="243"/>
      <c r="O974" s="243"/>
      <c r="P974" s="243"/>
      <c r="Q974" s="243"/>
      <c r="R974" s="243"/>
      <c r="S974" s="243"/>
      <c r="T974" s="24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5" t="s">
        <v>225</v>
      </c>
      <c r="AU974" s="245" t="s">
        <v>93</v>
      </c>
      <c r="AV974" s="13" t="s">
        <v>93</v>
      </c>
      <c r="AW974" s="13" t="s">
        <v>38</v>
      </c>
      <c r="AX974" s="13" t="s">
        <v>83</v>
      </c>
      <c r="AY974" s="245" t="s">
        <v>216</v>
      </c>
    </row>
    <row r="975" s="13" customFormat="1">
      <c r="A975" s="13"/>
      <c r="B975" s="234"/>
      <c r="C975" s="235"/>
      <c r="D975" s="236" t="s">
        <v>225</v>
      </c>
      <c r="E975" s="237" t="s">
        <v>1</v>
      </c>
      <c r="F975" s="238" t="s">
        <v>2961</v>
      </c>
      <c r="G975" s="235"/>
      <c r="H975" s="239">
        <v>1</v>
      </c>
      <c r="I975" s="240"/>
      <c r="J975" s="235"/>
      <c r="K975" s="235"/>
      <c r="L975" s="241"/>
      <c r="M975" s="242"/>
      <c r="N975" s="243"/>
      <c r="O975" s="243"/>
      <c r="P975" s="243"/>
      <c r="Q975" s="243"/>
      <c r="R975" s="243"/>
      <c r="S975" s="243"/>
      <c r="T975" s="24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5" t="s">
        <v>225</v>
      </c>
      <c r="AU975" s="245" t="s">
        <v>93</v>
      </c>
      <c r="AV975" s="13" t="s">
        <v>93</v>
      </c>
      <c r="AW975" s="13" t="s">
        <v>38</v>
      </c>
      <c r="AX975" s="13" t="s">
        <v>83</v>
      </c>
      <c r="AY975" s="245" t="s">
        <v>216</v>
      </c>
    </row>
    <row r="976" s="13" customFormat="1">
      <c r="A976" s="13"/>
      <c r="B976" s="234"/>
      <c r="C976" s="235"/>
      <c r="D976" s="236" t="s">
        <v>225</v>
      </c>
      <c r="E976" s="237" t="s">
        <v>1</v>
      </c>
      <c r="F976" s="238" t="s">
        <v>2962</v>
      </c>
      <c r="G976" s="235"/>
      <c r="H976" s="239">
        <v>1</v>
      </c>
      <c r="I976" s="240"/>
      <c r="J976" s="235"/>
      <c r="K976" s="235"/>
      <c r="L976" s="241"/>
      <c r="M976" s="242"/>
      <c r="N976" s="243"/>
      <c r="O976" s="243"/>
      <c r="P976" s="243"/>
      <c r="Q976" s="243"/>
      <c r="R976" s="243"/>
      <c r="S976" s="243"/>
      <c r="T976" s="24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5" t="s">
        <v>225</v>
      </c>
      <c r="AU976" s="245" t="s">
        <v>93</v>
      </c>
      <c r="AV976" s="13" t="s">
        <v>93</v>
      </c>
      <c r="AW976" s="13" t="s">
        <v>38</v>
      </c>
      <c r="AX976" s="13" t="s">
        <v>83</v>
      </c>
      <c r="AY976" s="245" t="s">
        <v>216</v>
      </c>
    </row>
    <row r="977" s="13" customFormat="1">
      <c r="A977" s="13"/>
      <c r="B977" s="234"/>
      <c r="C977" s="235"/>
      <c r="D977" s="236" t="s">
        <v>225</v>
      </c>
      <c r="E977" s="237" t="s">
        <v>1</v>
      </c>
      <c r="F977" s="238" t="s">
        <v>2963</v>
      </c>
      <c r="G977" s="235"/>
      <c r="H977" s="239">
        <v>1</v>
      </c>
      <c r="I977" s="240"/>
      <c r="J977" s="235"/>
      <c r="K977" s="235"/>
      <c r="L977" s="241"/>
      <c r="M977" s="242"/>
      <c r="N977" s="243"/>
      <c r="O977" s="243"/>
      <c r="P977" s="243"/>
      <c r="Q977" s="243"/>
      <c r="R977" s="243"/>
      <c r="S977" s="243"/>
      <c r="T977" s="24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5" t="s">
        <v>225</v>
      </c>
      <c r="AU977" s="245" t="s">
        <v>93</v>
      </c>
      <c r="AV977" s="13" t="s">
        <v>93</v>
      </c>
      <c r="AW977" s="13" t="s">
        <v>38</v>
      </c>
      <c r="AX977" s="13" t="s">
        <v>83</v>
      </c>
      <c r="AY977" s="245" t="s">
        <v>216</v>
      </c>
    </row>
    <row r="978" s="13" customFormat="1">
      <c r="A978" s="13"/>
      <c r="B978" s="234"/>
      <c r="C978" s="235"/>
      <c r="D978" s="236" t="s">
        <v>225</v>
      </c>
      <c r="E978" s="237" t="s">
        <v>1</v>
      </c>
      <c r="F978" s="238" t="s">
        <v>2964</v>
      </c>
      <c r="G978" s="235"/>
      <c r="H978" s="239">
        <v>1</v>
      </c>
      <c r="I978" s="240"/>
      <c r="J978" s="235"/>
      <c r="K978" s="235"/>
      <c r="L978" s="241"/>
      <c r="M978" s="242"/>
      <c r="N978" s="243"/>
      <c r="O978" s="243"/>
      <c r="P978" s="243"/>
      <c r="Q978" s="243"/>
      <c r="R978" s="243"/>
      <c r="S978" s="243"/>
      <c r="T978" s="24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5" t="s">
        <v>225</v>
      </c>
      <c r="AU978" s="245" t="s">
        <v>93</v>
      </c>
      <c r="AV978" s="13" t="s">
        <v>93</v>
      </c>
      <c r="AW978" s="13" t="s">
        <v>38</v>
      </c>
      <c r="AX978" s="13" t="s">
        <v>83</v>
      </c>
      <c r="AY978" s="245" t="s">
        <v>216</v>
      </c>
    </row>
    <row r="979" s="13" customFormat="1">
      <c r="A979" s="13"/>
      <c r="B979" s="234"/>
      <c r="C979" s="235"/>
      <c r="D979" s="236" t="s">
        <v>225</v>
      </c>
      <c r="E979" s="237" t="s">
        <v>1</v>
      </c>
      <c r="F979" s="238" t="s">
        <v>2965</v>
      </c>
      <c r="G979" s="235"/>
      <c r="H979" s="239">
        <v>1</v>
      </c>
      <c r="I979" s="240"/>
      <c r="J979" s="235"/>
      <c r="K979" s="235"/>
      <c r="L979" s="241"/>
      <c r="M979" s="242"/>
      <c r="N979" s="243"/>
      <c r="O979" s="243"/>
      <c r="P979" s="243"/>
      <c r="Q979" s="243"/>
      <c r="R979" s="243"/>
      <c r="S979" s="243"/>
      <c r="T979" s="24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5" t="s">
        <v>225</v>
      </c>
      <c r="AU979" s="245" t="s">
        <v>93</v>
      </c>
      <c r="AV979" s="13" t="s">
        <v>93</v>
      </c>
      <c r="AW979" s="13" t="s">
        <v>38</v>
      </c>
      <c r="AX979" s="13" t="s">
        <v>83</v>
      </c>
      <c r="AY979" s="245" t="s">
        <v>216</v>
      </c>
    </row>
    <row r="980" s="13" customFormat="1">
      <c r="A980" s="13"/>
      <c r="B980" s="234"/>
      <c r="C980" s="235"/>
      <c r="D980" s="236" t="s">
        <v>225</v>
      </c>
      <c r="E980" s="237" t="s">
        <v>1</v>
      </c>
      <c r="F980" s="238" t="s">
        <v>2966</v>
      </c>
      <c r="G980" s="235"/>
      <c r="H980" s="239">
        <v>1</v>
      </c>
      <c r="I980" s="240"/>
      <c r="J980" s="235"/>
      <c r="K980" s="235"/>
      <c r="L980" s="241"/>
      <c r="M980" s="242"/>
      <c r="N980" s="243"/>
      <c r="O980" s="243"/>
      <c r="P980" s="243"/>
      <c r="Q980" s="243"/>
      <c r="R980" s="243"/>
      <c r="S980" s="243"/>
      <c r="T980" s="24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5" t="s">
        <v>225</v>
      </c>
      <c r="AU980" s="245" t="s">
        <v>93</v>
      </c>
      <c r="AV980" s="13" t="s">
        <v>93</v>
      </c>
      <c r="AW980" s="13" t="s">
        <v>38</v>
      </c>
      <c r="AX980" s="13" t="s">
        <v>83</v>
      </c>
      <c r="AY980" s="245" t="s">
        <v>216</v>
      </c>
    </row>
    <row r="981" s="13" customFormat="1">
      <c r="A981" s="13"/>
      <c r="B981" s="234"/>
      <c r="C981" s="235"/>
      <c r="D981" s="236" t="s">
        <v>225</v>
      </c>
      <c r="E981" s="237" t="s">
        <v>1</v>
      </c>
      <c r="F981" s="238" t="s">
        <v>2967</v>
      </c>
      <c r="G981" s="235"/>
      <c r="H981" s="239">
        <v>1</v>
      </c>
      <c r="I981" s="240"/>
      <c r="J981" s="235"/>
      <c r="K981" s="235"/>
      <c r="L981" s="241"/>
      <c r="M981" s="242"/>
      <c r="N981" s="243"/>
      <c r="O981" s="243"/>
      <c r="P981" s="243"/>
      <c r="Q981" s="243"/>
      <c r="R981" s="243"/>
      <c r="S981" s="243"/>
      <c r="T981" s="24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5" t="s">
        <v>225</v>
      </c>
      <c r="AU981" s="245" t="s">
        <v>93</v>
      </c>
      <c r="AV981" s="13" t="s">
        <v>93</v>
      </c>
      <c r="AW981" s="13" t="s">
        <v>38</v>
      </c>
      <c r="AX981" s="13" t="s">
        <v>83</v>
      </c>
      <c r="AY981" s="245" t="s">
        <v>216</v>
      </c>
    </row>
    <row r="982" s="13" customFormat="1">
      <c r="A982" s="13"/>
      <c r="B982" s="234"/>
      <c r="C982" s="235"/>
      <c r="D982" s="236" t="s">
        <v>225</v>
      </c>
      <c r="E982" s="237" t="s">
        <v>1</v>
      </c>
      <c r="F982" s="238" t="s">
        <v>2968</v>
      </c>
      <c r="G982" s="235"/>
      <c r="H982" s="239">
        <v>1</v>
      </c>
      <c r="I982" s="240"/>
      <c r="J982" s="235"/>
      <c r="K982" s="235"/>
      <c r="L982" s="241"/>
      <c r="M982" s="242"/>
      <c r="N982" s="243"/>
      <c r="O982" s="243"/>
      <c r="P982" s="243"/>
      <c r="Q982" s="243"/>
      <c r="R982" s="243"/>
      <c r="S982" s="243"/>
      <c r="T982" s="24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5" t="s">
        <v>225</v>
      </c>
      <c r="AU982" s="245" t="s">
        <v>93</v>
      </c>
      <c r="AV982" s="13" t="s">
        <v>93</v>
      </c>
      <c r="AW982" s="13" t="s">
        <v>38</v>
      </c>
      <c r="AX982" s="13" t="s">
        <v>83</v>
      </c>
      <c r="AY982" s="245" t="s">
        <v>216</v>
      </c>
    </row>
    <row r="983" s="13" customFormat="1">
      <c r="A983" s="13"/>
      <c r="B983" s="234"/>
      <c r="C983" s="235"/>
      <c r="D983" s="236" t="s">
        <v>225</v>
      </c>
      <c r="E983" s="237" t="s">
        <v>1</v>
      </c>
      <c r="F983" s="238" t="s">
        <v>2969</v>
      </c>
      <c r="G983" s="235"/>
      <c r="H983" s="239">
        <v>1</v>
      </c>
      <c r="I983" s="240"/>
      <c r="J983" s="235"/>
      <c r="K983" s="235"/>
      <c r="L983" s="241"/>
      <c r="M983" s="242"/>
      <c r="N983" s="243"/>
      <c r="O983" s="243"/>
      <c r="P983" s="243"/>
      <c r="Q983" s="243"/>
      <c r="R983" s="243"/>
      <c r="S983" s="243"/>
      <c r="T983" s="24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5" t="s">
        <v>225</v>
      </c>
      <c r="AU983" s="245" t="s">
        <v>93</v>
      </c>
      <c r="AV983" s="13" t="s">
        <v>93</v>
      </c>
      <c r="AW983" s="13" t="s">
        <v>38</v>
      </c>
      <c r="AX983" s="13" t="s">
        <v>83</v>
      </c>
      <c r="AY983" s="245" t="s">
        <v>216</v>
      </c>
    </row>
    <row r="984" s="13" customFormat="1">
      <c r="A984" s="13"/>
      <c r="B984" s="234"/>
      <c r="C984" s="235"/>
      <c r="D984" s="236" t="s">
        <v>225</v>
      </c>
      <c r="E984" s="237" t="s">
        <v>1</v>
      </c>
      <c r="F984" s="238" t="s">
        <v>2970</v>
      </c>
      <c r="G984" s="235"/>
      <c r="H984" s="239">
        <v>1</v>
      </c>
      <c r="I984" s="240"/>
      <c r="J984" s="235"/>
      <c r="K984" s="235"/>
      <c r="L984" s="241"/>
      <c r="M984" s="242"/>
      <c r="N984" s="243"/>
      <c r="O984" s="243"/>
      <c r="P984" s="243"/>
      <c r="Q984" s="243"/>
      <c r="R984" s="243"/>
      <c r="S984" s="243"/>
      <c r="T984" s="24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5" t="s">
        <v>225</v>
      </c>
      <c r="AU984" s="245" t="s">
        <v>93</v>
      </c>
      <c r="AV984" s="13" t="s">
        <v>93</v>
      </c>
      <c r="AW984" s="13" t="s">
        <v>38</v>
      </c>
      <c r="AX984" s="13" t="s">
        <v>83</v>
      </c>
      <c r="AY984" s="245" t="s">
        <v>216</v>
      </c>
    </row>
    <row r="985" s="13" customFormat="1">
      <c r="A985" s="13"/>
      <c r="B985" s="234"/>
      <c r="C985" s="235"/>
      <c r="D985" s="236" t="s">
        <v>225</v>
      </c>
      <c r="E985" s="237" t="s">
        <v>1</v>
      </c>
      <c r="F985" s="238" t="s">
        <v>2971</v>
      </c>
      <c r="G985" s="235"/>
      <c r="H985" s="239">
        <v>1</v>
      </c>
      <c r="I985" s="240"/>
      <c r="J985" s="235"/>
      <c r="K985" s="235"/>
      <c r="L985" s="241"/>
      <c r="M985" s="242"/>
      <c r="N985" s="243"/>
      <c r="O985" s="243"/>
      <c r="P985" s="243"/>
      <c r="Q985" s="243"/>
      <c r="R985" s="243"/>
      <c r="S985" s="243"/>
      <c r="T985" s="24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5" t="s">
        <v>225</v>
      </c>
      <c r="AU985" s="245" t="s">
        <v>93</v>
      </c>
      <c r="AV985" s="13" t="s">
        <v>93</v>
      </c>
      <c r="AW985" s="13" t="s">
        <v>38</v>
      </c>
      <c r="AX985" s="13" t="s">
        <v>83</v>
      </c>
      <c r="AY985" s="245" t="s">
        <v>216</v>
      </c>
    </row>
    <row r="986" s="13" customFormat="1">
      <c r="A986" s="13"/>
      <c r="B986" s="234"/>
      <c r="C986" s="235"/>
      <c r="D986" s="236" t="s">
        <v>225</v>
      </c>
      <c r="E986" s="237" t="s">
        <v>1</v>
      </c>
      <c r="F986" s="238" t="s">
        <v>2972</v>
      </c>
      <c r="G986" s="235"/>
      <c r="H986" s="239">
        <v>1</v>
      </c>
      <c r="I986" s="240"/>
      <c r="J986" s="235"/>
      <c r="K986" s="235"/>
      <c r="L986" s="241"/>
      <c r="M986" s="242"/>
      <c r="N986" s="243"/>
      <c r="O986" s="243"/>
      <c r="P986" s="243"/>
      <c r="Q986" s="243"/>
      <c r="R986" s="243"/>
      <c r="S986" s="243"/>
      <c r="T986" s="24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5" t="s">
        <v>225</v>
      </c>
      <c r="AU986" s="245" t="s">
        <v>93</v>
      </c>
      <c r="AV986" s="13" t="s">
        <v>93</v>
      </c>
      <c r="AW986" s="13" t="s">
        <v>38</v>
      </c>
      <c r="AX986" s="13" t="s">
        <v>83</v>
      </c>
      <c r="AY986" s="245" t="s">
        <v>216</v>
      </c>
    </row>
    <row r="987" s="13" customFormat="1">
      <c r="A987" s="13"/>
      <c r="B987" s="234"/>
      <c r="C987" s="235"/>
      <c r="D987" s="236" t="s">
        <v>225</v>
      </c>
      <c r="E987" s="237" t="s">
        <v>1</v>
      </c>
      <c r="F987" s="238" t="s">
        <v>2951</v>
      </c>
      <c r="G987" s="235"/>
      <c r="H987" s="239">
        <v>1</v>
      </c>
      <c r="I987" s="240"/>
      <c r="J987" s="235"/>
      <c r="K987" s="235"/>
      <c r="L987" s="241"/>
      <c r="M987" s="242"/>
      <c r="N987" s="243"/>
      <c r="O987" s="243"/>
      <c r="P987" s="243"/>
      <c r="Q987" s="243"/>
      <c r="R987" s="243"/>
      <c r="S987" s="243"/>
      <c r="T987" s="24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5" t="s">
        <v>225</v>
      </c>
      <c r="AU987" s="245" t="s">
        <v>93</v>
      </c>
      <c r="AV987" s="13" t="s">
        <v>93</v>
      </c>
      <c r="AW987" s="13" t="s">
        <v>38</v>
      </c>
      <c r="AX987" s="13" t="s">
        <v>83</v>
      </c>
      <c r="AY987" s="245" t="s">
        <v>216</v>
      </c>
    </row>
    <row r="988" s="13" customFormat="1">
      <c r="A988" s="13"/>
      <c r="B988" s="234"/>
      <c r="C988" s="235"/>
      <c r="D988" s="236" t="s">
        <v>225</v>
      </c>
      <c r="E988" s="237" t="s">
        <v>1</v>
      </c>
      <c r="F988" s="238" t="s">
        <v>2974</v>
      </c>
      <c r="G988" s="235"/>
      <c r="H988" s="239">
        <v>2</v>
      </c>
      <c r="I988" s="240"/>
      <c r="J988" s="235"/>
      <c r="K988" s="235"/>
      <c r="L988" s="241"/>
      <c r="M988" s="242"/>
      <c r="N988" s="243"/>
      <c r="O988" s="243"/>
      <c r="P988" s="243"/>
      <c r="Q988" s="243"/>
      <c r="R988" s="243"/>
      <c r="S988" s="243"/>
      <c r="T988" s="24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5" t="s">
        <v>225</v>
      </c>
      <c r="AU988" s="245" t="s">
        <v>93</v>
      </c>
      <c r="AV988" s="13" t="s">
        <v>93</v>
      </c>
      <c r="AW988" s="13" t="s">
        <v>38</v>
      </c>
      <c r="AX988" s="13" t="s">
        <v>83</v>
      </c>
      <c r="AY988" s="245" t="s">
        <v>216</v>
      </c>
    </row>
    <row r="989" s="13" customFormat="1">
      <c r="A989" s="13"/>
      <c r="B989" s="234"/>
      <c r="C989" s="235"/>
      <c r="D989" s="236" t="s">
        <v>225</v>
      </c>
      <c r="E989" s="237" t="s">
        <v>1</v>
      </c>
      <c r="F989" s="238" t="s">
        <v>2975</v>
      </c>
      <c r="G989" s="235"/>
      <c r="H989" s="239">
        <v>1</v>
      </c>
      <c r="I989" s="240"/>
      <c r="J989" s="235"/>
      <c r="K989" s="235"/>
      <c r="L989" s="241"/>
      <c r="M989" s="242"/>
      <c r="N989" s="243"/>
      <c r="O989" s="243"/>
      <c r="P989" s="243"/>
      <c r="Q989" s="243"/>
      <c r="R989" s="243"/>
      <c r="S989" s="243"/>
      <c r="T989" s="24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5" t="s">
        <v>225</v>
      </c>
      <c r="AU989" s="245" t="s">
        <v>93</v>
      </c>
      <c r="AV989" s="13" t="s">
        <v>93</v>
      </c>
      <c r="AW989" s="13" t="s">
        <v>38</v>
      </c>
      <c r="AX989" s="13" t="s">
        <v>83</v>
      </c>
      <c r="AY989" s="245" t="s">
        <v>216</v>
      </c>
    </row>
    <row r="990" s="14" customFormat="1">
      <c r="A990" s="14"/>
      <c r="B990" s="246"/>
      <c r="C990" s="247"/>
      <c r="D990" s="236" t="s">
        <v>225</v>
      </c>
      <c r="E990" s="248" t="s">
        <v>1</v>
      </c>
      <c r="F990" s="249" t="s">
        <v>229</v>
      </c>
      <c r="G990" s="247"/>
      <c r="H990" s="250">
        <v>21</v>
      </c>
      <c r="I990" s="251"/>
      <c r="J990" s="247"/>
      <c r="K990" s="247"/>
      <c r="L990" s="252"/>
      <c r="M990" s="253"/>
      <c r="N990" s="254"/>
      <c r="O990" s="254"/>
      <c r="P990" s="254"/>
      <c r="Q990" s="254"/>
      <c r="R990" s="254"/>
      <c r="S990" s="254"/>
      <c r="T990" s="255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6" t="s">
        <v>225</v>
      </c>
      <c r="AU990" s="256" t="s">
        <v>93</v>
      </c>
      <c r="AV990" s="14" t="s">
        <v>223</v>
      </c>
      <c r="AW990" s="14" t="s">
        <v>38</v>
      </c>
      <c r="AX990" s="14" t="s">
        <v>91</v>
      </c>
      <c r="AY990" s="256" t="s">
        <v>216</v>
      </c>
    </row>
    <row r="991" s="2" customFormat="1" ht="16.5" customHeight="1">
      <c r="A991" s="40"/>
      <c r="B991" s="41"/>
      <c r="C991" s="221" t="s">
        <v>758</v>
      </c>
      <c r="D991" s="221" t="s">
        <v>218</v>
      </c>
      <c r="E991" s="222" t="s">
        <v>3397</v>
      </c>
      <c r="F991" s="223" t="s">
        <v>3398</v>
      </c>
      <c r="G991" s="224" t="s">
        <v>3198</v>
      </c>
      <c r="H991" s="225">
        <v>2</v>
      </c>
      <c r="I991" s="226"/>
      <c r="J991" s="227">
        <f>ROUND(I991*H991,2)</f>
        <v>0</v>
      </c>
      <c r="K991" s="223" t="s">
        <v>222</v>
      </c>
      <c r="L991" s="46"/>
      <c r="M991" s="228" t="s">
        <v>1</v>
      </c>
      <c r="N991" s="229" t="s">
        <v>48</v>
      </c>
      <c r="O991" s="93"/>
      <c r="P991" s="230">
        <f>O991*H991</f>
        <v>0</v>
      </c>
      <c r="Q991" s="230">
        <v>0.00183914</v>
      </c>
      <c r="R991" s="230">
        <f>Q991*H991</f>
        <v>0.0036782799999999999</v>
      </c>
      <c r="S991" s="230">
        <v>0</v>
      </c>
      <c r="T991" s="231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32" t="s">
        <v>312</v>
      </c>
      <c r="AT991" s="232" t="s">
        <v>218</v>
      </c>
      <c r="AU991" s="232" t="s">
        <v>93</v>
      </c>
      <c r="AY991" s="18" t="s">
        <v>216</v>
      </c>
      <c r="BE991" s="233">
        <f>IF(N991="základní",J991,0)</f>
        <v>0</v>
      </c>
      <c r="BF991" s="233">
        <f>IF(N991="snížená",J991,0)</f>
        <v>0</v>
      </c>
      <c r="BG991" s="233">
        <f>IF(N991="zákl. přenesená",J991,0)</f>
        <v>0</v>
      </c>
      <c r="BH991" s="233">
        <f>IF(N991="sníž. přenesená",J991,0)</f>
        <v>0</v>
      </c>
      <c r="BI991" s="233">
        <f>IF(N991="nulová",J991,0)</f>
        <v>0</v>
      </c>
      <c r="BJ991" s="18" t="s">
        <v>91</v>
      </c>
      <c r="BK991" s="233">
        <f>ROUND(I991*H991,2)</f>
        <v>0</v>
      </c>
      <c r="BL991" s="18" t="s">
        <v>312</v>
      </c>
      <c r="BM991" s="232" t="s">
        <v>3399</v>
      </c>
    </row>
    <row r="992" s="13" customFormat="1">
      <c r="A992" s="13"/>
      <c r="B992" s="234"/>
      <c r="C992" s="235"/>
      <c r="D992" s="236" t="s">
        <v>225</v>
      </c>
      <c r="E992" s="237" t="s">
        <v>1</v>
      </c>
      <c r="F992" s="238" t="s">
        <v>2979</v>
      </c>
      <c r="G992" s="235"/>
      <c r="H992" s="239">
        <v>2</v>
      </c>
      <c r="I992" s="240"/>
      <c r="J992" s="235"/>
      <c r="K992" s="235"/>
      <c r="L992" s="241"/>
      <c r="M992" s="242"/>
      <c r="N992" s="243"/>
      <c r="O992" s="243"/>
      <c r="P992" s="243"/>
      <c r="Q992" s="243"/>
      <c r="R992" s="243"/>
      <c r="S992" s="243"/>
      <c r="T992" s="24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5" t="s">
        <v>225</v>
      </c>
      <c r="AU992" s="245" t="s">
        <v>93</v>
      </c>
      <c r="AV992" s="13" t="s">
        <v>93</v>
      </c>
      <c r="AW992" s="13" t="s">
        <v>38</v>
      </c>
      <c r="AX992" s="13" t="s">
        <v>91</v>
      </c>
      <c r="AY992" s="245" t="s">
        <v>216</v>
      </c>
    </row>
    <row r="993" s="2" customFormat="1" ht="16.5" customHeight="1">
      <c r="A993" s="40"/>
      <c r="B993" s="41"/>
      <c r="C993" s="221" t="s">
        <v>786</v>
      </c>
      <c r="D993" s="221" t="s">
        <v>218</v>
      </c>
      <c r="E993" s="222" t="s">
        <v>3400</v>
      </c>
      <c r="F993" s="223" t="s">
        <v>3401</v>
      </c>
      <c r="G993" s="224" t="s">
        <v>323</v>
      </c>
      <c r="H993" s="225">
        <v>21</v>
      </c>
      <c r="I993" s="226"/>
      <c r="J993" s="227">
        <f>ROUND(I993*H993,2)</f>
        <v>0</v>
      </c>
      <c r="K993" s="223" t="s">
        <v>222</v>
      </c>
      <c r="L993" s="46"/>
      <c r="M993" s="228" t="s">
        <v>1</v>
      </c>
      <c r="N993" s="229" t="s">
        <v>48</v>
      </c>
      <c r="O993" s="93"/>
      <c r="P993" s="230">
        <f>O993*H993</f>
        <v>0</v>
      </c>
      <c r="Q993" s="230">
        <v>0.0002375</v>
      </c>
      <c r="R993" s="230">
        <f>Q993*H993</f>
        <v>0.0049874999999999997</v>
      </c>
      <c r="S993" s="230">
        <v>0</v>
      </c>
      <c r="T993" s="231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32" t="s">
        <v>312</v>
      </c>
      <c r="AT993" s="232" t="s">
        <v>218</v>
      </c>
      <c r="AU993" s="232" t="s">
        <v>93</v>
      </c>
      <c r="AY993" s="18" t="s">
        <v>216</v>
      </c>
      <c r="BE993" s="233">
        <f>IF(N993="základní",J993,0)</f>
        <v>0</v>
      </c>
      <c r="BF993" s="233">
        <f>IF(N993="snížená",J993,0)</f>
        <v>0</v>
      </c>
      <c r="BG993" s="233">
        <f>IF(N993="zákl. přenesená",J993,0)</f>
        <v>0</v>
      </c>
      <c r="BH993" s="233">
        <f>IF(N993="sníž. přenesená",J993,0)</f>
        <v>0</v>
      </c>
      <c r="BI993" s="233">
        <f>IF(N993="nulová",J993,0)</f>
        <v>0</v>
      </c>
      <c r="BJ993" s="18" t="s">
        <v>91</v>
      </c>
      <c r="BK993" s="233">
        <f>ROUND(I993*H993,2)</f>
        <v>0</v>
      </c>
      <c r="BL993" s="18" t="s">
        <v>312</v>
      </c>
      <c r="BM993" s="232" t="s">
        <v>3402</v>
      </c>
    </row>
    <row r="994" s="13" customFormat="1">
      <c r="A994" s="13"/>
      <c r="B994" s="234"/>
      <c r="C994" s="235"/>
      <c r="D994" s="236" t="s">
        <v>225</v>
      </c>
      <c r="E994" s="237" t="s">
        <v>1</v>
      </c>
      <c r="F994" s="238" t="s">
        <v>2958</v>
      </c>
      <c r="G994" s="235"/>
      <c r="H994" s="239">
        <v>1</v>
      </c>
      <c r="I994" s="240"/>
      <c r="J994" s="235"/>
      <c r="K994" s="235"/>
      <c r="L994" s="241"/>
      <c r="M994" s="242"/>
      <c r="N994" s="243"/>
      <c r="O994" s="243"/>
      <c r="P994" s="243"/>
      <c r="Q994" s="243"/>
      <c r="R994" s="243"/>
      <c r="S994" s="243"/>
      <c r="T994" s="24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5" t="s">
        <v>225</v>
      </c>
      <c r="AU994" s="245" t="s">
        <v>93</v>
      </c>
      <c r="AV994" s="13" t="s">
        <v>93</v>
      </c>
      <c r="AW994" s="13" t="s">
        <v>38</v>
      </c>
      <c r="AX994" s="13" t="s">
        <v>83</v>
      </c>
      <c r="AY994" s="245" t="s">
        <v>216</v>
      </c>
    </row>
    <row r="995" s="13" customFormat="1">
      <c r="A995" s="13"/>
      <c r="B995" s="234"/>
      <c r="C995" s="235"/>
      <c r="D995" s="236" t="s">
        <v>225</v>
      </c>
      <c r="E995" s="237" t="s">
        <v>1</v>
      </c>
      <c r="F995" s="238" t="s">
        <v>3260</v>
      </c>
      <c r="G995" s="235"/>
      <c r="H995" s="239">
        <v>2</v>
      </c>
      <c r="I995" s="240"/>
      <c r="J995" s="235"/>
      <c r="K995" s="235"/>
      <c r="L995" s="241"/>
      <c r="M995" s="242"/>
      <c r="N995" s="243"/>
      <c r="O995" s="243"/>
      <c r="P995" s="243"/>
      <c r="Q995" s="243"/>
      <c r="R995" s="243"/>
      <c r="S995" s="243"/>
      <c r="T995" s="24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5" t="s">
        <v>225</v>
      </c>
      <c r="AU995" s="245" t="s">
        <v>93</v>
      </c>
      <c r="AV995" s="13" t="s">
        <v>93</v>
      </c>
      <c r="AW995" s="13" t="s">
        <v>38</v>
      </c>
      <c r="AX995" s="13" t="s">
        <v>83</v>
      </c>
      <c r="AY995" s="245" t="s">
        <v>216</v>
      </c>
    </row>
    <row r="996" s="13" customFormat="1">
      <c r="A996" s="13"/>
      <c r="B996" s="234"/>
      <c r="C996" s="235"/>
      <c r="D996" s="236" t="s">
        <v>225</v>
      </c>
      <c r="E996" s="237" t="s">
        <v>1</v>
      </c>
      <c r="F996" s="238" t="s">
        <v>2979</v>
      </c>
      <c r="G996" s="235"/>
      <c r="H996" s="239">
        <v>2</v>
      </c>
      <c r="I996" s="240"/>
      <c r="J996" s="235"/>
      <c r="K996" s="235"/>
      <c r="L996" s="241"/>
      <c r="M996" s="242"/>
      <c r="N996" s="243"/>
      <c r="O996" s="243"/>
      <c r="P996" s="243"/>
      <c r="Q996" s="243"/>
      <c r="R996" s="243"/>
      <c r="S996" s="243"/>
      <c r="T996" s="24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5" t="s">
        <v>225</v>
      </c>
      <c r="AU996" s="245" t="s">
        <v>93</v>
      </c>
      <c r="AV996" s="13" t="s">
        <v>93</v>
      </c>
      <c r="AW996" s="13" t="s">
        <v>38</v>
      </c>
      <c r="AX996" s="13" t="s">
        <v>83</v>
      </c>
      <c r="AY996" s="245" t="s">
        <v>216</v>
      </c>
    </row>
    <row r="997" s="13" customFormat="1">
      <c r="A997" s="13"/>
      <c r="B997" s="234"/>
      <c r="C997" s="235"/>
      <c r="D997" s="236" t="s">
        <v>225</v>
      </c>
      <c r="E997" s="237" t="s">
        <v>1</v>
      </c>
      <c r="F997" s="238" t="s">
        <v>2961</v>
      </c>
      <c r="G997" s="235"/>
      <c r="H997" s="239">
        <v>1</v>
      </c>
      <c r="I997" s="240"/>
      <c r="J997" s="235"/>
      <c r="K997" s="235"/>
      <c r="L997" s="241"/>
      <c r="M997" s="242"/>
      <c r="N997" s="243"/>
      <c r="O997" s="243"/>
      <c r="P997" s="243"/>
      <c r="Q997" s="243"/>
      <c r="R997" s="243"/>
      <c r="S997" s="243"/>
      <c r="T997" s="24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5" t="s">
        <v>225</v>
      </c>
      <c r="AU997" s="245" t="s">
        <v>93</v>
      </c>
      <c r="AV997" s="13" t="s">
        <v>93</v>
      </c>
      <c r="AW997" s="13" t="s">
        <v>38</v>
      </c>
      <c r="AX997" s="13" t="s">
        <v>83</v>
      </c>
      <c r="AY997" s="245" t="s">
        <v>216</v>
      </c>
    </row>
    <row r="998" s="13" customFormat="1">
      <c r="A998" s="13"/>
      <c r="B998" s="234"/>
      <c r="C998" s="235"/>
      <c r="D998" s="236" t="s">
        <v>225</v>
      </c>
      <c r="E998" s="237" t="s">
        <v>1</v>
      </c>
      <c r="F998" s="238" t="s">
        <v>2962</v>
      </c>
      <c r="G998" s="235"/>
      <c r="H998" s="239">
        <v>1</v>
      </c>
      <c r="I998" s="240"/>
      <c r="J998" s="235"/>
      <c r="K998" s="235"/>
      <c r="L998" s="241"/>
      <c r="M998" s="242"/>
      <c r="N998" s="243"/>
      <c r="O998" s="243"/>
      <c r="P998" s="243"/>
      <c r="Q998" s="243"/>
      <c r="R998" s="243"/>
      <c r="S998" s="243"/>
      <c r="T998" s="24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5" t="s">
        <v>225</v>
      </c>
      <c r="AU998" s="245" t="s">
        <v>93</v>
      </c>
      <c r="AV998" s="13" t="s">
        <v>93</v>
      </c>
      <c r="AW998" s="13" t="s">
        <v>38</v>
      </c>
      <c r="AX998" s="13" t="s">
        <v>83</v>
      </c>
      <c r="AY998" s="245" t="s">
        <v>216</v>
      </c>
    </row>
    <row r="999" s="13" customFormat="1">
      <c r="A999" s="13"/>
      <c r="B999" s="234"/>
      <c r="C999" s="235"/>
      <c r="D999" s="236" t="s">
        <v>225</v>
      </c>
      <c r="E999" s="237" t="s">
        <v>1</v>
      </c>
      <c r="F999" s="238" t="s">
        <v>2963</v>
      </c>
      <c r="G999" s="235"/>
      <c r="H999" s="239">
        <v>1</v>
      </c>
      <c r="I999" s="240"/>
      <c r="J999" s="235"/>
      <c r="K999" s="235"/>
      <c r="L999" s="241"/>
      <c r="M999" s="242"/>
      <c r="N999" s="243"/>
      <c r="O999" s="243"/>
      <c r="P999" s="243"/>
      <c r="Q999" s="243"/>
      <c r="R999" s="243"/>
      <c r="S999" s="243"/>
      <c r="T999" s="24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5" t="s">
        <v>225</v>
      </c>
      <c r="AU999" s="245" t="s">
        <v>93</v>
      </c>
      <c r="AV999" s="13" t="s">
        <v>93</v>
      </c>
      <c r="AW999" s="13" t="s">
        <v>38</v>
      </c>
      <c r="AX999" s="13" t="s">
        <v>83</v>
      </c>
      <c r="AY999" s="245" t="s">
        <v>216</v>
      </c>
    </row>
    <row r="1000" s="13" customFormat="1">
      <c r="A1000" s="13"/>
      <c r="B1000" s="234"/>
      <c r="C1000" s="235"/>
      <c r="D1000" s="236" t="s">
        <v>225</v>
      </c>
      <c r="E1000" s="237" t="s">
        <v>1</v>
      </c>
      <c r="F1000" s="238" t="s">
        <v>2964</v>
      </c>
      <c r="G1000" s="235"/>
      <c r="H1000" s="239">
        <v>1</v>
      </c>
      <c r="I1000" s="240"/>
      <c r="J1000" s="235"/>
      <c r="K1000" s="235"/>
      <c r="L1000" s="241"/>
      <c r="M1000" s="242"/>
      <c r="N1000" s="243"/>
      <c r="O1000" s="243"/>
      <c r="P1000" s="243"/>
      <c r="Q1000" s="243"/>
      <c r="R1000" s="243"/>
      <c r="S1000" s="243"/>
      <c r="T1000" s="24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5" t="s">
        <v>225</v>
      </c>
      <c r="AU1000" s="245" t="s">
        <v>93</v>
      </c>
      <c r="AV1000" s="13" t="s">
        <v>93</v>
      </c>
      <c r="AW1000" s="13" t="s">
        <v>38</v>
      </c>
      <c r="AX1000" s="13" t="s">
        <v>83</v>
      </c>
      <c r="AY1000" s="245" t="s">
        <v>216</v>
      </c>
    </row>
    <row r="1001" s="13" customFormat="1">
      <c r="A1001" s="13"/>
      <c r="B1001" s="234"/>
      <c r="C1001" s="235"/>
      <c r="D1001" s="236" t="s">
        <v>225</v>
      </c>
      <c r="E1001" s="237" t="s">
        <v>1</v>
      </c>
      <c r="F1001" s="238" t="s">
        <v>2965</v>
      </c>
      <c r="G1001" s="235"/>
      <c r="H1001" s="239">
        <v>1</v>
      </c>
      <c r="I1001" s="240"/>
      <c r="J1001" s="235"/>
      <c r="K1001" s="235"/>
      <c r="L1001" s="241"/>
      <c r="M1001" s="242"/>
      <c r="N1001" s="243"/>
      <c r="O1001" s="243"/>
      <c r="P1001" s="243"/>
      <c r="Q1001" s="243"/>
      <c r="R1001" s="243"/>
      <c r="S1001" s="243"/>
      <c r="T1001" s="24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5" t="s">
        <v>225</v>
      </c>
      <c r="AU1001" s="245" t="s">
        <v>93</v>
      </c>
      <c r="AV1001" s="13" t="s">
        <v>93</v>
      </c>
      <c r="AW1001" s="13" t="s">
        <v>38</v>
      </c>
      <c r="AX1001" s="13" t="s">
        <v>83</v>
      </c>
      <c r="AY1001" s="245" t="s">
        <v>216</v>
      </c>
    </row>
    <row r="1002" s="13" customFormat="1">
      <c r="A1002" s="13"/>
      <c r="B1002" s="234"/>
      <c r="C1002" s="235"/>
      <c r="D1002" s="236" t="s">
        <v>225</v>
      </c>
      <c r="E1002" s="237" t="s">
        <v>1</v>
      </c>
      <c r="F1002" s="238" t="s">
        <v>2966</v>
      </c>
      <c r="G1002" s="235"/>
      <c r="H1002" s="239">
        <v>1</v>
      </c>
      <c r="I1002" s="240"/>
      <c r="J1002" s="235"/>
      <c r="K1002" s="235"/>
      <c r="L1002" s="241"/>
      <c r="M1002" s="242"/>
      <c r="N1002" s="243"/>
      <c r="O1002" s="243"/>
      <c r="P1002" s="243"/>
      <c r="Q1002" s="243"/>
      <c r="R1002" s="243"/>
      <c r="S1002" s="243"/>
      <c r="T1002" s="24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5" t="s">
        <v>225</v>
      </c>
      <c r="AU1002" s="245" t="s">
        <v>93</v>
      </c>
      <c r="AV1002" s="13" t="s">
        <v>93</v>
      </c>
      <c r="AW1002" s="13" t="s">
        <v>38</v>
      </c>
      <c r="AX1002" s="13" t="s">
        <v>83</v>
      </c>
      <c r="AY1002" s="245" t="s">
        <v>216</v>
      </c>
    </row>
    <row r="1003" s="13" customFormat="1">
      <c r="A1003" s="13"/>
      <c r="B1003" s="234"/>
      <c r="C1003" s="235"/>
      <c r="D1003" s="236" t="s">
        <v>225</v>
      </c>
      <c r="E1003" s="237" t="s">
        <v>1</v>
      </c>
      <c r="F1003" s="238" t="s">
        <v>2967</v>
      </c>
      <c r="G1003" s="235"/>
      <c r="H1003" s="239">
        <v>1</v>
      </c>
      <c r="I1003" s="240"/>
      <c r="J1003" s="235"/>
      <c r="K1003" s="235"/>
      <c r="L1003" s="241"/>
      <c r="M1003" s="242"/>
      <c r="N1003" s="243"/>
      <c r="O1003" s="243"/>
      <c r="P1003" s="243"/>
      <c r="Q1003" s="243"/>
      <c r="R1003" s="243"/>
      <c r="S1003" s="243"/>
      <c r="T1003" s="244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5" t="s">
        <v>225</v>
      </c>
      <c r="AU1003" s="245" t="s">
        <v>93</v>
      </c>
      <c r="AV1003" s="13" t="s">
        <v>93</v>
      </c>
      <c r="AW1003" s="13" t="s">
        <v>38</v>
      </c>
      <c r="AX1003" s="13" t="s">
        <v>83</v>
      </c>
      <c r="AY1003" s="245" t="s">
        <v>216</v>
      </c>
    </row>
    <row r="1004" s="13" customFormat="1">
      <c r="A1004" s="13"/>
      <c r="B1004" s="234"/>
      <c r="C1004" s="235"/>
      <c r="D1004" s="236" t="s">
        <v>225</v>
      </c>
      <c r="E1004" s="237" t="s">
        <v>1</v>
      </c>
      <c r="F1004" s="238" t="s">
        <v>2968</v>
      </c>
      <c r="G1004" s="235"/>
      <c r="H1004" s="239">
        <v>1</v>
      </c>
      <c r="I1004" s="240"/>
      <c r="J1004" s="235"/>
      <c r="K1004" s="235"/>
      <c r="L1004" s="241"/>
      <c r="M1004" s="242"/>
      <c r="N1004" s="243"/>
      <c r="O1004" s="243"/>
      <c r="P1004" s="243"/>
      <c r="Q1004" s="243"/>
      <c r="R1004" s="243"/>
      <c r="S1004" s="243"/>
      <c r="T1004" s="24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5" t="s">
        <v>225</v>
      </c>
      <c r="AU1004" s="245" t="s">
        <v>93</v>
      </c>
      <c r="AV1004" s="13" t="s">
        <v>93</v>
      </c>
      <c r="AW1004" s="13" t="s">
        <v>38</v>
      </c>
      <c r="AX1004" s="13" t="s">
        <v>83</v>
      </c>
      <c r="AY1004" s="245" t="s">
        <v>216</v>
      </c>
    </row>
    <row r="1005" s="13" customFormat="1">
      <c r="A1005" s="13"/>
      <c r="B1005" s="234"/>
      <c r="C1005" s="235"/>
      <c r="D1005" s="236" t="s">
        <v>225</v>
      </c>
      <c r="E1005" s="237" t="s">
        <v>1</v>
      </c>
      <c r="F1005" s="238" t="s">
        <v>2969</v>
      </c>
      <c r="G1005" s="235"/>
      <c r="H1005" s="239">
        <v>1</v>
      </c>
      <c r="I1005" s="240"/>
      <c r="J1005" s="235"/>
      <c r="K1005" s="235"/>
      <c r="L1005" s="241"/>
      <c r="M1005" s="242"/>
      <c r="N1005" s="243"/>
      <c r="O1005" s="243"/>
      <c r="P1005" s="243"/>
      <c r="Q1005" s="243"/>
      <c r="R1005" s="243"/>
      <c r="S1005" s="243"/>
      <c r="T1005" s="244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5" t="s">
        <v>225</v>
      </c>
      <c r="AU1005" s="245" t="s">
        <v>93</v>
      </c>
      <c r="AV1005" s="13" t="s">
        <v>93</v>
      </c>
      <c r="AW1005" s="13" t="s">
        <v>38</v>
      </c>
      <c r="AX1005" s="13" t="s">
        <v>83</v>
      </c>
      <c r="AY1005" s="245" t="s">
        <v>216</v>
      </c>
    </row>
    <row r="1006" s="13" customFormat="1">
      <c r="A1006" s="13"/>
      <c r="B1006" s="234"/>
      <c r="C1006" s="235"/>
      <c r="D1006" s="236" t="s">
        <v>225</v>
      </c>
      <c r="E1006" s="237" t="s">
        <v>1</v>
      </c>
      <c r="F1006" s="238" t="s">
        <v>2970</v>
      </c>
      <c r="G1006" s="235"/>
      <c r="H1006" s="239">
        <v>1</v>
      </c>
      <c r="I1006" s="240"/>
      <c r="J1006" s="235"/>
      <c r="K1006" s="235"/>
      <c r="L1006" s="241"/>
      <c r="M1006" s="242"/>
      <c r="N1006" s="243"/>
      <c r="O1006" s="243"/>
      <c r="P1006" s="243"/>
      <c r="Q1006" s="243"/>
      <c r="R1006" s="243"/>
      <c r="S1006" s="243"/>
      <c r="T1006" s="24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5" t="s">
        <v>225</v>
      </c>
      <c r="AU1006" s="245" t="s">
        <v>93</v>
      </c>
      <c r="AV1006" s="13" t="s">
        <v>93</v>
      </c>
      <c r="AW1006" s="13" t="s">
        <v>38</v>
      </c>
      <c r="AX1006" s="13" t="s">
        <v>83</v>
      </c>
      <c r="AY1006" s="245" t="s">
        <v>216</v>
      </c>
    </row>
    <row r="1007" s="13" customFormat="1">
      <c r="A1007" s="13"/>
      <c r="B1007" s="234"/>
      <c r="C1007" s="235"/>
      <c r="D1007" s="236" t="s">
        <v>225</v>
      </c>
      <c r="E1007" s="237" t="s">
        <v>1</v>
      </c>
      <c r="F1007" s="238" t="s">
        <v>2971</v>
      </c>
      <c r="G1007" s="235"/>
      <c r="H1007" s="239">
        <v>1</v>
      </c>
      <c r="I1007" s="240"/>
      <c r="J1007" s="235"/>
      <c r="K1007" s="235"/>
      <c r="L1007" s="241"/>
      <c r="M1007" s="242"/>
      <c r="N1007" s="243"/>
      <c r="O1007" s="243"/>
      <c r="P1007" s="243"/>
      <c r="Q1007" s="243"/>
      <c r="R1007" s="243"/>
      <c r="S1007" s="243"/>
      <c r="T1007" s="244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5" t="s">
        <v>225</v>
      </c>
      <c r="AU1007" s="245" t="s">
        <v>93</v>
      </c>
      <c r="AV1007" s="13" t="s">
        <v>93</v>
      </c>
      <c r="AW1007" s="13" t="s">
        <v>38</v>
      </c>
      <c r="AX1007" s="13" t="s">
        <v>83</v>
      </c>
      <c r="AY1007" s="245" t="s">
        <v>216</v>
      </c>
    </row>
    <row r="1008" s="13" customFormat="1">
      <c r="A1008" s="13"/>
      <c r="B1008" s="234"/>
      <c r="C1008" s="235"/>
      <c r="D1008" s="236" t="s">
        <v>225</v>
      </c>
      <c r="E1008" s="237" t="s">
        <v>1</v>
      </c>
      <c r="F1008" s="238" t="s">
        <v>2972</v>
      </c>
      <c r="G1008" s="235"/>
      <c r="H1008" s="239">
        <v>1</v>
      </c>
      <c r="I1008" s="240"/>
      <c r="J1008" s="235"/>
      <c r="K1008" s="235"/>
      <c r="L1008" s="241"/>
      <c r="M1008" s="242"/>
      <c r="N1008" s="243"/>
      <c r="O1008" s="243"/>
      <c r="P1008" s="243"/>
      <c r="Q1008" s="243"/>
      <c r="R1008" s="243"/>
      <c r="S1008" s="243"/>
      <c r="T1008" s="24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5" t="s">
        <v>225</v>
      </c>
      <c r="AU1008" s="245" t="s">
        <v>93</v>
      </c>
      <c r="AV1008" s="13" t="s">
        <v>93</v>
      </c>
      <c r="AW1008" s="13" t="s">
        <v>38</v>
      </c>
      <c r="AX1008" s="13" t="s">
        <v>83</v>
      </c>
      <c r="AY1008" s="245" t="s">
        <v>216</v>
      </c>
    </row>
    <row r="1009" s="13" customFormat="1">
      <c r="A1009" s="13"/>
      <c r="B1009" s="234"/>
      <c r="C1009" s="235"/>
      <c r="D1009" s="236" t="s">
        <v>225</v>
      </c>
      <c r="E1009" s="237" t="s">
        <v>1</v>
      </c>
      <c r="F1009" s="238" t="s">
        <v>2951</v>
      </c>
      <c r="G1009" s="235"/>
      <c r="H1009" s="239">
        <v>1</v>
      </c>
      <c r="I1009" s="240"/>
      <c r="J1009" s="235"/>
      <c r="K1009" s="235"/>
      <c r="L1009" s="241"/>
      <c r="M1009" s="242"/>
      <c r="N1009" s="243"/>
      <c r="O1009" s="243"/>
      <c r="P1009" s="243"/>
      <c r="Q1009" s="243"/>
      <c r="R1009" s="243"/>
      <c r="S1009" s="243"/>
      <c r="T1009" s="244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5" t="s">
        <v>225</v>
      </c>
      <c r="AU1009" s="245" t="s">
        <v>93</v>
      </c>
      <c r="AV1009" s="13" t="s">
        <v>93</v>
      </c>
      <c r="AW1009" s="13" t="s">
        <v>38</v>
      </c>
      <c r="AX1009" s="13" t="s">
        <v>83</v>
      </c>
      <c r="AY1009" s="245" t="s">
        <v>216</v>
      </c>
    </row>
    <row r="1010" s="13" customFormat="1">
      <c r="A1010" s="13"/>
      <c r="B1010" s="234"/>
      <c r="C1010" s="235"/>
      <c r="D1010" s="236" t="s">
        <v>225</v>
      </c>
      <c r="E1010" s="237" t="s">
        <v>1</v>
      </c>
      <c r="F1010" s="238" t="s">
        <v>2974</v>
      </c>
      <c r="G1010" s="235"/>
      <c r="H1010" s="239">
        <v>2</v>
      </c>
      <c r="I1010" s="240"/>
      <c r="J1010" s="235"/>
      <c r="K1010" s="235"/>
      <c r="L1010" s="241"/>
      <c r="M1010" s="242"/>
      <c r="N1010" s="243"/>
      <c r="O1010" s="243"/>
      <c r="P1010" s="243"/>
      <c r="Q1010" s="243"/>
      <c r="R1010" s="243"/>
      <c r="S1010" s="243"/>
      <c r="T1010" s="24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5" t="s">
        <v>225</v>
      </c>
      <c r="AU1010" s="245" t="s">
        <v>93</v>
      </c>
      <c r="AV1010" s="13" t="s">
        <v>93</v>
      </c>
      <c r="AW1010" s="13" t="s">
        <v>38</v>
      </c>
      <c r="AX1010" s="13" t="s">
        <v>83</v>
      </c>
      <c r="AY1010" s="245" t="s">
        <v>216</v>
      </c>
    </row>
    <row r="1011" s="13" customFormat="1">
      <c r="A1011" s="13"/>
      <c r="B1011" s="234"/>
      <c r="C1011" s="235"/>
      <c r="D1011" s="236" t="s">
        <v>225</v>
      </c>
      <c r="E1011" s="237" t="s">
        <v>1</v>
      </c>
      <c r="F1011" s="238" t="s">
        <v>2975</v>
      </c>
      <c r="G1011" s="235"/>
      <c r="H1011" s="239">
        <v>1</v>
      </c>
      <c r="I1011" s="240"/>
      <c r="J1011" s="235"/>
      <c r="K1011" s="235"/>
      <c r="L1011" s="241"/>
      <c r="M1011" s="242"/>
      <c r="N1011" s="243"/>
      <c r="O1011" s="243"/>
      <c r="P1011" s="243"/>
      <c r="Q1011" s="243"/>
      <c r="R1011" s="243"/>
      <c r="S1011" s="243"/>
      <c r="T1011" s="24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5" t="s">
        <v>225</v>
      </c>
      <c r="AU1011" s="245" t="s">
        <v>93</v>
      </c>
      <c r="AV1011" s="13" t="s">
        <v>93</v>
      </c>
      <c r="AW1011" s="13" t="s">
        <v>38</v>
      </c>
      <c r="AX1011" s="13" t="s">
        <v>83</v>
      </c>
      <c r="AY1011" s="245" t="s">
        <v>216</v>
      </c>
    </row>
    <row r="1012" s="14" customFormat="1">
      <c r="A1012" s="14"/>
      <c r="B1012" s="246"/>
      <c r="C1012" s="247"/>
      <c r="D1012" s="236" t="s">
        <v>225</v>
      </c>
      <c r="E1012" s="248" t="s">
        <v>1</v>
      </c>
      <c r="F1012" s="249" t="s">
        <v>229</v>
      </c>
      <c r="G1012" s="247"/>
      <c r="H1012" s="250">
        <v>21</v>
      </c>
      <c r="I1012" s="251"/>
      <c r="J1012" s="247"/>
      <c r="K1012" s="247"/>
      <c r="L1012" s="252"/>
      <c r="M1012" s="253"/>
      <c r="N1012" s="254"/>
      <c r="O1012" s="254"/>
      <c r="P1012" s="254"/>
      <c r="Q1012" s="254"/>
      <c r="R1012" s="254"/>
      <c r="S1012" s="254"/>
      <c r="T1012" s="255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6" t="s">
        <v>225</v>
      </c>
      <c r="AU1012" s="256" t="s">
        <v>93</v>
      </c>
      <c r="AV1012" s="14" t="s">
        <v>223</v>
      </c>
      <c r="AW1012" s="14" t="s">
        <v>38</v>
      </c>
      <c r="AX1012" s="14" t="s">
        <v>91</v>
      </c>
      <c r="AY1012" s="256" t="s">
        <v>216</v>
      </c>
    </row>
    <row r="1013" s="2" customFormat="1" ht="33" customHeight="1">
      <c r="A1013" s="40"/>
      <c r="B1013" s="41"/>
      <c r="C1013" s="221" t="s">
        <v>791</v>
      </c>
      <c r="D1013" s="221" t="s">
        <v>218</v>
      </c>
      <c r="E1013" s="222" t="s">
        <v>3403</v>
      </c>
      <c r="F1013" s="223" t="s">
        <v>3404</v>
      </c>
      <c r="G1013" s="224" t="s">
        <v>323</v>
      </c>
      <c r="H1013" s="225">
        <v>2</v>
      </c>
      <c r="I1013" s="226"/>
      <c r="J1013" s="227">
        <f>ROUND(I1013*H1013,2)</f>
        <v>0</v>
      </c>
      <c r="K1013" s="223" t="s">
        <v>222</v>
      </c>
      <c r="L1013" s="46"/>
      <c r="M1013" s="228" t="s">
        <v>1</v>
      </c>
      <c r="N1013" s="229" t="s">
        <v>48</v>
      </c>
      <c r="O1013" s="93"/>
      <c r="P1013" s="230">
        <f>O1013*H1013</f>
        <v>0</v>
      </c>
      <c r="Q1013" s="230">
        <v>0.00047156990000000001</v>
      </c>
      <c r="R1013" s="230">
        <f>Q1013*H1013</f>
        <v>0.00094313980000000001</v>
      </c>
      <c r="S1013" s="230">
        <v>0</v>
      </c>
      <c r="T1013" s="231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32" t="s">
        <v>312</v>
      </c>
      <c r="AT1013" s="232" t="s">
        <v>218</v>
      </c>
      <c r="AU1013" s="232" t="s">
        <v>93</v>
      </c>
      <c r="AY1013" s="18" t="s">
        <v>216</v>
      </c>
      <c r="BE1013" s="233">
        <f>IF(N1013="základní",J1013,0)</f>
        <v>0</v>
      </c>
      <c r="BF1013" s="233">
        <f>IF(N1013="snížená",J1013,0)</f>
        <v>0</v>
      </c>
      <c r="BG1013" s="233">
        <f>IF(N1013="zákl. přenesená",J1013,0)</f>
        <v>0</v>
      </c>
      <c r="BH1013" s="233">
        <f>IF(N1013="sníž. přenesená",J1013,0)</f>
        <v>0</v>
      </c>
      <c r="BI1013" s="233">
        <f>IF(N1013="nulová",J1013,0)</f>
        <v>0</v>
      </c>
      <c r="BJ1013" s="18" t="s">
        <v>91</v>
      </c>
      <c r="BK1013" s="233">
        <f>ROUND(I1013*H1013,2)</f>
        <v>0</v>
      </c>
      <c r="BL1013" s="18" t="s">
        <v>312</v>
      </c>
      <c r="BM1013" s="232" t="s">
        <v>3405</v>
      </c>
    </row>
    <row r="1014" s="13" customFormat="1">
      <c r="A1014" s="13"/>
      <c r="B1014" s="234"/>
      <c r="C1014" s="235"/>
      <c r="D1014" s="236" t="s">
        <v>225</v>
      </c>
      <c r="E1014" s="237" t="s">
        <v>1</v>
      </c>
      <c r="F1014" s="238" t="s">
        <v>2979</v>
      </c>
      <c r="G1014" s="235"/>
      <c r="H1014" s="239">
        <v>2</v>
      </c>
      <c r="I1014" s="240"/>
      <c r="J1014" s="235"/>
      <c r="K1014" s="235"/>
      <c r="L1014" s="241"/>
      <c r="M1014" s="242"/>
      <c r="N1014" s="243"/>
      <c r="O1014" s="243"/>
      <c r="P1014" s="243"/>
      <c r="Q1014" s="243"/>
      <c r="R1014" s="243"/>
      <c r="S1014" s="243"/>
      <c r="T1014" s="244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5" t="s">
        <v>225</v>
      </c>
      <c r="AU1014" s="245" t="s">
        <v>93</v>
      </c>
      <c r="AV1014" s="13" t="s">
        <v>93</v>
      </c>
      <c r="AW1014" s="13" t="s">
        <v>38</v>
      </c>
      <c r="AX1014" s="13" t="s">
        <v>91</v>
      </c>
      <c r="AY1014" s="245" t="s">
        <v>216</v>
      </c>
    </row>
    <row r="1015" s="2" customFormat="1" ht="16.5" customHeight="1">
      <c r="A1015" s="40"/>
      <c r="B1015" s="41"/>
      <c r="C1015" s="221" t="s">
        <v>795</v>
      </c>
      <c r="D1015" s="221" t="s">
        <v>218</v>
      </c>
      <c r="E1015" s="222" t="s">
        <v>3406</v>
      </c>
      <c r="F1015" s="223" t="s">
        <v>3407</v>
      </c>
      <c r="G1015" s="224" t="s">
        <v>323</v>
      </c>
      <c r="H1015" s="225">
        <v>21</v>
      </c>
      <c r="I1015" s="226"/>
      <c r="J1015" s="227">
        <f>ROUND(I1015*H1015,2)</f>
        <v>0</v>
      </c>
      <c r="K1015" s="223" t="s">
        <v>222</v>
      </c>
      <c r="L1015" s="46"/>
      <c r="M1015" s="228" t="s">
        <v>1</v>
      </c>
      <c r="N1015" s="229" t="s">
        <v>48</v>
      </c>
      <c r="O1015" s="93"/>
      <c r="P1015" s="230">
        <f>O1015*H1015</f>
        <v>0</v>
      </c>
      <c r="Q1015" s="230">
        <v>0.00018156990000000001</v>
      </c>
      <c r="R1015" s="230">
        <f>Q1015*H1015</f>
        <v>0.0038129679000000003</v>
      </c>
      <c r="S1015" s="230">
        <v>0</v>
      </c>
      <c r="T1015" s="231">
        <f>S1015*H1015</f>
        <v>0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32" t="s">
        <v>312</v>
      </c>
      <c r="AT1015" s="232" t="s">
        <v>218</v>
      </c>
      <c r="AU1015" s="232" t="s">
        <v>93</v>
      </c>
      <c r="AY1015" s="18" t="s">
        <v>216</v>
      </c>
      <c r="BE1015" s="233">
        <f>IF(N1015="základní",J1015,0)</f>
        <v>0</v>
      </c>
      <c r="BF1015" s="233">
        <f>IF(N1015="snížená",J1015,0)</f>
        <v>0</v>
      </c>
      <c r="BG1015" s="233">
        <f>IF(N1015="zákl. přenesená",J1015,0)</f>
        <v>0</v>
      </c>
      <c r="BH1015" s="233">
        <f>IF(N1015="sníž. přenesená",J1015,0)</f>
        <v>0</v>
      </c>
      <c r="BI1015" s="233">
        <f>IF(N1015="nulová",J1015,0)</f>
        <v>0</v>
      </c>
      <c r="BJ1015" s="18" t="s">
        <v>91</v>
      </c>
      <c r="BK1015" s="233">
        <f>ROUND(I1015*H1015,2)</f>
        <v>0</v>
      </c>
      <c r="BL1015" s="18" t="s">
        <v>312</v>
      </c>
      <c r="BM1015" s="232" t="s">
        <v>3408</v>
      </c>
    </row>
    <row r="1016" s="2" customFormat="1" ht="16.5" customHeight="1">
      <c r="A1016" s="40"/>
      <c r="B1016" s="41"/>
      <c r="C1016" s="267" t="s">
        <v>802</v>
      </c>
      <c r="D1016" s="267" t="s">
        <v>295</v>
      </c>
      <c r="E1016" s="268" t="s">
        <v>3409</v>
      </c>
      <c r="F1016" s="269" t="s">
        <v>3410</v>
      </c>
      <c r="G1016" s="270" t="s">
        <v>323</v>
      </c>
      <c r="H1016" s="271">
        <v>21</v>
      </c>
      <c r="I1016" s="272"/>
      <c r="J1016" s="273">
        <f>ROUND(I1016*H1016,2)</f>
        <v>0</v>
      </c>
      <c r="K1016" s="269" t="s">
        <v>222</v>
      </c>
      <c r="L1016" s="274"/>
      <c r="M1016" s="275" t="s">
        <v>1</v>
      </c>
      <c r="N1016" s="276" t="s">
        <v>48</v>
      </c>
      <c r="O1016" s="93"/>
      <c r="P1016" s="230">
        <f>O1016*H1016</f>
        <v>0</v>
      </c>
      <c r="Q1016" s="230">
        <v>0.00025000000000000001</v>
      </c>
      <c r="R1016" s="230">
        <f>Q1016*H1016</f>
        <v>0.0052500000000000003</v>
      </c>
      <c r="S1016" s="230">
        <v>0</v>
      </c>
      <c r="T1016" s="231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32" t="s">
        <v>440</v>
      </c>
      <c r="AT1016" s="232" t="s">
        <v>295</v>
      </c>
      <c r="AU1016" s="232" t="s">
        <v>93</v>
      </c>
      <c r="AY1016" s="18" t="s">
        <v>216</v>
      </c>
      <c r="BE1016" s="233">
        <f>IF(N1016="základní",J1016,0)</f>
        <v>0</v>
      </c>
      <c r="BF1016" s="233">
        <f>IF(N1016="snížená",J1016,0)</f>
        <v>0</v>
      </c>
      <c r="BG1016" s="233">
        <f>IF(N1016="zákl. přenesená",J1016,0)</f>
        <v>0</v>
      </c>
      <c r="BH1016" s="233">
        <f>IF(N1016="sníž. přenesená",J1016,0)</f>
        <v>0</v>
      </c>
      <c r="BI1016" s="233">
        <f>IF(N1016="nulová",J1016,0)</f>
        <v>0</v>
      </c>
      <c r="BJ1016" s="18" t="s">
        <v>91</v>
      </c>
      <c r="BK1016" s="233">
        <f>ROUND(I1016*H1016,2)</f>
        <v>0</v>
      </c>
      <c r="BL1016" s="18" t="s">
        <v>312</v>
      </c>
      <c r="BM1016" s="232" t="s">
        <v>3411</v>
      </c>
    </row>
    <row r="1017" s="2" customFormat="1" ht="24.15" customHeight="1">
      <c r="A1017" s="40"/>
      <c r="B1017" s="41"/>
      <c r="C1017" s="221" t="s">
        <v>807</v>
      </c>
      <c r="D1017" s="221" t="s">
        <v>218</v>
      </c>
      <c r="E1017" s="222" t="s">
        <v>3412</v>
      </c>
      <c r="F1017" s="223" t="s">
        <v>3413</v>
      </c>
      <c r="G1017" s="224" t="s">
        <v>278</v>
      </c>
      <c r="H1017" s="225">
        <v>2.0329999999999999</v>
      </c>
      <c r="I1017" s="226"/>
      <c r="J1017" s="227">
        <f>ROUND(I1017*H1017,2)</f>
        <v>0</v>
      </c>
      <c r="K1017" s="223" t="s">
        <v>222</v>
      </c>
      <c r="L1017" s="46"/>
      <c r="M1017" s="295" t="s">
        <v>1</v>
      </c>
      <c r="N1017" s="296" t="s">
        <v>48</v>
      </c>
      <c r="O1017" s="297"/>
      <c r="P1017" s="298">
        <f>O1017*H1017</f>
        <v>0</v>
      </c>
      <c r="Q1017" s="298">
        <v>0</v>
      </c>
      <c r="R1017" s="298">
        <f>Q1017*H1017</f>
        <v>0</v>
      </c>
      <c r="S1017" s="298">
        <v>0</v>
      </c>
      <c r="T1017" s="299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32" t="s">
        <v>312</v>
      </c>
      <c r="AT1017" s="232" t="s">
        <v>218</v>
      </c>
      <c r="AU1017" s="232" t="s">
        <v>93</v>
      </c>
      <c r="AY1017" s="18" t="s">
        <v>216</v>
      </c>
      <c r="BE1017" s="233">
        <f>IF(N1017="základní",J1017,0)</f>
        <v>0</v>
      </c>
      <c r="BF1017" s="233">
        <f>IF(N1017="snížená",J1017,0)</f>
        <v>0</v>
      </c>
      <c r="BG1017" s="233">
        <f>IF(N1017="zákl. přenesená",J1017,0)</f>
        <v>0</v>
      </c>
      <c r="BH1017" s="233">
        <f>IF(N1017="sníž. přenesená",J1017,0)</f>
        <v>0</v>
      </c>
      <c r="BI1017" s="233">
        <f>IF(N1017="nulová",J1017,0)</f>
        <v>0</v>
      </c>
      <c r="BJ1017" s="18" t="s">
        <v>91</v>
      </c>
      <c r="BK1017" s="233">
        <f>ROUND(I1017*H1017,2)</f>
        <v>0</v>
      </c>
      <c r="BL1017" s="18" t="s">
        <v>312</v>
      </c>
      <c r="BM1017" s="232" t="s">
        <v>3414</v>
      </c>
    </row>
    <row r="1018" s="2" customFormat="1" ht="6.96" customHeight="1">
      <c r="A1018" s="40"/>
      <c r="B1018" s="68"/>
      <c r="C1018" s="69"/>
      <c r="D1018" s="69"/>
      <c r="E1018" s="69"/>
      <c r="F1018" s="69"/>
      <c r="G1018" s="69"/>
      <c r="H1018" s="69"/>
      <c r="I1018" s="69"/>
      <c r="J1018" s="69"/>
      <c r="K1018" s="69"/>
      <c r="L1018" s="46"/>
      <c r="M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</row>
  </sheetData>
  <sheetProtection sheet="1" autoFilter="0" formatColumns="0" formatRows="0" objects="1" scenarios="1" spinCount="100000" saltValue="bpiEj86U8briSfxTisJ1kSmHzZ3RtRaeBjzkWxOMv+8RjXQcw27H8VcDhqXk5uNAoxqjwGtHvQNP6fvSkx9NOw==" hashValue="3NEB8FrmwSXISUp/gbKS4vHvVHUnPNPz5hGOk+alV9e+eiOE4fCV3AioK/t4o5jpQ4aMW8r9jdc6PO74vIq+kw==" algorithmName="SHA-512" password="CC35"/>
  <autoFilter ref="C119:K101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  <c r="AZ2" s="138" t="s">
        <v>3415</v>
      </c>
      <c r="BA2" s="138" t="s">
        <v>3416</v>
      </c>
      <c r="BB2" s="138" t="s">
        <v>1</v>
      </c>
      <c r="BC2" s="138" t="s">
        <v>3417</v>
      </c>
      <c r="BD2" s="138" t="s">
        <v>93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93</v>
      </c>
      <c r="AZ3" s="138" t="s">
        <v>3418</v>
      </c>
      <c r="BA3" s="138" t="s">
        <v>3419</v>
      </c>
      <c r="BB3" s="138" t="s">
        <v>1</v>
      </c>
      <c r="BC3" s="138" t="s">
        <v>3420</v>
      </c>
      <c r="BD3" s="138" t="s">
        <v>93</v>
      </c>
    </row>
    <row r="4" s="1" customFormat="1" ht="24.96" customHeight="1">
      <c r="B4" s="21"/>
      <c r="D4" s="141" t="s">
        <v>118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I.ETAPA - Stavební úpravy vnitřních prostor objektu B Mendelovy univerzity, p.č. 2/1</v>
      </c>
      <c r="F7" s="143"/>
      <c r="G7" s="143"/>
      <c r="H7" s="143"/>
      <c r="L7" s="21"/>
    </row>
    <row r="8" s="2" customFormat="1" ht="12" customHeight="1">
      <c r="A8" s="40"/>
      <c r="B8" s="46"/>
      <c r="C8" s="40"/>
      <c r="D8" s="143" t="s">
        <v>131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5" t="s">
        <v>3421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3" t="s">
        <v>18</v>
      </c>
      <c r="E11" s="40"/>
      <c r="F11" s="146" t="s">
        <v>1</v>
      </c>
      <c r="G11" s="40"/>
      <c r="H11" s="40"/>
      <c r="I11" s="143" t="s">
        <v>20</v>
      </c>
      <c r="J11" s="146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3" t="s">
        <v>22</v>
      </c>
      <c r="E12" s="40"/>
      <c r="F12" s="146" t="s">
        <v>23</v>
      </c>
      <c r="G12" s="40"/>
      <c r="H12" s="40"/>
      <c r="I12" s="143" t="s">
        <v>24</v>
      </c>
      <c r="J12" s="147" t="str">
        <f>'Rekapitulace stavby'!AN8</f>
        <v>25. 7. 2023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3" t="s">
        <v>30</v>
      </c>
      <c r="E14" s="40"/>
      <c r="F14" s="40"/>
      <c r="G14" s="40"/>
      <c r="H14" s="40"/>
      <c r="I14" s="143" t="s">
        <v>31</v>
      </c>
      <c r="J14" s="146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6" t="s">
        <v>32</v>
      </c>
      <c r="F15" s="40"/>
      <c r="G15" s="40"/>
      <c r="H15" s="40"/>
      <c r="I15" s="143" t="s">
        <v>33</v>
      </c>
      <c r="J15" s="146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3" t="s">
        <v>34</v>
      </c>
      <c r="E17" s="40"/>
      <c r="F17" s="40"/>
      <c r="G17" s="40"/>
      <c r="H17" s="40"/>
      <c r="I17" s="143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6"/>
      <c r="G18" s="146"/>
      <c r="H18" s="146"/>
      <c r="I18" s="143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3" t="s">
        <v>36</v>
      </c>
      <c r="E20" s="40"/>
      <c r="F20" s="40"/>
      <c r="G20" s="40"/>
      <c r="H20" s="40"/>
      <c r="I20" s="143" t="s">
        <v>31</v>
      </c>
      <c r="J20" s="146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6" t="s">
        <v>37</v>
      </c>
      <c r="F21" s="40"/>
      <c r="G21" s="40"/>
      <c r="H21" s="40"/>
      <c r="I21" s="143" t="s">
        <v>33</v>
      </c>
      <c r="J21" s="146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3" t="s">
        <v>39</v>
      </c>
      <c r="E23" s="40"/>
      <c r="F23" s="40"/>
      <c r="G23" s="40"/>
      <c r="H23" s="40"/>
      <c r="I23" s="143" t="s">
        <v>31</v>
      </c>
      <c r="J23" s="146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6" t="str">
        <f>IF('Rekapitulace stavby'!E20="","",'Rekapitulace stavby'!E20)</f>
        <v xml:space="preserve"> </v>
      </c>
      <c r="F24" s="40"/>
      <c r="G24" s="40"/>
      <c r="H24" s="40"/>
      <c r="I24" s="143" t="s">
        <v>33</v>
      </c>
      <c r="J24" s="146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3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8"/>
      <c r="B27" s="149"/>
      <c r="C27" s="148"/>
      <c r="D27" s="148"/>
      <c r="E27" s="150" t="s">
        <v>42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2"/>
      <c r="E29" s="152"/>
      <c r="F29" s="152"/>
      <c r="G29" s="152"/>
      <c r="H29" s="152"/>
      <c r="I29" s="152"/>
      <c r="J29" s="152"/>
      <c r="K29" s="152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3" t="s">
        <v>43</v>
      </c>
      <c r="E30" s="40"/>
      <c r="F30" s="40"/>
      <c r="G30" s="40"/>
      <c r="H30" s="40"/>
      <c r="I30" s="40"/>
      <c r="J30" s="154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2"/>
      <c r="E31" s="152"/>
      <c r="F31" s="152"/>
      <c r="G31" s="152"/>
      <c r="H31" s="152"/>
      <c r="I31" s="152"/>
      <c r="J31" s="152"/>
      <c r="K31" s="152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5" t="s">
        <v>45</v>
      </c>
      <c r="G32" s="40"/>
      <c r="H32" s="40"/>
      <c r="I32" s="155" t="s">
        <v>44</v>
      </c>
      <c r="J32" s="155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47</v>
      </c>
      <c r="E33" s="143" t="s">
        <v>48</v>
      </c>
      <c r="F33" s="157">
        <f>ROUND((SUM(BE121:BE242)),  2)</f>
        <v>0</v>
      </c>
      <c r="G33" s="40"/>
      <c r="H33" s="40"/>
      <c r="I33" s="158">
        <v>0.20999999999999999</v>
      </c>
      <c r="J33" s="157">
        <f>ROUND(((SUM(BE121:BE242))*I33),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3" t="s">
        <v>49</v>
      </c>
      <c r="F34" s="157">
        <f>ROUND((SUM(BF121:BF242)),  2)</f>
        <v>0</v>
      </c>
      <c r="G34" s="40"/>
      <c r="H34" s="40"/>
      <c r="I34" s="158">
        <v>0.14999999999999999</v>
      </c>
      <c r="J34" s="157">
        <f>ROUND(((SUM(BF121:BF242))*I34),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3" t="s">
        <v>50</v>
      </c>
      <c r="F35" s="157">
        <f>ROUND((SUM(BG121:BG242)),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3" t="s">
        <v>51</v>
      </c>
      <c r="F36" s="157">
        <f>ROUND((SUM(BH121:BH242)),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3" t="s">
        <v>52</v>
      </c>
      <c r="F37" s="157">
        <f>ROUND((SUM(BI121:BI242)),  2)</f>
        <v>0</v>
      </c>
      <c r="G37" s="40"/>
      <c r="H37" s="40"/>
      <c r="I37" s="158">
        <v>0</v>
      </c>
      <c r="J37" s="157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53</v>
      </c>
      <c r="E39" s="161"/>
      <c r="F39" s="161"/>
      <c r="G39" s="162" t="s">
        <v>54</v>
      </c>
      <c r="H39" s="163" t="s">
        <v>55</v>
      </c>
      <c r="I39" s="161"/>
      <c r="J39" s="164">
        <f>SUM(J30:J37)</f>
        <v>0</v>
      </c>
      <c r="K39" s="165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6" t="s">
        <v>56</v>
      </c>
      <c r="E50" s="167"/>
      <c r="F50" s="167"/>
      <c r="G50" s="166" t="s">
        <v>57</v>
      </c>
      <c r="H50" s="167"/>
      <c r="I50" s="167"/>
      <c r="J50" s="167"/>
      <c r="K50" s="167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8" t="s">
        <v>58</v>
      </c>
      <c r="E61" s="169"/>
      <c r="F61" s="170" t="s">
        <v>59</v>
      </c>
      <c r="G61" s="168" t="s">
        <v>58</v>
      </c>
      <c r="H61" s="169"/>
      <c r="I61" s="169"/>
      <c r="J61" s="171" t="s">
        <v>59</v>
      </c>
      <c r="K61" s="169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6" t="s">
        <v>60</v>
      </c>
      <c r="E65" s="172"/>
      <c r="F65" s="172"/>
      <c r="G65" s="166" t="s">
        <v>61</v>
      </c>
      <c r="H65" s="172"/>
      <c r="I65" s="172"/>
      <c r="J65" s="172"/>
      <c r="K65" s="172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8" t="s">
        <v>58</v>
      </c>
      <c r="E76" s="169"/>
      <c r="F76" s="170" t="s">
        <v>59</v>
      </c>
      <c r="G76" s="168" t="s">
        <v>58</v>
      </c>
      <c r="H76" s="169"/>
      <c r="I76" s="169"/>
      <c r="J76" s="171" t="s">
        <v>59</v>
      </c>
      <c r="K76" s="169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hidden="1" s="2" customFormat="1" ht="6.96" customHeight="1">
      <c r="A81" s="40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hidden="1" s="2" customFormat="1" ht="24.96" customHeight="1">
      <c r="A82" s="40"/>
      <c r="B82" s="41"/>
      <c r="C82" s="24" t="s">
        <v>175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hidden="1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hidden="1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hidden="1" s="2" customFormat="1" ht="26.25" customHeight="1">
      <c r="A85" s="40"/>
      <c r="B85" s="41"/>
      <c r="C85" s="42"/>
      <c r="D85" s="42"/>
      <c r="E85" s="177" t="str">
        <f>E7</f>
        <v>I.ETAPA - Stavební úpravy vnitřních prostor objektu B Mendelovy univerzity, p.č. 2/1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hidden="1" s="2" customFormat="1" ht="12" customHeight="1">
      <c r="A86" s="40"/>
      <c r="B86" s="41"/>
      <c r="C86" s="33" t="s">
        <v>131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hidden="1" s="2" customFormat="1" ht="16.5" customHeight="1">
      <c r="A87" s="40"/>
      <c r="B87" s="41"/>
      <c r="C87" s="42"/>
      <c r="D87" s="42"/>
      <c r="E87" s="78" t="str">
        <f>E9</f>
        <v>SO.03 - Otopná tělesa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hidden="1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hidden="1" s="2" customFormat="1" ht="12" customHeight="1">
      <c r="A89" s="40"/>
      <c r="B89" s="41"/>
      <c r="C89" s="33" t="s">
        <v>22</v>
      </c>
      <c r="D89" s="42"/>
      <c r="E89" s="42"/>
      <c r="F89" s="28" t="str">
        <f>F12</f>
        <v>Brno - Černá Pole (6100771)</v>
      </c>
      <c r="G89" s="42"/>
      <c r="H89" s="42"/>
      <c r="I89" s="33" t="s">
        <v>24</v>
      </c>
      <c r="J89" s="81" t="str">
        <f>IF(J12="","",J12)</f>
        <v>25. 7. 2023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hidden="1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hidden="1" s="2" customFormat="1" ht="40.05" customHeight="1">
      <c r="A91" s="40"/>
      <c r="B91" s="41"/>
      <c r="C91" s="33" t="s">
        <v>30</v>
      </c>
      <c r="D91" s="42"/>
      <c r="E91" s="42"/>
      <c r="F91" s="28" t="str">
        <f>E15</f>
        <v>Mendelova univerzita v Brně, Zemědělská 810, Brno</v>
      </c>
      <c r="G91" s="42"/>
      <c r="H91" s="42"/>
      <c r="I91" s="33" t="s">
        <v>36</v>
      </c>
      <c r="J91" s="38" t="str">
        <f>E21</f>
        <v>Projecticon s.r.o., A. Kopeckého 151, Nový Hrádek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hidden="1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hidden="1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hidden="1" s="2" customFormat="1" ht="29.28" customHeight="1">
      <c r="A94" s="40"/>
      <c r="B94" s="41"/>
      <c r="C94" s="178" t="s">
        <v>176</v>
      </c>
      <c r="D94" s="179"/>
      <c r="E94" s="179"/>
      <c r="F94" s="179"/>
      <c r="G94" s="179"/>
      <c r="H94" s="179"/>
      <c r="I94" s="179"/>
      <c r="J94" s="180" t="s">
        <v>177</v>
      </c>
      <c r="K94" s="179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hidden="1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hidden="1" s="2" customFormat="1" ht="22.8" customHeight="1">
      <c r="A96" s="40"/>
      <c r="B96" s="41"/>
      <c r="C96" s="181" t="s">
        <v>178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179</v>
      </c>
    </row>
    <row r="97" hidden="1" s="9" customFormat="1" ht="24.96" customHeight="1">
      <c r="A97" s="9"/>
      <c r="B97" s="182"/>
      <c r="C97" s="183"/>
      <c r="D97" s="184" t="s">
        <v>190</v>
      </c>
      <c r="E97" s="185"/>
      <c r="F97" s="185"/>
      <c r="G97" s="185"/>
      <c r="H97" s="185"/>
      <c r="I97" s="185"/>
      <c r="J97" s="186">
        <f>J122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3422</v>
      </c>
      <c r="E98" s="191"/>
      <c r="F98" s="191"/>
      <c r="G98" s="191"/>
      <c r="H98" s="191"/>
      <c r="I98" s="191"/>
      <c r="J98" s="192">
        <f>J123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3423</v>
      </c>
      <c r="E99" s="191"/>
      <c r="F99" s="191"/>
      <c r="G99" s="191"/>
      <c r="H99" s="191"/>
      <c r="I99" s="191"/>
      <c r="J99" s="192">
        <f>J155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8"/>
      <c r="C100" s="189"/>
      <c r="D100" s="190" t="s">
        <v>199</v>
      </c>
      <c r="E100" s="191"/>
      <c r="F100" s="191"/>
      <c r="G100" s="191"/>
      <c r="H100" s="191"/>
      <c r="I100" s="191"/>
      <c r="J100" s="192">
        <f>J197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8"/>
      <c r="C101" s="189"/>
      <c r="D101" s="190" t="s">
        <v>3424</v>
      </c>
      <c r="E101" s="191"/>
      <c r="F101" s="191"/>
      <c r="G101" s="191"/>
      <c r="H101" s="191"/>
      <c r="I101" s="191"/>
      <c r="J101" s="192">
        <f>J239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hidden="1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hidden="1"/>
    <row r="105" hidden="1"/>
    <row r="106" hidden="1"/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201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77" t="str">
        <f>E7</f>
        <v>I.ETAPA - Stavební úpravy vnitřních prostor objektu B Mendelovy univerzity, p.č. 2/1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131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SO.03 - Otopná tělesa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Brno - Černá Pole (6100771)</v>
      </c>
      <c r="G115" s="42"/>
      <c r="H115" s="42"/>
      <c r="I115" s="33" t="s">
        <v>24</v>
      </c>
      <c r="J115" s="81" t="str">
        <f>IF(J12="","",J12)</f>
        <v>25. 7. 2023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40.05" customHeight="1">
      <c r="A117" s="40"/>
      <c r="B117" s="41"/>
      <c r="C117" s="33" t="s">
        <v>30</v>
      </c>
      <c r="D117" s="42"/>
      <c r="E117" s="42"/>
      <c r="F117" s="28" t="str">
        <f>E15</f>
        <v>Mendelova univerzita v Brně, Zemědělská 810, Brno</v>
      </c>
      <c r="G117" s="42"/>
      <c r="H117" s="42"/>
      <c r="I117" s="33" t="s">
        <v>36</v>
      </c>
      <c r="J117" s="38" t="str">
        <f>E21</f>
        <v>Projecticon s.r.o., A. Kopeckého 151, Nový Hrádek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IF(E18="","",E18)</f>
        <v>Vyplň údaj</v>
      </c>
      <c r="G118" s="42"/>
      <c r="H118" s="42"/>
      <c r="I118" s="33" t="s">
        <v>39</v>
      </c>
      <c r="J118" s="38" t="str">
        <f>E24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194"/>
      <c r="B120" s="195"/>
      <c r="C120" s="196" t="s">
        <v>202</v>
      </c>
      <c r="D120" s="197" t="s">
        <v>68</v>
      </c>
      <c r="E120" s="197" t="s">
        <v>64</v>
      </c>
      <c r="F120" s="197" t="s">
        <v>65</v>
      </c>
      <c r="G120" s="197" t="s">
        <v>203</v>
      </c>
      <c r="H120" s="197" t="s">
        <v>204</v>
      </c>
      <c r="I120" s="197" t="s">
        <v>205</v>
      </c>
      <c r="J120" s="197" t="s">
        <v>177</v>
      </c>
      <c r="K120" s="198" t="s">
        <v>206</v>
      </c>
      <c r="L120" s="199"/>
      <c r="M120" s="102" t="s">
        <v>1</v>
      </c>
      <c r="N120" s="103" t="s">
        <v>47</v>
      </c>
      <c r="O120" s="103" t="s">
        <v>207</v>
      </c>
      <c r="P120" s="103" t="s">
        <v>208</v>
      </c>
      <c r="Q120" s="103" t="s">
        <v>209</v>
      </c>
      <c r="R120" s="103" t="s">
        <v>210</v>
      </c>
      <c r="S120" s="103" t="s">
        <v>211</v>
      </c>
      <c r="T120" s="104" t="s">
        <v>212</v>
      </c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</row>
    <row r="121" s="2" customFormat="1" ht="22.8" customHeight="1">
      <c r="A121" s="40"/>
      <c r="B121" s="41"/>
      <c r="C121" s="109" t="s">
        <v>213</v>
      </c>
      <c r="D121" s="42"/>
      <c r="E121" s="42"/>
      <c r="F121" s="42"/>
      <c r="G121" s="42"/>
      <c r="H121" s="42"/>
      <c r="I121" s="42"/>
      <c r="J121" s="200">
        <f>BK121</f>
        <v>0</v>
      </c>
      <c r="K121" s="42"/>
      <c r="L121" s="46"/>
      <c r="M121" s="105"/>
      <c r="N121" s="201"/>
      <c r="O121" s="106"/>
      <c r="P121" s="202">
        <f>P122</f>
        <v>0</v>
      </c>
      <c r="Q121" s="106"/>
      <c r="R121" s="202">
        <f>R122</f>
        <v>0.35583876502139994</v>
      </c>
      <c r="S121" s="106"/>
      <c r="T121" s="203">
        <f>T122</f>
        <v>0.74098920000000001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179</v>
      </c>
      <c r="BK121" s="204">
        <f>BK122</f>
        <v>0</v>
      </c>
    </row>
    <row r="122" s="12" customFormat="1" ht="25.92" customHeight="1">
      <c r="A122" s="12"/>
      <c r="B122" s="205"/>
      <c r="C122" s="206"/>
      <c r="D122" s="207" t="s">
        <v>82</v>
      </c>
      <c r="E122" s="208" t="s">
        <v>1483</v>
      </c>
      <c r="F122" s="208" t="s">
        <v>1484</v>
      </c>
      <c r="G122" s="206"/>
      <c r="H122" s="206"/>
      <c r="I122" s="209"/>
      <c r="J122" s="210">
        <f>BK122</f>
        <v>0</v>
      </c>
      <c r="K122" s="206"/>
      <c r="L122" s="211"/>
      <c r="M122" s="212"/>
      <c r="N122" s="213"/>
      <c r="O122" s="213"/>
      <c r="P122" s="214">
        <f>P123+P155+P197+P239</f>
        <v>0</v>
      </c>
      <c r="Q122" s="213"/>
      <c r="R122" s="214">
        <f>R123+R155+R197+R239</f>
        <v>0.35583876502139994</v>
      </c>
      <c r="S122" s="213"/>
      <c r="T122" s="215">
        <f>T123+T155+T197+T239</f>
        <v>0.74098920000000001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6" t="s">
        <v>93</v>
      </c>
      <c r="AT122" s="217" t="s">
        <v>82</v>
      </c>
      <c r="AU122" s="217" t="s">
        <v>83</v>
      </c>
      <c r="AY122" s="216" t="s">
        <v>216</v>
      </c>
      <c r="BK122" s="218">
        <f>BK123+BK155+BK197+BK239</f>
        <v>0</v>
      </c>
    </row>
    <row r="123" s="12" customFormat="1" ht="22.8" customHeight="1">
      <c r="A123" s="12"/>
      <c r="B123" s="205"/>
      <c r="C123" s="206"/>
      <c r="D123" s="207" t="s">
        <v>82</v>
      </c>
      <c r="E123" s="219" t="s">
        <v>3425</v>
      </c>
      <c r="F123" s="219" t="s">
        <v>3426</v>
      </c>
      <c r="G123" s="206"/>
      <c r="H123" s="206"/>
      <c r="I123" s="209"/>
      <c r="J123" s="220">
        <f>BK123</f>
        <v>0</v>
      </c>
      <c r="K123" s="206"/>
      <c r="L123" s="211"/>
      <c r="M123" s="212"/>
      <c r="N123" s="213"/>
      <c r="O123" s="213"/>
      <c r="P123" s="214">
        <f>SUM(P124:P154)</f>
        <v>0</v>
      </c>
      <c r="Q123" s="213"/>
      <c r="R123" s="214">
        <f>SUM(R124:R154)</f>
        <v>0</v>
      </c>
      <c r="S123" s="213"/>
      <c r="T123" s="215">
        <f>SUM(T124:T154)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6" t="s">
        <v>93</v>
      </c>
      <c r="AT123" s="217" t="s">
        <v>82</v>
      </c>
      <c r="AU123" s="217" t="s">
        <v>91</v>
      </c>
      <c r="AY123" s="216" t="s">
        <v>216</v>
      </c>
      <c r="BK123" s="218">
        <f>SUM(BK124:BK154)</f>
        <v>0</v>
      </c>
    </row>
    <row r="124" s="2" customFormat="1" ht="21.75" customHeight="1">
      <c r="A124" s="40"/>
      <c r="B124" s="41"/>
      <c r="C124" s="221" t="s">
        <v>91</v>
      </c>
      <c r="D124" s="221" t="s">
        <v>218</v>
      </c>
      <c r="E124" s="222" t="s">
        <v>3427</v>
      </c>
      <c r="F124" s="223" t="s">
        <v>3428</v>
      </c>
      <c r="G124" s="224" t="s">
        <v>323</v>
      </c>
      <c r="H124" s="225">
        <v>49</v>
      </c>
      <c r="I124" s="226"/>
      <c r="J124" s="227">
        <f>ROUND(I124*H124,2)</f>
        <v>0</v>
      </c>
      <c r="K124" s="223" t="s">
        <v>1</v>
      </c>
      <c r="L124" s="46"/>
      <c r="M124" s="228" t="s">
        <v>1</v>
      </c>
      <c r="N124" s="229" t="s">
        <v>48</v>
      </c>
      <c r="O124" s="93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2" t="s">
        <v>312</v>
      </c>
      <c r="AT124" s="232" t="s">
        <v>218</v>
      </c>
      <c r="AU124" s="232" t="s">
        <v>93</v>
      </c>
      <c r="AY124" s="18" t="s">
        <v>216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91</v>
      </c>
      <c r="BK124" s="233">
        <f>ROUND(I124*H124,2)</f>
        <v>0</v>
      </c>
      <c r="BL124" s="18" t="s">
        <v>312</v>
      </c>
      <c r="BM124" s="232" t="s">
        <v>3429</v>
      </c>
    </row>
    <row r="125" s="15" customFormat="1">
      <c r="A125" s="15"/>
      <c r="B125" s="257"/>
      <c r="C125" s="258"/>
      <c r="D125" s="236" t="s">
        <v>225</v>
      </c>
      <c r="E125" s="259" t="s">
        <v>1</v>
      </c>
      <c r="F125" s="260" t="s">
        <v>3430</v>
      </c>
      <c r="G125" s="258"/>
      <c r="H125" s="259" t="s">
        <v>1</v>
      </c>
      <c r="I125" s="261"/>
      <c r="J125" s="258"/>
      <c r="K125" s="258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225</v>
      </c>
      <c r="AU125" s="266" t="s">
        <v>93</v>
      </c>
      <c r="AV125" s="15" t="s">
        <v>91</v>
      </c>
      <c r="AW125" s="15" t="s">
        <v>38</v>
      </c>
      <c r="AX125" s="15" t="s">
        <v>83</v>
      </c>
      <c r="AY125" s="266" t="s">
        <v>216</v>
      </c>
    </row>
    <row r="126" s="13" customFormat="1">
      <c r="A126" s="13"/>
      <c r="B126" s="234"/>
      <c r="C126" s="235"/>
      <c r="D126" s="236" t="s">
        <v>225</v>
      </c>
      <c r="E126" s="237" t="s">
        <v>1</v>
      </c>
      <c r="F126" s="238" t="s">
        <v>3431</v>
      </c>
      <c r="G126" s="235"/>
      <c r="H126" s="239">
        <v>8</v>
      </c>
      <c r="I126" s="240"/>
      <c r="J126" s="235"/>
      <c r="K126" s="235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225</v>
      </c>
      <c r="AU126" s="245" t="s">
        <v>93</v>
      </c>
      <c r="AV126" s="13" t="s">
        <v>93</v>
      </c>
      <c r="AW126" s="13" t="s">
        <v>38</v>
      </c>
      <c r="AX126" s="13" t="s">
        <v>83</v>
      </c>
      <c r="AY126" s="245" t="s">
        <v>216</v>
      </c>
    </row>
    <row r="127" s="13" customFormat="1">
      <c r="A127" s="13"/>
      <c r="B127" s="234"/>
      <c r="C127" s="235"/>
      <c r="D127" s="236" t="s">
        <v>225</v>
      </c>
      <c r="E127" s="237" t="s">
        <v>1</v>
      </c>
      <c r="F127" s="238" t="s">
        <v>3432</v>
      </c>
      <c r="G127" s="235"/>
      <c r="H127" s="239">
        <v>1</v>
      </c>
      <c r="I127" s="240"/>
      <c r="J127" s="235"/>
      <c r="K127" s="235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225</v>
      </c>
      <c r="AU127" s="245" t="s">
        <v>93</v>
      </c>
      <c r="AV127" s="13" t="s">
        <v>93</v>
      </c>
      <c r="AW127" s="13" t="s">
        <v>38</v>
      </c>
      <c r="AX127" s="13" t="s">
        <v>83</v>
      </c>
      <c r="AY127" s="245" t="s">
        <v>216</v>
      </c>
    </row>
    <row r="128" s="13" customFormat="1">
      <c r="A128" s="13"/>
      <c r="B128" s="234"/>
      <c r="C128" s="235"/>
      <c r="D128" s="236" t="s">
        <v>225</v>
      </c>
      <c r="E128" s="237" t="s">
        <v>1</v>
      </c>
      <c r="F128" s="238" t="s">
        <v>3433</v>
      </c>
      <c r="G128" s="235"/>
      <c r="H128" s="239">
        <v>1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225</v>
      </c>
      <c r="AU128" s="245" t="s">
        <v>93</v>
      </c>
      <c r="AV128" s="13" t="s">
        <v>93</v>
      </c>
      <c r="AW128" s="13" t="s">
        <v>38</v>
      </c>
      <c r="AX128" s="13" t="s">
        <v>83</v>
      </c>
      <c r="AY128" s="245" t="s">
        <v>216</v>
      </c>
    </row>
    <row r="129" s="13" customFormat="1">
      <c r="A129" s="13"/>
      <c r="B129" s="234"/>
      <c r="C129" s="235"/>
      <c r="D129" s="236" t="s">
        <v>225</v>
      </c>
      <c r="E129" s="237" t="s">
        <v>1</v>
      </c>
      <c r="F129" s="238" t="s">
        <v>3434</v>
      </c>
      <c r="G129" s="235"/>
      <c r="H129" s="239">
        <v>1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225</v>
      </c>
      <c r="AU129" s="245" t="s">
        <v>93</v>
      </c>
      <c r="AV129" s="13" t="s">
        <v>93</v>
      </c>
      <c r="AW129" s="13" t="s">
        <v>38</v>
      </c>
      <c r="AX129" s="13" t="s">
        <v>83</v>
      </c>
      <c r="AY129" s="245" t="s">
        <v>216</v>
      </c>
    </row>
    <row r="130" s="13" customFormat="1">
      <c r="A130" s="13"/>
      <c r="B130" s="234"/>
      <c r="C130" s="235"/>
      <c r="D130" s="236" t="s">
        <v>225</v>
      </c>
      <c r="E130" s="237" t="s">
        <v>1</v>
      </c>
      <c r="F130" s="238" t="s">
        <v>3435</v>
      </c>
      <c r="G130" s="235"/>
      <c r="H130" s="239">
        <v>1</v>
      </c>
      <c r="I130" s="240"/>
      <c r="J130" s="235"/>
      <c r="K130" s="235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225</v>
      </c>
      <c r="AU130" s="245" t="s">
        <v>93</v>
      </c>
      <c r="AV130" s="13" t="s">
        <v>93</v>
      </c>
      <c r="AW130" s="13" t="s">
        <v>38</v>
      </c>
      <c r="AX130" s="13" t="s">
        <v>83</v>
      </c>
      <c r="AY130" s="245" t="s">
        <v>216</v>
      </c>
    </row>
    <row r="131" s="13" customFormat="1">
      <c r="A131" s="13"/>
      <c r="B131" s="234"/>
      <c r="C131" s="235"/>
      <c r="D131" s="236" t="s">
        <v>225</v>
      </c>
      <c r="E131" s="237" t="s">
        <v>1</v>
      </c>
      <c r="F131" s="238" t="s">
        <v>3436</v>
      </c>
      <c r="G131" s="235"/>
      <c r="H131" s="239">
        <v>1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225</v>
      </c>
      <c r="AU131" s="245" t="s">
        <v>93</v>
      </c>
      <c r="AV131" s="13" t="s">
        <v>93</v>
      </c>
      <c r="AW131" s="13" t="s">
        <v>38</v>
      </c>
      <c r="AX131" s="13" t="s">
        <v>83</v>
      </c>
      <c r="AY131" s="245" t="s">
        <v>216</v>
      </c>
    </row>
    <row r="132" s="13" customFormat="1">
      <c r="A132" s="13"/>
      <c r="B132" s="234"/>
      <c r="C132" s="235"/>
      <c r="D132" s="236" t="s">
        <v>225</v>
      </c>
      <c r="E132" s="237" t="s">
        <v>1</v>
      </c>
      <c r="F132" s="238" t="s">
        <v>1348</v>
      </c>
      <c r="G132" s="235"/>
      <c r="H132" s="239">
        <v>1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225</v>
      </c>
      <c r="AU132" s="245" t="s">
        <v>93</v>
      </c>
      <c r="AV132" s="13" t="s">
        <v>93</v>
      </c>
      <c r="AW132" s="13" t="s">
        <v>38</v>
      </c>
      <c r="AX132" s="13" t="s">
        <v>83</v>
      </c>
      <c r="AY132" s="245" t="s">
        <v>216</v>
      </c>
    </row>
    <row r="133" s="13" customFormat="1">
      <c r="A133" s="13"/>
      <c r="B133" s="234"/>
      <c r="C133" s="235"/>
      <c r="D133" s="236" t="s">
        <v>225</v>
      </c>
      <c r="E133" s="237" t="s">
        <v>1</v>
      </c>
      <c r="F133" s="238" t="s">
        <v>1349</v>
      </c>
      <c r="G133" s="235"/>
      <c r="H133" s="239">
        <v>1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225</v>
      </c>
      <c r="AU133" s="245" t="s">
        <v>93</v>
      </c>
      <c r="AV133" s="13" t="s">
        <v>93</v>
      </c>
      <c r="AW133" s="13" t="s">
        <v>38</v>
      </c>
      <c r="AX133" s="13" t="s">
        <v>83</v>
      </c>
      <c r="AY133" s="245" t="s">
        <v>216</v>
      </c>
    </row>
    <row r="134" s="13" customFormat="1">
      <c r="A134" s="13"/>
      <c r="B134" s="234"/>
      <c r="C134" s="235"/>
      <c r="D134" s="236" t="s">
        <v>225</v>
      </c>
      <c r="E134" s="237" t="s">
        <v>1</v>
      </c>
      <c r="F134" s="238" t="s">
        <v>3437</v>
      </c>
      <c r="G134" s="235"/>
      <c r="H134" s="239">
        <v>1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225</v>
      </c>
      <c r="AU134" s="245" t="s">
        <v>93</v>
      </c>
      <c r="AV134" s="13" t="s">
        <v>93</v>
      </c>
      <c r="AW134" s="13" t="s">
        <v>38</v>
      </c>
      <c r="AX134" s="13" t="s">
        <v>83</v>
      </c>
      <c r="AY134" s="245" t="s">
        <v>216</v>
      </c>
    </row>
    <row r="135" s="13" customFormat="1">
      <c r="A135" s="13"/>
      <c r="B135" s="234"/>
      <c r="C135" s="235"/>
      <c r="D135" s="236" t="s">
        <v>225</v>
      </c>
      <c r="E135" s="237" t="s">
        <v>1</v>
      </c>
      <c r="F135" s="238" t="s">
        <v>3438</v>
      </c>
      <c r="G135" s="235"/>
      <c r="H135" s="239">
        <v>1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225</v>
      </c>
      <c r="AU135" s="245" t="s">
        <v>93</v>
      </c>
      <c r="AV135" s="13" t="s">
        <v>93</v>
      </c>
      <c r="AW135" s="13" t="s">
        <v>38</v>
      </c>
      <c r="AX135" s="13" t="s">
        <v>83</v>
      </c>
      <c r="AY135" s="245" t="s">
        <v>216</v>
      </c>
    </row>
    <row r="136" s="13" customFormat="1">
      <c r="A136" s="13"/>
      <c r="B136" s="234"/>
      <c r="C136" s="235"/>
      <c r="D136" s="236" t="s">
        <v>225</v>
      </c>
      <c r="E136" s="237" t="s">
        <v>1</v>
      </c>
      <c r="F136" s="238" t="s">
        <v>3439</v>
      </c>
      <c r="G136" s="235"/>
      <c r="H136" s="239">
        <v>8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225</v>
      </c>
      <c r="AU136" s="245" t="s">
        <v>93</v>
      </c>
      <c r="AV136" s="13" t="s">
        <v>93</v>
      </c>
      <c r="AW136" s="13" t="s">
        <v>38</v>
      </c>
      <c r="AX136" s="13" t="s">
        <v>83</v>
      </c>
      <c r="AY136" s="245" t="s">
        <v>216</v>
      </c>
    </row>
    <row r="137" s="13" customFormat="1">
      <c r="A137" s="13"/>
      <c r="B137" s="234"/>
      <c r="C137" s="235"/>
      <c r="D137" s="236" t="s">
        <v>225</v>
      </c>
      <c r="E137" s="237" t="s">
        <v>1</v>
      </c>
      <c r="F137" s="238" t="s">
        <v>3440</v>
      </c>
      <c r="G137" s="235"/>
      <c r="H137" s="239">
        <v>1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225</v>
      </c>
      <c r="AU137" s="245" t="s">
        <v>93</v>
      </c>
      <c r="AV137" s="13" t="s">
        <v>93</v>
      </c>
      <c r="AW137" s="13" t="s">
        <v>38</v>
      </c>
      <c r="AX137" s="13" t="s">
        <v>83</v>
      </c>
      <c r="AY137" s="245" t="s">
        <v>216</v>
      </c>
    </row>
    <row r="138" s="13" customFormat="1">
      <c r="A138" s="13"/>
      <c r="B138" s="234"/>
      <c r="C138" s="235"/>
      <c r="D138" s="236" t="s">
        <v>225</v>
      </c>
      <c r="E138" s="237" t="s">
        <v>1</v>
      </c>
      <c r="F138" s="238" t="s">
        <v>3441</v>
      </c>
      <c r="G138" s="235"/>
      <c r="H138" s="239">
        <v>1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225</v>
      </c>
      <c r="AU138" s="245" t="s">
        <v>93</v>
      </c>
      <c r="AV138" s="13" t="s">
        <v>93</v>
      </c>
      <c r="AW138" s="13" t="s">
        <v>38</v>
      </c>
      <c r="AX138" s="13" t="s">
        <v>83</v>
      </c>
      <c r="AY138" s="245" t="s">
        <v>216</v>
      </c>
    </row>
    <row r="139" s="13" customFormat="1">
      <c r="A139" s="13"/>
      <c r="B139" s="234"/>
      <c r="C139" s="235"/>
      <c r="D139" s="236" t="s">
        <v>225</v>
      </c>
      <c r="E139" s="237" t="s">
        <v>1</v>
      </c>
      <c r="F139" s="238" t="s">
        <v>3442</v>
      </c>
      <c r="G139" s="235"/>
      <c r="H139" s="239">
        <v>1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225</v>
      </c>
      <c r="AU139" s="245" t="s">
        <v>93</v>
      </c>
      <c r="AV139" s="13" t="s">
        <v>93</v>
      </c>
      <c r="AW139" s="13" t="s">
        <v>38</v>
      </c>
      <c r="AX139" s="13" t="s">
        <v>83</v>
      </c>
      <c r="AY139" s="245" t="s">
        <v>216</v>
      </c>
    </row>
    <row r="140" s="13" customFormat="1">
      <c r="A140" s="13"/>
      <c r="B140" s="234"/>
      <c r="C140" s="235"/>
      <c r="D140" s="236" t="s">
        <v>225</v>
      </c>
      <c r="E140" s="237" t="s">
        <v>1</v>
      </c>
      <c r="F140" s="238" t="s">
        <v>3443</v>
      </c>
      <c r="G140" s="235"/>
      <c r="H140" s="239">
        <v>1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225</v>
      </c>
      <c r="AU140" s="245" t="s">
        <v>93</v>
      </c>
      <c r="AV140" s="13" t="s">
        <v>93</v>
      </c>
      <c r="AW140" s="13" t="s">
        <v>38</v>
      </c>
      <c r="AX140" s="13" t="s">
        <v>83</v>
      </c>
      <c r="AY140" s="245" t="s">
        <v>216</v>
      </c>
    </row>
    <row r="141" s="13" customFormat="1">
      <c r="A141" s="13"/>
      <c r="B141" s="234"/>
      <c r="C141" s="235"/>
      <c r="D141" s="236" t="s">
        <v>225</v>
      </c>
      <c r="E141" s="237" t="s">
        <v>1</v>
      </c>
      <c r="F141" s="238" t="s">
        <v>1355</v>
      </c>
      <c r="G141" s="235"/>
      <c r="H141" s="239">
        <v>1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225</v>
      </c>
      <c r="AU141" s="245" t="s">
        <v>93</v>
      </c>
      <c r="AV141" s="13" t="s">
        <v>93</v>
      </c>
      <c r="AW141" s="13" t="s">
        <v>38</v>
      </c>
      <c r="AX141" s="13" t="s">
        <v>83</v>
      </c>
      <c r="AY141" s="245" t="s">
        <v>216</v>
      </c>
    </row>
    <row r="142" s="13" customFormat="1">
      <c r="A142" s="13"/>
      <c r="B142" s="234"/>
      <c r="C142" s="235"/>
      <c r="D142" s="236" t="s">
        <v>225</v>
      </c>
      <c r="E142" s="237" t="s">
        <v>1</v>
      </c>
      <c r="F142" s="238" t="s">
        <v>3444</v>
      </c>
      <c r="G142" s="235"/>
      <c r="H142" s="239">
        <v>2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225</v>
      </c>
      <c r="AU142" s="245" t="s">
        <v>93</v>
      </c>
      <c r="AV142" s="13" t="s">
        <v>93</v>
      </c>
      <c r="AW142" s="13" t="s">
        <v>38</v>
      </c>
      <c r="AX142" s="13" t="s">
        <v>83</v>
      </c>
      <c r="AY142" s="245" t="s">
        <v>216</v>
      </c>
    </row>
    <row r="143" s="13" customFormat="1">
      <c r="A143" s="13"/>
      <c r="B143" s="234"/>
      <c r="C143" s="235"/>
      <c r="D143" s="236" t="s">
        <v>225</v>
      </c>
      <c r="E143" s="237" t="s">
        <v>1</v>
      </c>
      <c r="F143" s="238" t="s">
        <v>3445</v>
      </c>
      <c r="G143" s="235"/>
      <c r="H143" s="239">
        <v>1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225</v>
      </c>
      <c r="AU143" s="245" t="s">
        <v>93</v>
      </c>
      <c r="AV143" s="13" t="s">
        <v>93</v>
      </c>
      <c r="AW143" s="13" t="s">
        <v>38</v>
      </c>
      <c r="AX143" s="13" t="s">
        <v>83</v>
      </c>
      <c r="AY143" s="245" t="s">
        <v>216</v>
      </c>
    </row>
    <row r="144" s="13" customFormat="1">
      <c r="A144" s="13"/>
      <c r="B144" s="234"/>
      <c r="C144" s="235"/>
      <c r="D144" s="236" t="s">
        <v>225</v>
      </c>
      <c r="E144" s="237" t="s">
        <v>1</v>
      </c>
      <c r="F144" s="238" t="s">
        <v>3446</v>
      </c>
      <c r="G144" s="235"/>
      <c r="H144" s="239">
        <v>1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225</v>
      </c>
      <c r="AU144" s="245" t="s">
        <v>93</v>
      </c>
      <c r="AV144" s="13" t="s">
        <v>93</v>
      </c>
      <c r="AW144" s="13" t="s">
        <v>38</v>
      </c>
      <c r="AX144" s="13" t="s">
        <v>83</v>
      </c>
      <c r="AY144" s="245" t="s">
        <v>216</v>
      </c>
    </row>
    <row r="145" s="13" customFormat="1">
      <c r="A145" s="13"/>
      <c r="B145" s="234"/>
      <c r="C145" s="235"/>
      <c r="D145" s="236" t="s">
        <v>225</v>
      </c>
      <c r="E145" s="237" t="s">
        <v>1</v>
      </c>
      <c r="F145" s="238" t="s">
        <v>3447</v>
      </c>
      <c r="G145" s="235"/>
      <c r="H145" s="239">
        <v>1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225</v>
      </c>
      <c r="AU145" s="245" t="s">
        <v>93</v>
      </c>
      <c r="AV145" s="13" t="s">
        <v>93</v>
      </c>
      <c r="AW145" s="13" t="s">
        <v>38</v>
      </c>
      <c r="AX145" s="13" t="s">
        <v>83</v>
      </c>
      <c r="AY145" s="245" t="s">
        <v>216</v>
      </c>
    </row>
    <row r="146" s="13" customFormat="1">
      <c r="A146" s="13"/>
      <c r="B146" s="234"/>
      <c r="C146" s="235"/>
      <c r="D146" s="236" t="s">
        <v>225</v>
      </c>
      <c r="E146" s="237" t="s">
        <v>1</v>
      </c>
      <c r="F146" s="238" t="s">
        <v>3448</v>
      </c>
      <c r="G146" s="235"/>
      <c r="H146" s="239">
        <v>1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225</v>
      </c>
      <c r="AU146" s="245" t="s">
        <v>93</v>
      </c>
      <c r="AV146" s="13" t="s">
        <v>93</v>
      </c>
      <c r="AW146" s="13" t="s">
        <v>38</v>
      </c>
      <c r="AX146" s="13" t="s">
        <v>83</v>
      </c>
      <c r="AY146" s="245" t="s">
        <v>216</v>
      </c>
    </row>
    <row r="147" s="13" customFormat="1">
      <c r="A147" s="13"/>
      <c r="B147" s="234"/>
      <c r="C147" s="235"/>
      <c r="D147" s="236" t="s">
        <v>225</v>
      </c>
      <c r="E147" s="237" t="s">
        <v>1</v>
      </c>
      <c r="F147" s="238" t="s">
        <v>3449</v>
      </c>
      <c r="G147" s="235"/>
      <c r="H147" s="239">
        <v>6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225</v>
      </c>
      <c r="AU147" s="245" t="s">
        <v>93</v>
      </c>
      <c r="AV147" s="13" t="s">
        <v>93</v>
      </c>
      <c r="AW147" s="13" t="s">
        <v>38</v>
      </c>
      <c r="AX147" s="13" t="s">
        <v>83</v>
      </c>
      <c r="AY147" s="245" t="s">
        <v>216</v>
      </c>
    </row>
    <row r="148" s="13" customFormat="1">
      <c r="A148" s="13"/>
      <c r="B148" s="234"/>
      <c r="C148" s="235"/>
      <c r="D148" s="236" t="s">
        <v>225</v>
      </c>
      <c r="E148" s="237" t="s">
        <v>1</v>
      </c>
      <c r="F148" s="238" t="s">
        <v>3450</v>
      </c>
      <c r="G148" s="235"/>
      <c r="H148" s="239">
        <v>3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225</v>
      </c>
      <c r="AU148" s="245" t="s">
        <v>93</v>
      </c>
      <c r="AV148" s="13" t="s">
        <v>93</v>
      </c>
      <c r="AW148" s="13" t="s">
        <v>38</v>
      </c>
      <c r="AX148" s="13" t="s">
        <v>83</v>
      </c>
      <c r="AY148" s="245" t="s">
        <v>216</v>
      </c>
    </row>
    <row r="149" s="13" customFormat="1">
      <c r="A149" s="13"/>
      <c r="B149" s="234"/>
      <c r="C149" s="235"/>
      <c r="D149" s="236" t="s">
        <v>225</v>
      </c>
      <c r="E149" s="237" t="s">
        <v>1</v>
      </c>
      <c r="F149" s="238" t="s">
        <v>3451</v>
      </c>
      <c r="G149" s="235"/>
      <c r="H149" s="239">
        <v>1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225</v>
      </c>
      <c r="AU149" s="245" t="s">
        <v>93</v>
      </c>
      <c r="AV149" s="13" t="s">
        <v>93</v>
      </c>
      <c r="AW149" s="13" t="s">
        <v>38</v>
      </c>
      <c r="AX149" s="13" t="s">
        <v>83</v>
      </c>
      <c r="AY149" s="245" t="s">
        <v>216</v>
      </c>
    </row>
    <row r="150" s="13" customFormat="1">
      <c r="A150" s="13"/>
      <c r="B150" s="234"/>
      <c r="C150" s="235"/>
      <c r="D150" s="236" t="s">
        <v>225</v>
      </c>
      <c r="E150" s="237" t="s">
        <v>1</v>
      </c>
      <c r="F150" s="238" t="s">
        <v>3452</v>
      </c>
      <c r="G150" s="235"/>
      <c r="H150" s="239">
        <v>2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225</v>
      </c>
      <c r="AU150" s="245" t="s">
        <v>93</v>
      </c>
      <c r="AV150" s="13" t="s">
        <v>93</v>
      </c>
      <c r="AW150" s="13" t="s">
        <v>38</v>
      </c>
      <c r="AX150" s="13" t="s">
        <v>83</v>
      </c>
      <c r="AY150" s="245" t="s">
        <v>216</v>
      </c>
    </row>
    <row r="151" s="13" customFormat="1">
      <c r="A151" s="13"/>
      <c r="B151" s="234"/>
      <c r="C151" s="235"/>
      <c r="D151" s="236" t="s">
        <v>225</v>
      </c>
      <c r="E151" s="237" t="s">
        <v>1</v>
      </c>
      <c r="F151" s="238" t="s">
        <v>1362</v>
      </c>
      <c r="G151" s="235"/>
      <c r="H151" s="239">
        <v>1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225</v>
      </c>
      <c r="AU151" s="245" t="s">
        <v>93</v>
      </c>
      <c r="AV151" s="13" t="s">
        <v>93</v>
      </c>
      <c r="AW151" s="13" t="s">
        <v>38</v>
      </c>
      <c r="AX151" s="13" t="s">
        <v>83</v>
      </c>
      <c r="AY151" s="245" t="s">
        <v>216</v>
      </c>
    </row>
    <row r="152" s="14" customFormat="1">
      <c r="A152" s="14"/>
      <c r="B152" s="246"/>
      <c r="C152" s="247"/>
      <c r="D152" s="236" t="s">
        <v>225</v>
      </c>
      <c r="E152" s="248" t="s">
        <v>1</v>
      </c>
      <c r="F152" s="249" t="s">
        <v>229</v>
      </c>
      <c r="G152" s="247"/>
      <c r="H152" s="250">
        <v>49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225</v>
      </c>
      <c r="AU152" s="256" t="s">
        <v>93</v>
      </c>
      <c r="AV152" s="14" t="s">
        <v>223</v>
      </c>
      <c r="AW152" s="14" t="s">
        <v>38</v>
      </c>
      <c r="AX152" s="14" t="s">
        <v>91</v>
      </c>
      <c r="AY152" s="256" t="s">
        <v>216</v>
      </c>
    </row>
    <row r="153" s="2" customFormat="1" ht="24.15" customHeight="1">
      <c r="A153" s="40"/>
      <c r="B153" s="41"/>
      <c r="C153" s="221" t="s">
        <v>93</v>
      </c>
      <c r="D153" s="221" t="s">
        <v>218</v>
      </c>
      <c r="E153" s="222" t="s">
        <v>3453</v>
      </c>
      <c r="F153" s="223" t="s">
        <v>3454</v>
      </c>
      <c r="G153" s="224" t="s">
        <v>323</v>
      </c>
      <c r="H153" s="225">
        <v>49</v>
      </c>
      <c r="I153" s="226"/>
      <c r="J153" s="227">
        <f>ROUND(I153*H153,2)</f>
        <v>0</v>
      </c>
      <c r="K153" s="223" t="s">
        <v>222</v>
      </c>
      <c r="L153" s="46"/>
      <c r="M153" s="228" t="s">
        <v>1</v>
      </c>
      <c r="N153" s="229" t="s">
        <v>48</v>
      </c>
      <c r="O153" s="93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2" t="s">
        <v>312</v>
      </c>
      <c r="AT153" s="232" t="s">
        <v>218</v>
      </c>
      <c r="AU153" s="232" t="s">
        <v>93</v>
      </c>
      <c r="AY153" s="18" t="s">
        <v>216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91</v>
      </c>
      <c r="BK153" s="233">
        <f>ROUND(I153*H153,2)</f>
        <v>0</v>
      </c>
      <c r="BL153" s="18" t="s">
        <v>312</v>
      </c>
      <c r="BM153" s="232" t="s">
        <v>3455</v>
      </c>
    </row>
    <row r="154" s="2" customFormat="1" ht="24.15" customHeight="1">
      <c r="A154" s="40"/>
      <c r="B154" s="41"/>
      <c r="C154" s="221" t="s">
        <v>234</v>
      </c>
      <c r="D154" s="221" t="s">
        <v>218</v>
      </c>
      <c r="E154" s="222" t="s">
        <v>3456</v>
      </c>
      <c r="F154" s="223" t="s">
        <v>3457</v>
      </c>
      <c r="G154" s="224" t="s">
        <v>278</v>
      </c>
      <c r="H154" s="225">
        <v>0.050000000000000003</v>
      </c>
      <c r="I154" s="226"/>
      <c r="J154" s="227">
        <f>ROUND(I154*H154,2)</f>
        <v>0</v>
      </c>
      <c r="K154" s="223" t="s">
        <v>222</v>
      </c>
      <c r="L154" s="46"/>
      <c r="M154" s="228" t="s">
        <v>1</v>
      </c>
      <c r="N154" s="229" t="s">
        <v>48</v>
      </c>
      <c r="O154" s="93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2" t="s">
        <v>312</v>
      </c>
      <c r="AT154" s="232" t="s">
        <v>218</v>
      </c>
      <c r="AU154" s="232" t="s">
        <v>93</v>
      </c>
      <c r="AY154" s="18" t="s">
        <v>216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91</v>
      </c>
      <c r="BK154" s="233">
        <f>ROUND(I154*H154,2)</f>
        <v>0</v>
      </c>
      <c r="BL154" s="18" t="s">
        <v>312</v>
      </c>
      <c r="BM154" s="232" t="s">
        <v>3458</v>
      </c>
    </row>
    <row r="155" s="12" customFormat="1" ht="22.8" customHeight="1">
      <c r="A155" s="12"/>
      <c r="B155" s="205"/>
      <c r="C155" s="206"/>
      <c r="D155" s="207" t="s">
        <v>82</v>
      </c>
      <c r="E155" s="219" t="s">
        <v>3459</v>
      </c>
      <c r="F155" s="219" t="s">
        <v>3460</v>
      </c>
      <c r="G155" s="206"/>
      <c r="H155" s="206"/>
      <c r="I155" s="209"/>
      <c r="J155" s="220">
        <f>BK155</f>
        <v>0</v>
      </c>
      <c r="K155" s="206"/>
      <c r="L155" s="211"/>
      <c r="M155" s="212"/>
      <c r="N155" s="213"/>
      <c r="O155" s="213"/>
      <c r="P155" s="214">
        <f>SUM(P156:P196)</f>
        <v>0</v>
      </c>
      <c r="Q155" s="213"/>
      <c r="R155" s="214">
        <f>SUM(R156:R196)</f>
        <v>0.043147430621399994</v>
      </c>
      <c r="S155" s="213"/>
      <c r="T155" s="215">
        <f>SUM(T156:T196)</f>
        <v>0.74098920000000001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6" t="s">
        <v>93</v>
      </c>
      <c r="AT155" s="217" t="s">
        <v>82</v>
      </c>
      <c r="AU155" s="217" t="s">
        <v>91</v>
      </c>
      <c r="AY155" s="216" t="s">
        <v>216</v>
      </c>
      <c r="BK155" s="218">
        <f>SUM(BK156:BK196)</f>
        <v>0</v>
      </c>
    </row>
    <row r="156" s="2" customFormat="1" ht="16.5" customHeight="1">
      <c r="A156" s="40"/>
      <c r="B156" s="41"/>
      <c r="C156" s="221" t="s">
        <v>223</v>
      </c>
      <c r="D156" s="221" t="s">
        <v>218</v>
      </c>
      <c r="E156" s="222" t="s">
        <v>3461</v>
      </c>
      <c r="F156" s="223" t="s">
        <v>3462</v>
      </c>
      <c r="G156" s="224" t="s">
        <v>221</v>
      </c>
      <c r="H156" s="225">
        <v>31.134</v>
      </c>
      <c r="I156" s="226"/>
      <c r="J156" s="227">
        <f>ROUND(I156*H156,2)</f>
        <v>0</v>
      </c>
      <c r="K156" s="223" t="s">
        <v>222</v>
      </c>
      <c r="L156" s="46"/>
      <c r="M156" s="228" t="s">
        <v>1</v>
      </c>
      <c r="N156" s="229" t="s">
        <v>48</v>
      </c>
      <c r="O156" s="93"/>
      <c r="P156" s="230">
        <f>O156*H156</f>
        <v>0</v>
      </c>
      <c r="Q156" s="230">
        <v>0</v>
      </c>
      <c r="R156" s="230">
        <f>Q156*H156</f>
        <v>0</v>
      </c>
      <c r="S156" s="230">
        <v>0.023800000000000002</v>
      </c>
      <c r="T156" s="231">
        <f>S156*H156</f>
        <v>0.74098920000000001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2" t="s">
        <v>312</v>
      </c>
      <c r="AT156" s="232" t="s">
        <v>218</v>
      </c>
      <c r="AU156" s="232" t="s">
        <v>93</v>
      </c>
      <c r="AY156" s="18" t="s">
        <v>216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91</v>
      </c>
      <c r="BK156" s="233">
        <f>ROUND(I156*H156,2)</f>
        <v>0</v>
      </c>
      <c r="BL156" s="18" t="s">
        <v>312</v>
      </c>
      <c r="BM156" s="232" t="s">
        <v>3463</v>
      </c>
    </row>
    <row r="157" s="15" customFormat="1">
      <c r="A157" s="15"/>
      <c r="B157" s="257"/>
      <c r="C157" s="258"/>
      <c r="D157" s="236" t="s">
        <v>225</v>
      </c>
      <c r="E157" s="259" t="s">
        <v>1</v>
      </c>
      <c r="F157" s="260" t="s">
        <v>3464</v>
      </c>
      <c r="G157" s="258"/>
      <c r="H157" s="259" t="s">
        <v>1</v>
      </c>
      <c r="I157" s="261"/>
      <c r="J157" s="258"/>
      <c r="K157" s="258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225</v>
      </c>
      <c r="AU157" s="266" t="s">
        <v>93</v>
      </c>
      <c r="AV157" s="15" t="s">
        <v>91</v>
      </c>
      <c r="AW157" s="15" t="s">
        <v>38</v>
      </c>
      <c r="AX157" s="15" t="s">
        <v>83</v>
      </c>
      <c r="AY157" s="266" t="s">
        <v>216</v>
      </c>
    </row>
    <row r="158" s="13" customFormat="1">
      <c r="A158" s="13"/>
      <c r="B158" s="234"/>
      <c r="C158" s="235"/>
      <c r="D158" s="236" t="s">
        <v>225</v>
      </c>
      <c r="E158" s="237" t="s">
        <v>1</v>
      </c>
      <c r="F158" s="238" t="s">
        <v>3465</v>
      </c>
      <c r="G158" s="235"/>
      <c r="H158" s="239">
        <v>6.3360000000000003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225</v>
      </c>
      <c r="AU158" s="245" t="s">
        <v>93</v>
      </c>
      <c r="AV158" s="13" t="s">
        <v>93</v>
      </c>
      <c r="AW158" s="13" t="s">
        <v>38</v>
      </c>
      <c r="AX158" s="13" t="s">
        <v>83</v>
      </c>
      <c r="AY158" s="245" t="s">
        <v>216</v>
      </c>
    </row>
    <row r="159" s="13" customFormat="1">
      <c r="A159" s="13"/>
      <c r="B159" s="234"/>
      <c r="C159" s="235"/>
      <c r="D159" s="236" t="s">
        <v>225</v>
      </c>
      <c r="E159" s="237" t="s">
        <v>1</v>
      </c>
      <c r="F159" s="238" t="s">
        <v>3466</v>
      </c>
      <c r="G159" s="235"/>
      <c r="H159" s="239">
        <v>0.45000000000000001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225</v>
      </c>
      <c r="AU159" s="245" t="s">
        <v>93</v>
      </c>
      <c r="AV159" s="13" t="s">
        <v>93</v>
      </c>
      <c r="AW159" s="13" t="s">
        <v>38</v>
      </c>
      <c r="AX159" s="13" t="s">
        <v>83</v>
      </c>
      <c r="AY159" s="245" t="s">
        <v>216</v>
      </c>
    </row>
    <row r="160" s="13" customFormat="1">
      <c r="A160" s="13"/>
      <c r="B160" s="234"/>
      <c r="C160" s="235"/>
      <c r="D160" s="236" t="s">
        <v>225</v>
      </c>
      <c r="E160" s="237" t="s">
        <v>1</v>
      </c>
      <c r="F160" s="238" t="s">
        <v>3467</v>
      </c>
      <c r="G160" s="235"/>
      <c r="H160" s="239">
        <v>0.29999999999999999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225</v>
      </c>
      <c r="AU160" s="245" t="s">
        <v>93</v>
      </c>
      <c r="AV160" s="13" t="s">
        <v>93</v>
      </c>
      <c r="AW160" s="13" t="s">
        <v>38</v>
      </c>
      <c r="AX160" s="13" t="s">
        <v>83</v>
      </c>
      <c r="AY160" s="245" t="s">
        <v>216</v>
      </c>
    </row>
    <row r="161" s="13" customFormat="1">
      <c r="A161" s="13"/>
      <c r="B161" s="234"/>
      <c r="C161" s="235"/>
      <c r="D161" s="236" t="s">
        <v>225</v>
      </c>
      <c r="E161" s="237" t="s">
        <v>1</v>
      </c>
      <c r="F161" s="238" t="s">
        <v>3468</v>
      </c>
      <c r="G161" s="235"/>
      <c r="H161" s="239">
        <v>0.45000000000000001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225</v>
      </c>
      <c r="AU161" s="245" t="s">
        <v>93</v>
      </c>
      <c r="AV161" s="13" t="s">
        <v>93</v>
      </c>
      <c r="AW161" s="13" t="s">
        <v>38</v>
      </c>
      <c r="AX161" s="13" t="s">
        <v>83</v>
      </c>
      <c r="AY161" s="245" t="s">
        <v>216</v>
      </c>
    </row>
    <row r="162" s="13" customFormat="1">
      <c r="A162" s="13"/>
      <c r="B162" s="234"/>
      <c r="C162" s="235"/>
      <c r="D162" s="236" t="s">
        <v>225</v>
      </c>
      <c r="E162" s="237" t="s">
        <v>1</v>
      </c>
      <c r="F162" s="238" t="s">
        <v>3469</v>
      </c>
      <c r="G162" s="235"/>
      <c r="H162" s="239">
        <v>0.45000000000000001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225</v>
      </c>
      <c r="AU162" s="245" t="s">
        <v>93</v>
      </c>
      <c r="AV162" s="13" t="s">
        <v>93</v>
      </c>
      <c r="AW162" s="13" t="s">
        <v>38</v>
      </c>
      <c r="AX162" s="13" t="s">
        <v>83</v>
      </c>
      <c r="AY162" s="245" t="s">
        <v>216</v>
      </c>
    </row>
    <row r="163" s="13" customFormat="1">
      <c r="A163" s="13"/>
      <c r="B163" s="234"/>
      <c r="C163" s="235"/>
      <c r="D163" s="236" t="s">
        <v>225</v>
      </c>
      <c r="E163" s="237" t="s">
        <v>1</v>
      </c>
      <c r="F163" s="238" t="s">
        <v>3470</v>
      </c>
      <c r="G163" s="235"/>
      <c r="H163" s="239">
        <v>0.45000000000000001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225</v>
      </c>
      <c r="AU163" s="245" t="s">
        <v>93</v>
      </c>
      <c r="AV163" s="13" t="s">
        <v>93</v>
      </c>
      <c r="AW163" s="13" t="s">
        <v>38</v>
      </c>
      <c r="AX163" s="13" t="s">
        <v>83</v>
      </c>
      <c r="AY163" s="245" t="s">
        <v>216</v>
      </c>
    </row>
    <row r="164" s="13" customFormat="1">
      <c r="A164" s="13"/>
      <c r="B164" s="234"/>
      <c r="C164" s="235"/>
      <c r="D164" s="236" t="s">
        <v>225</v>
      </c>
      <c r="E164" s="237" t="s">
        <v>1</v>
      </c>
      <c r="F164" s="238" t="s">
        <v>3471</v>
      </c>
      <c r="G164" s="235"/>
      <c r="H164" s="239">
        <v>0.45000000000000001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225</v>
      </c>
      <c r="AU164" s="245" t="s">
        <v>93</v>
      </c>
      <c r="AV164" s="13" t="s">
        <v>93</v>
      </c>
      <c r="AW164" s="13" t="s">
        <v>38</v>
      </c>
      <c r="AX164" s="13" t="s">
        <v>83</v>
      </c>
      <c r="AY164" s="245" t="s">
        <v>216</v>
      </c>
    </row>
    <row r="165" s="13" customFormat="1">
      <c r="A165" s="13"/>
      <c r="B165" s="234"/>
      <c r="C165" s="235"/>
      <c r="D165" s="236" t="s">
        <v>225</v>
      </c>
      <c r="E165" s="237" t="s">
        <v>1</v>
      </c>
      <c r="F165" s="238" t="s">
        <v>3472</v>
      </c>
      <c r="G165" s="235"/>
      <c r="H165" s="239">
        <v>0.29999999999999999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225</v>
      </c>
      <c r="AU165" s="245" t="s">
        <v>93</v>
      </c>
      <c r="AV165" s="13" t="s">
        <v>93</v>
      </c>
      <c r="AW165" s="13" t="s">
        <v>38</v>
      </c>
      <c r="AX165" s="13" t="s">
        <v>83</v>
      </c>
      <c r="AY165" s="245" t="s">
        <v>216</v>
      </c>
    </row>
    <row r="166" s="13" customFormat="1">
      <c r="A166" s="13"/>
      <c r="B166" s="234"/>
      <c r="C166" s="235"/>
      <c r="D166" s="236" t="s">
        <v>225</v>
      </c>
      <c r="E166" s="237" t="s">
        <v>1</v>
      </c>
      <c r="F166" s="238" t="s">
        <v>3473</v>
      </c>
      <c r="G166" s="235"/>
      <c r="H166" s="239">
        <v>0.45000000000000001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225</v>
      </c>
      <c r="AU166" s="245" t="s">
        <v>93</v>
      </c>
      <c r="AV166" s="13" t="s">
        <v>93</v>
      </c>
      <c r="AW166" s="13" t="s">
        <v>38</v>
      </c>
      <c r="AX166" s="13" t="s">
        <v>83</v>
      </c>
      <c r="AY166" s="245" t="s">
        <v>216</v>
      </c>
    </row>
    <row r="167" s="13" customFormat="1">
      <c r="A167" s="13"/>
      <c r="B167" s="234"/>
      <c r="C167" s="235"/>
      <c r="D167" s="236" t="s">
        <v>225</v>
      </c>
      <c r="E167" s="237" t="s">
        <v>1</v>
      </c>
      <c r="F167" s="238" t="s">
        <v>3474</v>
      </c>
      <c r="G167" s="235"/>
      <c r="H167" s="239">
        <v>0.45000000000000001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225</v>
      </c>
      <c r="AU167" s="245" t="s">
        <v>93</v>
      </c>
      <c r="AV167" s="13" t="s">
        <v>93</v>
      </c>
      <c r="AW167" s="13" t="s">
        <v>38</v>
      </c>
      <c r="AX167" s="13" t="s">
        <v>83</v>
      </c>
      <c r="AY167" s="245" t="s">
        <v>216</v>
      </c>
    </row>
    <row r="168" s="13" customFormat="1">
      <c r="A168" s="13"/>
      <c r="B168" s="234"/>
      <c r="C168" s="235"/>
      <c r="D168" s="236" t="s">
        <v>225</v>
      </c>
      <c r="E168" s="237" t="s">
        <v>1</v>
      </c>
      <c r="F168" s="238" t="s">
        <v>3475</v>
      </c>
      <c r="G168" s="235"/>
      <c r="H168" s="239">
        <v>0.45000000000000001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225</v>
      </c>
      <c r="AU168" s="245" t="s">
        <v>93</v>
      </c>
      <c r="AV168" s="13" t="s">
        <v>93</v>
      </c>
      <c r="AW168" s="13" t="s">
        <v>38</v>
      </c>
      <c r="AX168" s="13" t="s">
        <v>83</v>
      </c>
      <c r="AY168" s="245" t="s">
        <v>216</v>
      </c>
    </row>
    <row r="169" s="13" customFormat="1">
      <c r="A169" s="13"/>
      <c r="B169" s="234"/>
      <c r="C169" s="235"/>
      <c r="D169" s="236" t="s">
        <v>225</v>
      </c>
      <c r="E169" s="237" t="s">
        <v>1</v>
      </c>
      <c r="F169" s="238" t="s">
        <v>3476</v>
      </c>
      <c r="G169" s="235"/>
      <c r="H169" s="239">
        <v>0.29999999999999999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225</v>
      </c>
      <c r="AU169" s="245" t="s">
        <v>93</v>
      </c>
      <c r="AV169" s="13" t="s">
        <v>93</v>
      </c>
      <c r="AW169" s="13" t="s">
        <v>38</v>
      </c>
      <c r="AX169" s="13" t="s">
        <v>83</v>
      </c>
      <c r="AY169" s="245" t="s">
        <v>216</v>
      </c>
    </row>
    <row r="170" s="13" customFormat="1">
      <c r="A170" s="13"/>
      <c r="B170" s="234"/>
      <c r="C170" s="235"/>
      <c r="D170" s="236" t="s">
        <v>225</v>
      </c>
      <c r="E170" s="237" t="s">
        <v>1</v>
      </c>
      <c r="F170" s="238" t="s">
        <v>3477</v>
      </c>
      <c r="G170" s="235"/>
      <c r="H170" s="239">
        <v>6.3360000000000003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225</v>
      </c>
      <c r="AU170" s="245" t="s">
        <v>93</v>
      </c>
      <c r="AV170" s="13" t="s">
        <v>93</v>
      </c>
      <c r="AW170" s="13" t="s">
        <v>38</v>
      </c>
      <c r="AX170" s="13" t="s">
        <v>83</v>
      </c>
      <c r="AY170" s="245" t="s">
        <v>216</v>
      </c>
    </row>
    <row r="171" s="13" customFormat="1">
      <c r="A171" s="13"/>
      <c r="B171" s="234"/>
      <c r="C171" s="235"/>
      <c r="D171" s="236" t="s">
        <v>225</v>
      </c>
      <c r="E171" s="237" t="s">
        <v>1</v>
      </c>
      <c r="F171" s="238" t="s">
        <v>3478</v>
      </c>
      <c r="G171" s="235"/>
      <c r="H171" s="239">
        <v>1.6499999999999999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225</v>
      </c>
      <c r="AU171" s="245" t="s">
        <v>93</v>
      </c>
      <c r="AV171" s="13" t="s">
        <v>93</v>
      </c>
      <c r="AW171" s="13" t="s">
        <v>38</v>
      </c>
      <c r="AX171" s="13" t="s">
        <v>83</v>
      </c>
      <c r="AY171" s="245" t="s">
        <v>216</v>
      </c>
    </row>
    <row r="172" s="13" customFormat="1">
      <c r="A172" s="13"/>
      <c r="B172" s="234"/>
      <c r="C172" s="235"/>
      <c r="D172" s="236" t="s">
        <v>225</v>
      </c>
      <c r="E172" s="237" t="s">
        <v>1</v>
      </c>
      <c r="F172" s="238" t="s">
        <v>3479</v>
      </c>
      <c r="G172" s="235"/>
      <c r="H172" s="239">
        <v>0.45000000000000001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225</v>
      </c>
      <c r="AU172" s="245" t="s">
        <v>93</v>
      </c>
      <c r="AV172" s="13" t="s">
        <v>93</v>
      </c>
      <c r="AW172" s="13" t="s">
        <v>38</v>
      </c>
      <c r="AX172" s="13" t="s">
        <v>83</v>
      </c>
      <c r="AY172" s="245" t="s">
        <v>216</v>
      </c>
    </row>
    <row r="173" s="13" customFormat="1">
      <c r="A173" s="13"/>
      <c r="B173" s="234"/>
      <c r="C173" s="235"/>
      <c r="D173" s="236" t="s">
        <v>225</v>
      </c>
      <c r="E173" s="237" t="s">
        <v>1</v>
      </c>
      <c r="F173" s="238" t="s">
        <v>3480</v>
      </c>
      <c r="G173" s="235"/>
      <c r="H173" s="239">
        <v>0.29999999999999999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225</v>
      </c>
      <c r="AU173" s="245" t="s">
        <v>93</v>
      </c>
      <c r="AV173" s="13" t="s">
        <v>93</v>
      </c>
      <c r="AW173" s="13" t="s">
        <v>38</v>
      </c>
      <c r="AX173" s="13" t="s">
        <v>83</v>
      </c>
      <c r="AY173" s="245" t="s">
        <v>216</v>
      </c>
    </row>
    <row r="174" s="13" customFormat="1">
      <c r="A174" s="13"/>
      <c r="B174" s="234"/>
      <c r="C174" s="235"/>
      <c r="D174" s="236" t="s">
        <v>225</v>
      </c>
      <c r="E174" s="237" t="s">
        <v>1</v>
      </c>
      <c r="F174" s="238" t="s">
        <v>3481</v>
      </c>
      <c r="G174" s="235"/>
      <c r="H174" s="239">
        <v>1.5840000000000001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225</v>
      </c>
      <c r="AU174" s="245" t="s">
        <v>93</v>
      </c>
      <c r="AV174" s="13" t="s">
        <v>93</v>
      </c>
      <c r="AW174" s="13" t="s">
        <v>38</v>
      </c>
      <c r="AX174" s="13" t="s">
        <v>83</v>
      </c>
      <c r="AY174" s="245" t="s">
        <v>216</v>
      </c>
    </row>
    <row r="175" s="13" customFormat="1">
      <c r="A175" s="13"/>
      <c r="B175" s="234"/>
      <c r="C175" s="235"/>
      <c r="D175" s="236" t="s">
        <v>225</v>
      </c>
      <c r="E175" s="237" t="s">
        <v>1</v>
      </c>
      <c r="F175" s="238" t="s">
        <v>3482</v>
      </c>
      <c r="G175" s="235"/>
      <c r="H175" s="239">
        <v>0.45000000000000001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225</v>
      </c>
      <c r="AU175" s="245" t="s">
        <v>93</v>
      </c>
      <c r="AV175" s="13" t="s">
        <v>93</v>
      </c>
      <c r="AW175" s="13" t="s">
        <v>38</v>
      </c>
      <c r="AX175" s="13" t="s">
        <v>83</v>
      </c>
      <c r="AY175" s="245" t="s">
        <v>216</v>
      </c>
    </row>
    <row r="176" s="13" customFormat="1">
      <c r="A176" s="13"/>
      <c r="B176" s="234"/>
      <c r="C176" s="235"/>
      <c r="D176" s="236" t="s">
        <v>225</v>
      </c>
      <c r="E176" s="237" t="s">
        <v>1</v>
      </c>
      <c r="F176" s="238" t="s">
        <v>3483</v>
      </c>
      <c r="G176" s="235"/>
      <c r="H176" s="239">
        <v>0.45000000000000001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225</v>
      </c>
      <c r="AU176" s="245" t="s">
        <v>93</v>
      </c>
      <c r="AV176" s="13" t="s">
        <v>93</v>
      </c>
      <c r="AW176" s="13" t="s">
        <v>38</v>
      </c>
      <c r="AX176" s="13" t="s">
        <v>83</v>
      </c>
      <c r="AY176" s="245" t="s">
        <v>216</v>
      </c>
    </row>
    <row r="177" s="13" customFormat="1">
      <c r="A177" s="13"/>
      <c r="B177" s="234"/>
      <c r="C177" s="235"/>
      <c r="D177" s="236" t="s">
        <v>225</v>
      </c>
      <c r="E177" s="237" t="s">
        <v>1</v>
      </c>
      <c r="F177" s="238" t="s">
        <v>3484</v>
      </c>
      <c r="G177" s="235"/>
      <c r="H177" s="239">
        <v>0.29999999999999999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225</v>
      </c>
      <c r="AU177" s="245" t="s">
        <v>93</v>
      </c>
      <c r="AV177" s="13" t="s">
        <v>93</v>
      </c>
      <c r="AW177" s="13" t="s">
        <v>38</v>
      </c>
      <c r="AX177" s="13" t="s">
        <v>83</v>
      </c>
      <c r="AY177" s="245" t="s">
        <v>216</v>
      </c>
    </row>
    <row r="178" s="13" customFormat="1">
      <c r="A178" s="13"/>
      <c r="B178" s="234"/>
      <c r="C178" s="235"/>
      <c r="D178" s="236" t="s">
        <v>225</v>
      </c>
      <c r="E178" s="237" t="s">
        <v>1</v>
      </c>
      <c r="F178" s="238" t="s">
        <v>3485</v>
      </c>
      <c r="G178" s="235"/>
      <c r="H178" s="239">
        <v>0.29999999999999999</v>
      </c>
      <c r="I178" s="240"/>
      <c r="J178" s="235"/>
      <c r="K178" s="235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225</v>
      </c>
      <c r="AU178" s="245" t="s">
        <v>93</v>
      </c>
      <c r="AV178" s="13" t="s">
        <v>93</v>
      </c>
      <c r="AW178" s="13" t="s">
        <v>38</v>
      </c>
      <c r="AX178" s="13" t="s">
        <v>83</v>
      </c>
      <c r="AY178" s="245" t="s">
        <v>216</v>
      </c>
    </row>
    <row r="179" s="13" customFormat="1">
      <c r="A179" s="13"/>
      <c r="B179" s="234"/>
      <c r="C179" s="235"/>
      <c r="D179" s="236" t="s">
        <v>225</v>
      </c>
      <c r="E179" s="237" t="s">
        <v>1</v>
      </c>
      <c r="F179" s="238" t="s">
        <v>3486</v>
      </c>
      <c r="G179" s="235"/>
      <c r="H179" s="239">
        <v>4.7519999999999998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225</v>
      </c>
      <c r="AU179" s="245" t="s">
        <v>93</v>
      </c>
      <c r="AV179" s="13" t="s">
        <v>93</v>
      </c>
      <c r="AW179" s="13" t="s">
        <v>38</v>
      </c>
      <c r="AX179" s="13" t="s">
        <v>83</v>
      </c>
      <c r="AY179" s="245" t="s">
        <v>216</v>
      </c>
    </row>
    <row r="180" s="13" customFormat="1">
      <c r="A180" s="13"/>
      <c r="B180" s="234"/>
      <c r="C180" s="235"/>
      <c r="D180" s="236" t="s">
        <v>225</v>
      </c>
      <c r="E180" s="237" t="s">
        <v>1</v>
      </c>
      <c r="F180" s="238" t="s">
        <v>3487</v>
      </c>
      <c r="G180" s="235"/>
      <c r="H180" s="239">
        <v>2.3759999999999999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225</v>
      </c>
      <c r="AU180" s="245" t="s">
        <v>93</v>
      </c>
      <c r="AV180" s="13" t="s">
        <v>93</v>
      </c>
      <c r="AW180" s="13" t="s">
        <v>38</v>
      </c>
      <c r="AX180" s="13" t="s">
        <v>83</v>
      </c>
      <c r="AY180" s="245" t="s">
        <v>216</v>
      </c>
    </row>
    <row r="181" s="13" customFormat="1">
      <c r="A181" s="13"/>
      <c r="B181" s="234"/>
      <c r="C181" s="235"/>
      <c r="D181" s="236" t="s">
        <v>225</v>
      </c>
      <c r="E181" s="237" t="s">
        <v>1</v>
      </c>
      <c r="F181" s="238" t="s">
        <v>3488</v>
      </c>
      <c r="G181" s="235"/>
      <c r="H181" s="239">
        <v>0.45000000000000001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225</v>
      </c>
      <c r="AU181" s="245" t="s">
        <v>93</v>
      </c>
      <c r="AV181" s="13" t="s">
        <v>93</v>
      </c>
      <c r="AW181" s="13" t="s">
        <v>38</v>
      </c>
      <c r="AX181" s="13" t="s">
        <v>83</v>
      </c>
      <c r="AY181" s="245" t="s">
        <v>216</v>
      </c>
    </row>
    <row r="182" s="13" customFormat="1">
      <c r="A182" s="13"/>
      <c r="B182" s="234"/>
      <c r="C182" s="235"/>
      <c r="D182" s="236" t="s">
        <v>225</v>
      </c>
      <c r="E182" s="237" t="s">
        <v>1</v>
      </c>
      <c r="F182" s="238" t="s">
        <v>3489</v>
      </c>
      <c r="G182" s="235"/>
      <c r="H182" s="239">
        <v>0.59999999999999998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225</v>
      </c>
      <c r="AU182" s="245" t="s">
        <v>93</v>
      </c>
      <c r="AV182" s="13" t="s">
        <v>93</v>
      </c>
      <c r="AW182" s="13" t="s">
        <v>38</v>
      </c>
      <c r="AX182" s="13" t="s">
        <v>83</v>
      </c>
      <c r="AY182" s="245" t="s">
        <v>216</v>
      </c>
    </row>
    <row r="183" s="13" customFormat="1">
      <c r="A183" s="13"/>
      <c r="B183" s="234"/>
      <c r="C183" s="235"/>
      <c r="D183" s="236" t="s">
        <v>225</v>
      </c>
      <c r="E183" s="237" t="s">
        <v>1</v>
      </c>
      <c r="F183" s="238" t="s">
        <v>3490</v>
      </c>
      <c r="G183" s="235"/>
      <c r="H183" s="239">
        <v>0.29999999999999999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225</v>
      </c>
      <c r="AU183" s="245" t="s">
        <v>93</v>
      </c>
      <c r="AV183" s="13" t="s">
        <v>93</v>
      </c>
      <c r="AW183" s="13" t="s">
        <v>38</v>
      </c>
      <c r="AX183" s="13" t="s">
        <v>83</v>
      </c>
      <c r="AY183" s="245" t="s">
        <v>216</v>
      </c>
    </row>
    <row r="184" s="14" customFormat="1">
      <c r="A184" s="14"/>
      <c r="B184" s="246"/>
      <c r="C184" s="247"/>
      <c r="D184" s="236" t="s">
        <v>225</v>
      </c>
      <c r="E184" s="248" t="s">
        <v>3415</v>
      </c>
      <c r="F184" s="249" t="s">
        <v>229</v>
      </c>
      <c r="G184" s="247"/>
      <c r="H184" s="250">
        <v>31.134</v>
      </c>
      <c r="I184" s="251"/>
      <c r="J184" s="247"/>
      <c r="K184" s="247"/>
      <c r="L184" s="252"/>
      <c r="M184" s="253"/>
      <c r="N184" s="254"/>
      <c r="O184" s="254"/>
      <c r="P184" s="254"/>
      <c r="Q184" s="254"/>
      <c r="R184" s="254"/>
      <c r="S184" s="254"/>
      <c r="T184" s="25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6" t="s">
        <v>225</v>
      </c>
      <c r="AU184" s="256" t="s">
        <v>93</v>
      </c>
      <c r="AV184" s="14" t="s">
        <v>223</v>
      </c>
      <c r="AW184" s="14" t="s">
        <v>38</v>
      </c>
      <c r="AX184" s="14" t="s">
        <v>91</v>
      </c>
      <c r="AY184" s="256" t="s">
        <v>216</v>
      </c>
    </row>
    <row r="185" s="2" customFormat="1" ht="24.15" customHeight="1">
      <c r="A185" s="40"/>
      <c r="B185" s="41"/>
      <c r="C185" s="221" t="s">
        <v>247</v>
      </c>
      <c r="D185" s="221" t="s">
        <v>218</v>
      </c>
      <c r="E185" s="222" t="s">
        <v>3491</v>
      </c>
      <c r="F185" s="223" t="s">
        <v>3492</v>
      </c>
      <c r="G185" s="224" t="s">
        <v>221</v>
      </c>
      <c r="H185" s="225">
        <v>31.134</v>
      </c>
      <c r="I185" s="226"/>
      <c r="J185" s="227">
        <f>ROUND(I185*H185,2)</f>
        <v>0</v>
      </c>
      <c r="K185" s="223" t="s">
        <v>222</v>
      </c>
      <c r="L185" s="46"/>
      <c r="M185" s="228" t="s">
        <v>1</v>
      </c>
      <c r="N185" s="229" t="s">
        <v>48</v>
      </c>
      <c r="O185" s="93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32" t="s">
        <v>312</v>
      </c>
      <c r="AT185" s="232" t="s">
        <v>218</v>
      </c>
      <c r="AU185" s="232" t="s">
        <v>93</v>
      </c>
      <c r="AY185" s="18" t="s">
        <v>216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91</v>
      </c>
      <c r="BK185" s="233">
        <f>ROUND(I185*H185,2)</f>
        <v>0</v>
      </c>
      <c r="BL185" s="18" t="s">
        <v>312</v>
      </c>
      <c r="BM185" s="232" t="s">
        <v>3493</v>
      </c>
    </row>
    <row r="186" s="13" customFormat="1">
      <c r="A186" s="13"/>
      <c r="B186" s="234"/>
      <c r="C186" s="235"/>
      <c r="D186" s="236" t="s">
        <v>225</v>
      </c>
      <c r="E186" s="237" t="s">
        <v>1</v>
      </c>
      <c r="F186" s="238" t="s">
        <v>3415</v>
      </c>
      <c r="G186" s="235"/>
      <c r="H186" s="239">
        <v>31.134</v>
      </c>
      <c r="I186" s="240"/>
      <c r="J186" s="235"/>
      <c r="K186" s="235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225</v>
      </c>
      <c r="AU186" s="245" t="s">
        <v>93</v>
      </c>
      <c r="AV186" s="13" t="s">
        <v>93</v>
      </c>
      <c r="AW186" s="13" t="s">
        <v>38</v>
      </c>
      <c r="AX186" s="13" t="s">
        <v>91</v>
      </c>
      <c r="AY186" s="245" t="s">
        <v>216</v>
      </c>
    </row>
    <row r="187" s="2" customFormat="1" ht="24.15" customHeight="1">
      <c r="A187" s="40"/>
      <c r="B187" s="41"/>
      <c r="C187" s="221" t="s">
        <v>252</v>
      </c>
      <c r="D187" s="221" t="s">
        <v>218</v>
      </c>
      <c r="E187" s="222" t="s">
        <v>3494</v>
      </c>
      <c r="F187" s="223" t="s">
        <v>3495</v>
      </c>
      <c r="G187" s="224" t="s">
        <v>221</v>
      </c>
      <c r="H187" s="225">
        <v>31.134</v>
      </c>
      <c r="I187" s="226"/>
      <c r="J187" s="227">
        <f>ROUND(I187*H187,2)</f>
        <v>0</v>
      </c>
      <c r="K187" s="223" t="s">
        <v>222</v>
      </c>
      <c r="L187" s="46"/>
      <c r="M187" s="228" t="s">
        <v>1</v>
      </c>
      <c r="N187" s="229" t="s">
        <v>48</v>
      </c>
      <c r="O187" s="93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2" t="s">
        <v>312</v>
      </c>
      <c r="AT187" s="232" t="s">
        <v>218</v>
      </c>
      <c r="AU187" s="232" t="s">
        <v>93</v>
      </c>
      <c r="AY187" s="18" t="s">
        <v>216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91</v>
      </c>
      <c r="BK187" s="233">
        <f>ROUND(I187*H187,2)</f>
        <v>0</v>
      </c>
      <c r="BL187" s="18" t="s">
        <v>312</v>
      </c>
      <c r="BM187" s="232" t="s">
        <v>3496</v>
      </c>
    </row>
    <row r="188" s="13" customFormat="1">
      <c r="A188" s="13"/>
      <c r="B188" s="234"/>
      <c r="C188" s="235"/>
      <c r="D188" s="236" t="s">
        <v>225</v>
      </c>
      <c r="E188" s="237" t="s">
        <v>1</v>
      </c>
      <c r="F188" s="238" t="s">
        <v>3415</v>
      </c>
      <c r="G188" s="235"/>
      <c r="H188" s="239">
        <v>31.134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225</v>
      </c>
      <c r="AU188" s="245" t="s">
        <v>93</v>
      </c>
      <c r="AV188" s="13" t="s">
        <v>93</v>
      </c>
      <c r="AW188" s="13" t="s">
        <v>38</v>
      </c>
      <c r="AX188" s="13" t="s">
        <v>91</v>
      </c>
      <c r="AY188" s="245" t="s">
        <v>216</v>
      </c>
    </row>
    <row r="189" s="2" customFormat="1" ht="16.5" customHeight="1">
      <c r="A189" s="40"/>
      <c r="B189" s="41"/>
      <c r="C189" s="221" t="s">
        <v>257</v>
      </c>
      <c r="D189" s="221" t="s">
        <v>218</v>
      </c>
      <c r="E189" s="222" t="s">
        <v>3497</v>
      </c>
      <c r="F189" s="223" t="s">
        <v>3498</v>
      </c>
      <c r="G189" s="224" t="s">
        <v>221</v>
      </c>
      <c r="H189" s="225">
        <v>31.134</v>
      </c>
      <c r="I189" s="226"/>
      <c r="J189" s="227">
        <f>ROUND(I189*H189,2)</f>
        <v>0</v>
      </c>
      <c r="K189" s="223" t="s">
        <v>222</v>
      </c>
      <c r="L189" s="46"/>
      <c r="M189" s="228" t="s">
        <v>1</v>
      </c>
      <c r="N189" s="229" t="s">
        <v>48</v>
      </c>
      <c r="O189" s="93"/>
      <c r="P189" s="230">
        <f>O189*H189</f>
        <v>0</v>
      </c>
      <c r="Q189" s="230">
        <v>0.0013858620999999999</v>
      </c>
      <c r="R189" s="230">
        <f>Q189*H189</f>
        <v>0.043147430621399994</v>
      </c>
      <c r="S189" s="230">
        <v>0</v>
      </c>
      <c r="T189" s="231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32" t="s">
        <v>312</v>
      </c>
      <c r="AT189" s="232" t="s">
        <v>218</v>
      </c>
      <c r="AU189" s="232" t="s">
        <v>93</v>
      </c>
      <c r="AY189" s="18" t="s">
        <v>216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91</v>
      </c>
      <c r="BK189" s="233">
        <f>ROUND(I189*H189,2)</f>
        <v>0</v>
      </c>
      <c r="BL189" s="18" t="s">
        <v>312</v>
      </c>
      <c r="BM189" s="232" t="s">
        <v>3499</v>
      </c>
    </row>
    <row r="190" s="13" customFormat="1">
      <c r="A190" s="13"/>
      <c r="B190" s="234"/>
      <c r="C190" s="235"/>
      <c r="D190" s="236" t="s">
        <v>225</v>
      </c>
      <c r="E190" s="237" t="s">
        <v>1</v>
      </c>
      <c r="F190" s="238" t="s">
        <v>3415</v>
      </c>
      <c r="G190" s="235"/>
      <c r="H190" s="239">
        <v>31.134</v>
      </c>
      <c r="I190" s="240"/>
      <c r="J190" s="235"/>
      <c r="K190" s="235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225</v>
      </c>
      <c r="AU190" s="245" t="s">
        <v>93</v>
      </c>
      <c r="AV190" s="13" t="s">
        <v>93</v>
      </c>
      <c r="AW190" s="13" t="s">
        <v>38</v>
      </c>
      <c r="AX190" s="13" t="s">
        <v>91</v>
      </c>
      <c r="AY190" s="245" t="s">
        <v>216</v>
      </c>
    </row>
    <row r="191" s="2" customFormat="1" ht="16.5" customHeight="1">
      <c r="A191" s="40"/>
      <c r="B191" s="41"/>
      <c r="C191" s="221" t="s">
        <v>263</v>
      </c>
      <c r="D191" s="221" t="s">
        <v>218</v>
      </c>
      <c r="E191" s="222" t="s">
        <v>3500</v>
      </c>
      <c r="F191" s="223" t="s">
        <v>3501</v>
      </c>
      <c r="G191" s="224" t="s">
        <v>221</v>
      </c>
      <c r="H191" s="225">
        <v>31.134</v>
      </c>
      <c r="I191" s="226"/>
      <c r="J191" s="227">
        <f>ROUND(I191*H191,2)</f>
        <v>0</v>
      </c>
      <c r="K191" s="223" t="s">
        <v>222</v>
      </c>
      <c r="L191" s="46"/>
      <c r="M191" s="228" t="s">
        <v>1</v>
      </c>
      <c r="N191" s="229" t="s">
        <v>48</v>
      </c>
      <c r="O191" s="93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2" t="s">
        <v>312</v>
      </c>
      <c r="AT191" s="232" t="s">
        <v>218</v>
      </c>
      <c r="AU191" s="232" t="s">
        <v>93</v>
      </c>
      <c r="AY191" s="18" t="s">
        <v>216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91</v>
      </c>
      <c r="BK191" s="233">
        <f>ROUND(I191*H191,2)</f>
        <v>0</v>
      </c>
      <c r="BL191" s="18" t="s">
        <v>312</v>
      </c>
      <c r="BM191" s="232" t="s">
        <v>3502</v>
      </c>
    </row>
    <row r="192" s="13" customFormat="1">
      <c r="A192" s="13"/>
      <c r="B192" s="234"/>
      <c r="C192" s="235"/>
      <c r="D192" s="236" t="s">
        <v>225</v>
      </c>
      <c r="E192" s="237" t="s">
        <v>1</v>
      </c>
      <c r="F192" s="238" t="s">
        <v>3415</v>
      </c>
      <c r="G192" s="235"/>
      <c r="H192" s="239">
        <v>31.134</v>
      </c>
      <c r="I192" s="240"/>
      <c r="J192" s="235"/>
      <c r="K192" s="235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225</v>
      </c>
      <c r="AU192" s="245" t="s">
        <v>93</v>
      </c>
      <c r="AV192" s="13" t="s">
        <v>93</v>
      </c>
      <c r="AW192" s="13" t="s">
        <v>38</v>
      </c>
      <c r="AX192" s="13" t="s">
        <v>91</v>
      </c>
      <c r="AY192" s="245" t="s">
        <v>216</v>
      </c>
    </row>
    <row r="193" s="2" customFormat="1" ht="16.5" customHeight="1">
      <c r="A193" s="40"/>
      <c r="B193" s="41"/>
      <c r="C193" s="221" t="s">
        <v>268</v>
      </c>
      <c r="D193" s="221" t="s">
        <v>218</v>
      </c>
      <c r="E193" s="222" t="s">
        <v>3503</v>
      </c>
      <c r="F193" s="223" t="s">
        <v>3504</v>
      </c>
      <c r="G193" s="224" t="s">
        <v>221</v>
      </c>
      <c r="H193" s="225">
        <v>31.134</v>
      </c>
      <c r="I193" s="226"/>
      <c r="J193" s="227">
        <f>ROUND(I193*H193,2)</f>
        <v>0</v>
      </c>
      <c r="K193" s="223" t="s">
        <v>222</v>
      </c>
      <c r="L193" s="46"/>
      <c r="M193" s="228" t="s">
        <v>1</v>
      </c>
      <c r="N193" s="229" t="s">
        <v>48</v>
      </c>
      <c r="O193" s="93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2" t="s">
        <v>312</v>
      </c>
      <c r="AT193" s="232" t="s">
        <v>218</v>
      </c>
      <c r="AU193" s="232" t="s">
        <v>93</v>
      </c>
      <c r="AY193" s="18" t="s">
        <v>216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91</v>
      </c>
      <c r="BK193" s="233">
        <f>ROUND(I193*H193,2)</f>
        <v>0</v>
      </c>
      <c r="BL193" s="18" t="s">
        <v>312</v>
      </c>
      <c r="BM193" s="232" t="s">
        <v>3505</v>
      </c>
    </row>
    <row r="194" s="13" customFormat="1">
      <c r="A194" s="13"/>
      <c r="B194" s="234"/>
      <c r="C194" s="235"/>
      <c r="D194" s="236" t="s">
        <v>225</v>
      </c>
      <c r="E194" s="237" t="s">
        <v>1</v>
      </c>
      <c r="F194" s="238" t="s">
        <v>3415</v>
      </c>
      <c r="G194" s="235"/>
      <c r="H194" s="239">
        <v>31.134</v>
      </c>
      <c r="I194" s="240"/>
      <c r="J194" s="235"/>
      <c r="K194" s="235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225</v>
      </c>
      <c r="AU194" s="245" t="s">
        <v>93</v>
      </c>
      <c r="AV194" s="13" t="s">
        <v>93</v>
      </c>
      <c r="AW194" s="13" t="s">
        <v>38</v>
      </c>
      <c r="AX194" s="13" t="s">
        <v>91</v>
      </c>
      <c r="AY194" s="245" t="s">
        <v>216</v>
      </c>
    </row>
    <row r="195" s="2" customFormat="1" ht="16.5" customHeight="1">
      <c r="A195" s="40"/>
      <c r="B195" s="41"/>
      <c r="C195" s="221" t="s">
        <v>275</v>
      </c>
      <c r="D195" s="221" t="s">
        <v>218</v>
      </c>
      <c r="E195" s="222" t="s">
        <v>3506</v>
      </c>
      <c r="F195" s="223" t="s">
        <v>3507</v>
      </c>
      <c r="G195" s="224" t="s">
        <v>315</v>
      </c>
      <c r="H195" s="225">
        <v>8</v>
      </c>
      <c r="I195" s="226"/>
      <c r="J195" s="227">
        <f>ROUND(I195*H195,2)</f>
        <v>0</v>
      </c>
      <c r="K195" s="223" t="s">
        <v>1</v>
      </c>
      <c r="L195" s="46"/>
      <c r="M195" s="228" t="s">
        <v>1</v>
      </c>
      <c r="N195" s="229" t="s">
        <v>48</v>
      </c>
      <c r="O195" s="93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32" t="s">
        <v>312</v>
      </c>
      <c r="AT195" s="232" t="s">
        <v>218</v>
      </c>
      <c r="AU195" s="232" t="s">
        <v>93</v>
      </c>
      <c r="AY195" s="18" t="s">
        <v>216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91</v>
      </c>
      <c r="BK195" s="233">
        <f>ROUND(I195*H195,2)</f>
        <v>0</v>
      </c>
      <c r="BL195" s="18" t="s">
        <v>312</v>
      </c>
      <c r="BM195" s="232" t="s">
        <v>3508</v>
      </c>
    </row>
    <row r="196" s="2" customFormat="1" ht="24.15" customHeight="1">
      <c r="A196" s="40"/>
      <c r="B196" s="41"/>
      <c r="C196" s="221" t="s">
        <v>281</v>
      </c>
      <c r="D196" s="221" t="s">
        <v>218</v>
      </c>
      <c r="E196" s="222" t="s">
        <v>3509</v>
      </c>
      <c r="F196" s="223" t="s">
        <v>3510</v>
      </c>
      <c r="G196" s="224" t="s">
        <v>278</v>
      </c>
      <c r="H196" s="225">
        <v>0.042999999999999997</v>
      </c>
      <c r="I196" s="226"/>
      <c r="J196" s="227">
        <f>ROUND(I196*H196,2)</f>
        <v>0</v>
      </c>
      <c r="K196" s="223" t="s">
        <v>222</v>
      </c>
      <c r="L196" s="46"/>
      <c r="M196" s="228" t="s">
        <v>1</v>
      </c>
      <c r="N196" s="229" t="s">
        <v>48</v>
      </c>
      <c r="O196" s="93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2" t="s">
        <v>312</v>
      </c>
      <c r="AT196" s="232" t="s">
        <v>218</v>
      </c>
      <c r="AU196" s="232" t="s">
        <v>93</v>
      </c>
      <c r="AY196" s="18" t="s">
        <v>216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91</v>
      </c>
      <c r="BK196" s="233">
        <f>ROUND(I196*H196,2)</f>
        <v>0</v>
      </c>
      <c r="BL196" s="18" t="s">
        <v>312</v>
      </c>
      <c r="BM196" s="232" t="s">
        <v>3511</v>
      </c>
    </row>
    <row r="197" s="12" customFormat="1" ht="22.8" customHeight="1">
      <c r="A197" s="12"/>
      <c r="B197" s="205"/>
      <c r="C197" s="206"/>
      <c r="D197" s="207" t="s">
        <v>82</v>
      </c>
      <c r="E197" s="219" t="s">
        <v>2768</v>
      </c>
      <c r="F197" s="219" t="s">
        <v>2769</v>
      </c>
      <c r="G197" s="206"/>
      <c r="H197" s="206"/>
      <c r="I197" s="209"/>
      <c r="J197" s="220">
        <f>BK197</f>
        <v>0</v>
      </c>
      <c r="K197" s="206"/>
      <c r="L197" s="211"/>
      <c r="M197" s="212"/>
      <c r="N197" s="213"/>
      <c r="O197" s="213"/>
      <c r="P197" s="214">
        <f>SUM(P198:P238)</f>
        <v>0</v>
      </c>
      <c r="Q197" s="213"/>
      <c r="R197" s="214">
        <f>SUM(R198:R238)</f>
        <v>0.31269133439999997</v>
      </c>
      <c r="S197" s="213"/>
      <c r="T197" s="215">
        <f>SUM(T198:T238)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6" t="s">
        <v>93</v>
      </c>
      <c r="AT197" s="217" t="s">
        <v>82</v>
      </c>
      <c r="AU197" s="217" t="s">
        <v>91</v>
      </c>
      <c r="AY197" s="216" t="s">
        <v>216</v>
      </c>
      <c r="BK197" s="218">
        <f>SUM(BK198:BK238)</f>
        <v>0</v>
      </c>
    </row>
    <row r="198" s="2" customFormat="1" ht="24.15" customHeight="1">
      <c r="A198" s="40"/>
      <c r="B198" s="41"/>
      <c r="C198" s="221" t="s">
        <v>288</v>
      </c>
      <c r="D198" s="221" t="s">
        <v>218</v>
      </c>
      <c r="E198" s="222" t="s">
        <v>3512</v>
      </c>
      <c r="F198" s="223" t="s">
        <v>3513</v>
      </c>
      <c r="G198" s="224" t="s">
        <v>221</v>
      </c>
      <c r="H198" s="225">
        <v>267.19999999999999</v>
      </c>
      <c r="I198" s="226"/>
      <c r="J198" s="227">
        <f>ROUND(I198*H198,2)</f>
        <v>0</v>
      </c>
      <c r="K198" s="223" t="s">
        <v>222</v>
      </c>
      <c r="L198" s="46"/>
      <c r="M198" s="228" t="s">
        <v>1</v>
      </c>
      <c r="N198" s="229" t="s">
        <v>48</v>
      </c>
      <c r="O198" s="93"/>
      <c r="P198" s="230">
        <f>O198*H198</f>
        <v>0</v>
      </c>
      <c r="Q198" s="230">
        <v>8.7100000000000003E-05</v>
      </c>
      <c r="R198" s="230">
        <f>Q198*H198</f>
        <v>0.023273120000000001</v>
      </c>
      <c r="S198" s="230">
        <v>0</v>
      </c>
      <c r="T198" s="231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2" t="s">
        <v>312</v>
      </c>
      <c r="AT198" s="232" t="s">
        <v>218</v>
      </c>
      <c r="AU198" s="232" t="s">
        <v>93</v>
      </c>
      <c r="AY198" s="18" t="s">
        <v>216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91</v>
      </c>
      <c r="BK198" s="233">
        <f>ROUND(I198*H198,2)</f>
        <v>0</v>
      </c>
      <c r="BL198" s="18" t="s">
        <v>312</v>
      </c>
      <c r="BM198" s="232" t="s">
        <v>3514</v>
      </c>
    </row>
    <row r="199" s="15" customFormat="1">
      <c r="A199" s="15"/>
      <c r="B199" s="257"/>
      <c r="C199" s="258"/>
      <c r="D199" s="236" t="s">
        <v>225</v>
      </c>
      <c r="E199" s="259" t="s">
        <v>1</v>
      </c>
      <c r="F199" s="260" t="s">
        <v>3515</v>
      </c>
      <c r="G199" s="258"/>
      <c r="H199" s="259" t="s">
        <v>1</v>
      </c>
      <c r="I199" s="261"/>
      <c r="J199" s="258"/>
      <c r="K199" s="258"/>
      <c r="L199" s="262"/>
      <c r="M199" s="263"/>
      <c r="N199" s="264"/>
      <c r="O199" s="264"/>
      <c r="P199" s="264"/>
      <c r="Q199" s="264"/>
      <c r="R199" s="264"/>
      <c r="S199" s="264"/>
      <c r="T199" s="26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6" t="s">
        <v>225</v>
      </c>
      <c r="AU199" s="266" t="s">
        <v>93</v>
      </c>
      <c r="AV199" s="15" t="s">
        <v>91</v>
      </c>
      <c r="AW199" s="15" t="s">
        <v>38</v>
      </c>
      <c r="AX199" s="15" t="s">
        <v>83</v>
      </c>
      <c r="AY199" s="266" t="s">
        <v>216</v>
      </c>
    </row>
    <row r="200" s="13" customFormat="1">
      <c r="A200" s="13"/>
      <c r="B200" s="234"/>
      <c r="C200" s="235"/>
      <c r="D200" s="236" t="s">
        <v>225</v>
      </c>
      <c r="E200" s="237" t="s">
        <v>1</v>
      </c>
      <c r="F200" s="238" t="s">
        <v>3516</v>
      </c>
      <c r="G200" s="235"/>
      <c r="H200" s="239">
        <v>44.799999999999997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225</v>
      </c>
      <c r="AU200" s="245" t="s">
        <v>93</v>
      </c>
      <c r="AV200" s="13" t="s">
        <v>93</v>
      </c>
      <c r="AW200" s="13" t="s">
        <v>38</v>
      </c>
      <c r="AX200" s="13" t="s">
        <v>83</v>
      </c>
      <c r="AY200" s="245" t="s">
        <v>216</v>
      </c>
    </row>
    <row r="201" s="13" customFormat="1">
      <c r="A201" s="13"/>
      <c r="B201" s="234"/>
      <c r="C201" s="235"/>
      <c r="D201" s="236" t="s">
        <v>225</v>
      </c>
      <c r="E201" s="237" t="s">
        <v>1</v>
      </c>
      <c r="F201" s="238" t="s">
        <v>3517</v>
      </c>
      <c r="G201" s="235"/>
      <c r="H201" s="239">
        <v>6.5</v>
      </c>
      <c r="I201" s="240"/>
      <c r="J201" s="235"/>
      <c r="K201" s="235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225</v>
      </c>
      <c r="AU201" s="245" t="s">
        <v>93</v>
      </c>
      <c r="AV201" s="13" t="s">
        <v>93</v>
      </c>
      <c r="AW201" s="13" t="s">
        <v>38</v>
      </c>
      <c r="AX201" s="13" t="s">
        <v>83</v>
      </c>
      <c r="AY201" s="245" t="s">
        <v>216</v>
      </c>
    </row>
    <row r="202" s="13" customFormat="1">
      <c r="A202" s="13"/>
      <c r="B202" s="234"/>
      <c r="C202" s="235"/>
      <c r="D202" s="236" t="s">
        <v>225</v>
      </c>
      <c r="E202" s="237" t="s">
        <v>1</v>
      </c>
      <c r="F202" s="238" t="s">
        <v>3518</v>
      </c>
      <c r="G202" s="235"/>
      <c r="H202" s="239">
        <v>3.7999999999999998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225</v>
      </c>
      <c r="AU202" s="245" t="s">
        <v>93</v>
      </c>
      <c r="AV202" s="13" t="s">
        <v>93</v>
      </c>
      <c r="AW202" s="13" t="s">
        <v>38</v>
      </c>
      <c r="AX202" s="13" t="s">
        <v>83</v>
      </c>
      <c r="AY202" s="245" t="s">
        <v>216</v>
      </c>
    </row>
    <row r="203" s="13" customFormat="1">
      <c r="A203" s="13"/>
      <c r="B203" s="234"/>
      <c r="C203" s="235"/>
      <c r="D203" s="236" t="s">
        <v>225</v>
      </c>
      <c r="E203" s="237" t="s">
        <v>1</v>
      </c>
      <c r="F203" s="238" t="s">
        <v>3519</v>
      </c>
      <c r="G203" s="235"/>
      <c r="H203" s="239">
        <v>3.7999999999999998</v>
      </c>
      <c r="I203" s="240"/>
      <c r="J203" s="235"/>
      <c r="K203" s="235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225</v>
      </c>
      <c r="AU203" s="245" t="s">
        <v>93</v>
      </c>
      <c r="AV203" s="13" t="s">
        <v>93</v>
      </c>
      <c r="AW203" s="13" t="s">
        <v>38</v>
      </c>
      <c r="AX203" s="13" t="s">
        <v>83</v>
      </c>
      <c r="AY203" s="245" t="s">
        <v>216</v>
      </c>
    </row>
    <row r="204" s="13" customFormat="1">
      <c r="A204" s="13"/>
      <c r="B204" s="234"/>
      <c r="C204" s="235"/>
      <c r="D204" s="236" t="s">
        <v>225</v>
      </c>
      <c r="E204" s="237" t="s">
        <v>1</v>
      </c>
      <c r="F204" s="238" t="s">
        <v>3520</v>
      </c>
      <c r="G204" s="235"/>
      <c r="H204" s="239">
        <v>3.7999999999999998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225</v>
      </c>
      <c r="AU204" s="245" t="s">
        <v>93</v>
      </c>
      <c r="AV204" s="13" t="s">
        <v>93</v>
      </c>
      <c r="AW204" s="13" t="s">
        <v>38</v>
      </c>
      <c r="AX204" s="13" t="s">
        <v>83</v>
      </c>
      <c r="AY204" s="245" t="s">
        <v>216</v>
      </c>
    </row>
    <row r="205" s="13" customFormat="1">
      <c r="A205" s="13"/>
      <c r="B205" s="234"/>
      <c r="C205" s="235"/>
      <c r="D205" s="236" t="s">
        <v>225</v>
      </c>
      <c r="E205" s="237" t="s">
        <v>1</v>
      </c>
      <c r="F205" s="238" t="s">
        <v>3521</v>
      </c>
      <c r="G205" s="235"/>
      <c r="H205" s="239">
        <v>6.5</v>
      </c>
      <c r="I205" s="240"/>
      <c r="J205" s="235"/>
      <c r="K205" s="235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225</v>
      </c>
      <c r="AU205" s="245" t="s">
        <v>93</v>
      </c>
      <c r="AV205" s="13" t="s">
        <v>93</v>
      </c>
      <c r="AW205" s="13" t="s">
        <v>38</v>
      </c>
      <c r="AX205" s="13" t="s">
        <v>83</v>
      </c>
      <c r="AY205" s="245" t="s">
        <v>216</v>
      </c>
    </row>
    <row r="206" s="13" customFormat="1">
      <c r="A206" s="13"/>
      <c r="B206" s="234"/>
      <c r="C206" s="235"/>
      <c r="D206" s="236" t="s">
        <v>225</v>
      </c>
      <c r="E206" s="237" t="s">
        <v>1</v>
      </c>
      <c r="F206" s="238" t="s">
        <v>3522</v>
      </c>
      <c r="G206" s="235"/>
      <c r="H206" s="239">
        <v>6.5</v>
      </c>
      <c r="I206" s="240"/>
      <c r="J206" s="235"/>
      <c r="K206" s="235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225</v>
      </c>
      <c r="AU206" s="245" t="s">
        <v>93</v>
      </c>
      <c r="AV206" s="13" t="s">
        <v>93</v>
      </c>
      <c r="AW206" s="13" t="s">
        <v>38</v>
      </c>
      <c r="AX206" s="13" t="s">
        <v>83</v>
      </c>
      <c r="AY206" s="245" t="s">
        <v>216</v>
      </c>
    </row>
    <row r="207" s="13" customFormat="1">
      <c r="A207" s="13"/>
      <c r="B207" s="234"/>
      <c r="C207" s="235"/>
      <c r="D207" s="236" t="s">
        <v>225</v>
      </c>
      <c r="E207" s="237" t="s">
        <v>1</v>
      </c>
      <c r="F207" s="238" t="s">
        <v>3523</v>
      </c>
      <c r="G207" s="235"/>
      <c r="H207" s="239">
        <v>3.7999999999999998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225</v>
      </c>
      <c r="AU207" s="245" t="s">
        <v>93</v>
      </c>
      <c r="AV207" s="13" t="s">
        <v>93</v>
      </c>
      <c r="AW207" s="13" t="s">
        <v>38</v>
      </c>
      <c r="AX207" s="13" t="s">
        <v>83</v>
      </c>
      <c r="AY207" s="245" t="s">
        <v>216</v>
      </c>
    </row>
    <row r="208" s="13" customFormat="1">
      <c r="A208" s="13"/>
      <c r="B208" s="234"/>
      <c r="C208" s="235"/>
      <c r="D208" s="236" t="s">
        <v>225</v>
      </c>
      <c r="E208" s="237" t="s">
        <v>1</v>
      </c>
      <c r="F208" s="238" t="s">
        <v>3524</v>
      </c>
      <c r="G208" s="235"/>
      <c r="H208" s="239">
        <v>6.5</v>
      </c>
      <c r="I208" s="240"/>
      <c r="J208" s="235"/>
      <c r="K208" s="235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225</v>
      </c>
      <c r="AU208" s="245" t="s">
        <v>93</v>
      </c>
      <c r="AV208" s="13" t="s">
        <v>93</v>
      </c>
      <c r="AW208" s="13" t="s">
        <v>38</v>
      </c>
      <c r="AX208" s="13" t="s">
        <v>83</v>
      </c>
      <c r="AY208" s="245" t="s">
        <v>216</v>
      </c>
    </row>
    <row r="209" s="13" customFormat="1">
      <c r="A209" s="13"/>
      <c r="B209" s="234"/>
      <c r="C209" s="235"/>
      <c r="D209" s="236" t="s">
        <v>225</v>
      </c>
      <c r="E209" s="237" t="s">
        <v>1</v>
      </c>
      <c r="F209" s="238" t="s">
        <v>3525</v>
      </c>
      <c r="G209" s="235"/>
      <c r="H209" s="239">
        <v>6.5</v>
      </c>
      <c r="I209" s="240"/>
      <c r="J209" s="235"/>
      <c r="K209" s="235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225</v>
      </c>
      <c r="AU209" s="245" t="s">
        <v>93</v>
      </c>
      <c r="AV209" s="13" t="s">
        <v>93</v>
      </c>
      <c r="AW209" s="13" t="s">
        <v>38</v>
      </c>
      <c r="AX209" s="13" t="s">
        <v>83</v>
      </c>
      <c r="AY209" s="245" t="s">
        <v>216</v>
      </c>
    </row>
    <row r="210" s="13" customFormat="1">
      <c r="A210" s="13"/>
      <c r="B210" s="234"/>
      <c r="C210" s="235"/>
      <c r="D210" s="236" t="s">
        <v>225</v>
      </c>
      <c r="E210" s="237" t="s">
        <v>1</v>
      </c>
      <c r="F210" s="238" t="s">
        <v>3526</v>
      </c>
      <c r="G210" s="235"/>
      <c r="H210" s="239">
        <v>6.5</v>
      </c>
      <c r="I210" s="240"/>
      <c r="J210" s="235"/>
      <c r="K210" s="235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225</v>
      </c>
      <c r="AU210" s="245" t="s">
        <v>93</v>
      </c>
      <c r="AV210" s="13" t="s">
        <v>93</v>
      </c>
      <c r="AW210" s="13" t="s">
        <v>38</v>
      </c>
      <c r="AX210" s="13" t="s">
        <v>83</v>
      </c>
      <c r="AY210" s="245" t="s">
        <v>216</v>
      </c>
    </row>
    <row r="211" s="13" customFormat="1">
      <c r="A211" s="13"/>
      <c r="B211" s="234"/>
      <c r="C211" s="235"/>
      <c r="D211" s="236" t="s">
        <v>225</v>
      </c>
      <c r="E211" s="237" t="s">
        <v>1</v>
      </c>
      <c r="F211" s="238" t="s">
        <v>3527</v>
      </c>
      <c r="G211" s="235"/>
      <c r="H211" s="239">
        <v>3.7999999999999998</v>
      </c>
      <c r="I211" s="240"/>
      <c r="J211" s="235"/>
      <c r="K211" s="235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225</v>
      </c>
      <c r="AU211" s="245" t="s">
        <v>93</v>
      </c>
      <c r="AV211" s="13" t="s">
        <v>93</v>
      </c>
      <c r="AW211" s="13" t="s">
        <v>38</v>
      </c>
      <c r="AX211" s="13" t="s">
        <v>83</v>
      </c>
      <c r="AY211" s="245" t="s">
        <v>216</v>
      </c>
    </row>
    <row r="212" s="13" customFormat="1">
      <c r="A212" s="13"/>
      <c r="B212" s="234"/>
      <c r="C212" s="235"/>
      <c r="D212" s="236" t="s">
        <v>225</v>
      </c>
      <c r="E212" s="237" t="s">
        <v>1</v>
      </c>
      <c r="F212" s="238" t="s">
        <v>3528</v>
      </c>
      <c r="G212" s="235"/>
      <c r="H212" s="239">
        <v>44.799999999999997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225</v>
      </c>
      <c r="AU212" s="245" t="s">
        <v>93</v>
      </c>
      <c r="AV212" s="13" t="s">
        <v>93</v>
      </c>
      <c r="AW212" s="13" t="s">
        <v>38</v>
      </c>
      <c r="AX212" s="13" t="s">
        <v>83</v>
      </c>
      <c r="AY212" s="245" t="s">
        <v>216</v>
      </c>
    </row>
    <row r="213" s="13" customFormat="1">
      <c r="A213" s="13"/>
      <c r="B213" s="234"/>
      <c r="C213" s="235"/>
      <c r="D213" s="236" t="s">
        <v>225</v>
      </c>
      <c r="E213" s="237" t="s">
        <v>1</v>
      </c>
      <c r="F213" s="238" t="s">
        <v>3529</v>
      </c>
      <c r="G213" s="235"/>
      <c r="H213" s="239">
        <v>6.5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225</v>
      </c>
      <c r="AU213" s="245" t="s">
        <v>93</v>
      </c>
      <c r="AV213" s="13" t="s">
        <v>93</v>
      </c>
      <c r="AW213" s="13" t="s">
        <v>38</v>
      </c>
      <c r="AX213" s="13" t="s">
        <v>83</v>
      </c>
      <c r="AY213" s="245" t="s">
        <v>216</v>
      </c>
    </row>
    <row r="214" s="13" customFormat="1">
      <c r="A214" s="13"/>
      <c r="B214" s="234"/>
      <c r="C214" s="235"/>
      <c r="D214" s="236" t="s">
        <v>225</v>
      </c>
      <c r="E214" s="237" t="s">
        <v>1</v>
      </c>
      <c r="F214" s="238" t="s">
        <v>3530</v>
      </c>
      <c r="G214" s="235"/>
      <c r="H214" s="239">
        <v>6.5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225</v>
      </c>
      <c r="AU214" s="245" t="s">
        <v>93</v>
      </c>
      <c r="AV214" s="13" t="s">
        <v>93</v>
      </c>
      <c r="AW214" s="13" t="s">
        <v>38</v>
      </c>
      <c r="AX214" s="13" t="s">
        <v>83</v>
      </c>
      <c r="AY214" s="245" t="s">
        <v>216</v>
      </c>
    </row>
    <row r="215" s="13" customFormat="1">
      <c r="A215" s="13"/>
      <c r="B215" s="234"/>
      <c r="C215" s="235"/>
      <c r="D215" s="236" t="s">
        <v>225</v>
      </c>
      <c r="E215" s="237" t="s">
        <v>1</v>
      </c>
      <c r="F215" s="238" t="s">
        <v>3531</v>
      </c>
      <c r="G215" s="235"/>
      <c r="H215" s="239">
        <v>3.7999999999999998</v>
      </c>
      <c r="I215" s="240"/>
      <c r="J215" s="235"/>
      <c r="K215" s="235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225</v>
      </c>
      <c r="AU215" s="245" t="s">
        <v>93</v>
      </c>
      <c r="AV215" s="13" t="s">
        <v>93</v>
      </c>
      <c r="AW215" s="13" t="s">
        <v>38</v>
      </c>
      <c r="AX215" s="13" t="s">
        <v>83</v>
      </c>
      <c r="AY215" s="245" t="s">
        <v>216</v>
      </c>
    </row>
    <row r="216" s="13" customFormat="1">
      <c r="A216" s="13"/>
      <c r="B216" s="234"/>
      <c r="C216" s="235"/>
      <c r="D216" s="236" t="s">
        <v>225</v>
      </c>
      <c r="E216" s="237" t="s">
        <v>1</v>
      </c>
      <c r="F216" s="238" t="s">
        <v>3532</v>
      </c>
      <c r="G216" s="235"/>
      <c r="H216" s="239">
        <v>11.199999999999999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225</v>
      </c>
      <c r="AU216" s="245" t="s">
        <v>93</v>
      </c>
      <c r="AV216" s="13" t="s">
        <v>93</v>
      </c>
      <c r="AW216" s="13" t="s">
        <v>38</v>
      </c>
      <c r="AX216" s="13" t="s">
        <v>83</v>
      </c>
      <c r="AY216" s="245" t="s">
        <v>216</v>
      </c>
    </row>
    <row r="217" s="13" customFormat="1">
      <c r="A217" s="13"/>
      <c r="B217" s="234"/>
      <c r="C217" s="235"/>
      <c r="D217" s="236" t="s">
        <v>225</v>
      </c>
      <c r="E217" s="237" t="s">
        <v>1</v>
      </c>
      <c r="F217" s="238" t="s">
        <v>3533</v>
      </c>
      <c r="G217" s="235"/>
      <c r="H217" s="239">
        <v>6.5</v>
      </c>
      <c r="I217" s="240"/>
      <c r="J217" s="235"/>
      <c r="K217" s="235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225</v>
      </c>
      <c r="AU217" s="245" t="s">
        <v>93</v>
      </c>
      <c r="AV217" s="13" t="s">
        <v>93</v>
      </c>
      <c r="AW217" s="13" t="s">
        <v>38</v>
      </c>
      <c r="AX217" s="13" t="s">
        <v>83</v>
      </c>
      <c r="AY217" s="245" t="s">
        <v>216</v>
      </c>
    </row>
    <row r="218" s="13" customFormat="1">
      <c r="A218" s="13"/>
      <c r="B218" s="234"/>
      <c r="C218" s="235"/>
      <c r="D218" s="236" t="s">
        <v>225</v>
      </c>
      <c r="E218" s="237" t="s">
        <v>1</v>
      </c>
      <c r="F218" s="238" t="s">
        <v>3534</v>
      </c>
      <c r="G218" s="235"/>
      <c r="H218" s="239">
        <v>6.5</v>
      </c>
      <c r="I218" s="240"/>
      <c r="J218" s="235"/>
      <c r="K218" s="235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225</v>
      </c>
      <c r="AU218" s="245" t="s">
        <v>93</v>
      </c>
      <c r="AV218" s="13" t="s">
        <v>93</v>
      </c>
      <c r="AW218" s="13" t="s">
        <v>38</v>
      </c>
      <c r="AX218" s="13" t="s">
        <v>83</v>
      </c>
      <c r="AY218" s="245" t="s">
        <v>216</v>
      </c>
    </row>
    <row r="219" s="13" customFormat="1">
      <c r="A219" s="13"/>
      <c r="B219" s="234"/>
      <c r="C219" s="235"/>
      <c r="D219" s="236" t="s">
        <v>225</v>
      </c>
      <c r="E219" s="237" t="s">
        <v>1</v>
      </c>
      <c r="F219" s="238" t="s">
        <v>3535</v>
      </c>
      <c r="G219" s="235"/>
      <c r="H219" s="239">
        <v>6.5</v>
      </c>
      <c r="I219" s="240"/>
      <c r="J219" s="235"/>
      <c r="K219" s="235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225</v>
      </c>
      <c r="AU219" s="245" t="s">
        <v>93</v>
      </c>
      <c r="AV219" s="13" t="s">
        <v>93</v>
      </c>
      <c r="AW219" s="13" t="s">
        <v>38</v>
      </c>
      <c r="AX219" s="13" t="s">
        <v>83</v>
      </c>
      <c r="AY219" s="245" t="s">
        <v>216</v>
      </c>
    </row>
    <row r="220" s="13" customFormat="1">
      <c r="A220" s="13"/>
      <c r="B220" s="234"/>
      <c r="C220" s="235"/>
      <c r="D220" s="236" t="s">
        <v>225</v>
      </c>
      <c r="E220" s="237" t="s">
        <v>1</v>
      </c>
      <c r="F220" s="238" t="s">
        <v>3536</v>
      </c>
      <c r="G220" s="235"/>
      <c r="H220" s="239">
        <v>3.7999999999999998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225</v>
      </c>
      <c r="AU220" s="245" t="s">
        <v>93</v>
      </c>
      <c r="AV220" s="13" t="s">
        <v>93</v>
      </c>
      <c r="AW220" s="13" t="s">
        <v>38</v>
      </c>
      <c r="AX220" s="13" t="s">
        <v>83</v>
      </c>
      <c r="AY220" s="245" t="s">
        <v>216</v>
      </c>
    </row>
    <row r="221" s="13" customFormat="1">
      <c r="A221" s="13"/>
      <c r="B221" s="234"/>
      <c r="C221" s="235"/>
      <c r="D221" s="236" t="s">
        <v>225</v>
      </c>
      <c r="E221" s="237" t="s">
        <v>1</v>
      </c>
      <c r="F221" s="238" t="s">
        <v>3537</v>
      </c>
      <c r="G221" s="235"/>
      <c r="H221" s="239">
        <v>33.600000000000001</v>
      </c>
      <c r="I221" s="240"/>
      <c r="J221" s="235"/>
      <c r="K221" s="235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225</v>
      </c>
      <c r="AU221" s="245" t="s">
        <v>93</v>
      </c>
      <c r="AV221" s="13" t="s">
        <v>93</v>
      </c>
      <c r="AW221" s="13" t="s">
        <v>38</v>
      </c>
      <c r="AX221" s="13" t="s">
        <v>83</v>
      </c>
      <c r="AY221" s="245" t="s">
        <v>216</v>
      </c>
    </row>
    <row r="222" s="13" customFormat="1">
      <c r="A222" s="13"/>
      <c r="B222" s="234"/>
      <c r="C222" s="235"/>
      <c r="D222" s="236" t="s">
        <v>225</v>
      </c>
      <c r="E222" s="237" t="s">
        <v>1</v>
      </c>
      <c r="F222" s="238" t="s">
        <v>3538</v>
      </c>
      <c r="G222" s="235"/>
      <c r="H222" s="239">
        <v>16.800000000000001</v>
      </c>
      <c r="I222" s="240"/>
      <c r="J222" s="235"/>
      <c r="K222" s="235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225</v>
      </c>
      <c r="AU222" s="245" t="s">
        <v>93</v>
      </c>
      <c r="AV222" s="13" t="s">
        <v>93</v>
      </c>
      <c r="AW222" s="13" t="s">
        <v>38</v>
      </c>
      <c r="AX222" s="13" t="s">
        <v>83</v>
      </c>
      <c r="AY222" s="245" t="s">
        <v>216</v>
      </c>
    </row>
    <row r="223" s="13" customFormat="1">
      <c r="A223" s="13"/>
      <c r="B223" s="234"/>
      <c r="C223" s="235"/>
      <c r="D223" s="236" t="s">
        <v>225</v>
      </c>
      <c r="E223" s="237" t="s">
        <v>1</v>
      </c>
      <c r="F223" s="238" t="s">
        <v>3539</v>
      </c>
      <c r="G223" s="235"/>
      <c r="H223" s="239">
        <v>6.5</v>
      </c>
      <c r="I223" s="240"/>
      <c r="J223" s="235"/>
      <c r="K223" s="235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225</v>
      </c>
      <c r="AU223" s="245" t="s">
        <v>93</v>
      </c>
      <c r="AV223" s="13" t="s">
        <v>93</v>
      </c>
      <c r="AW223" s="13" t="s">
        <v>38</v>
      </c>
      <c r="AX223" s="13" t="s">
        <v>83</v>
      </c>
      <c r="AY223" s="245" t="s">
        <v>216</v>
      </c>
    </row>
    <row r="224" s="13" customFormat="1">
      <c r="A224" s="13"/>
      <c r="B224" s="234"/>
      <c r="C224" s="235"/>
      <c r="D224" s="236" t="s">
        <v>225</v>
      </c>
      <c r="E224" s="237" t="s">
        <v>1</v>
      </c>
      <c r="F224" s="238" t="s">
        <v>3540</v>
      </c>
      <c r="G224" s="235"/>
      <c r="H224" s="239">
        <v>7.5999999999999996</v>
      </c>
      <c r="I224" s="240"/>
      <c r="J224" s="235"/>
      <c r="K224" s="235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225</v>
      </c>
      <c r="AU224" s="245" t="s">
        <v>93</v>
      </c>
      <c r="AV224" s="13" t="s">
        <v>93</v>
      </c>
      <c r="AW224" s="13" t="s">
        <v>38</v>
      </c>
      <c r="AX224" s="13" t="s">
        <v>83</v>
      </c>
      <c r="AY224" s="245" t="s">
        <v>216</v>
      </c>
    </row>
    <row r="225" s="13" customFormat="1">
      <c r="A225" s="13"/>
      <c r="B225" s="234"/>
      <c r="C225" s="235"/>
      <c r="D225" s="236" t="s">
        <v>225</v>
      </c>
      <c r="E225" s="237" t="s">
        <v>1</v>
      </c>
      <c r="F225" s="238" t="s">
        <v>3541</v>
      </c>
      <c r="G225" s="235"/>
      <c r="H225" s="239">
        <v>3.7999999999999998</v>
      </c>
      <c r="I225" s="240"/>
      <c r="J225" s="235"/>
      <c r="K225" s="235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225</v>
      </c>
      <c r="AU225" s="245" t="s">
        <v>93</v>
      </c>
      <c r="AV225" s="13" t="s">
        <v>93</v>
      </c>
      <c r="AW225" s="13" t="s">
        <v>38</v>
      </c>
      <c r="AX225" s="13" t="s">
        <v>83</v>
      </c>
      <c r="AY225" s="245" t="s">
        <v>216</v>
      </c>
    </row>
    <row r="226" s="14" customFormat="1">
      <c r="A226" s="14"/>
      <c r="B226" s="246"/>
      <c r="C226" s="247"/>
      <c r="D226" s="236" t="s">
        <v>225</v>
      </c>
      <c r="E226" s="248" t="s">
        <v>3418</v>
      </c>
      <c r="F226" s="249" t="s">
        <v>229</v>
      </c>
      <c r="G226" s="247"/>
      <c r="H226" s="250">
        <v>267.19999999999999</v>
      </c>
      <c r="I226" s="251"/>
      <c r="J226" s="247"/>
      <c r="K226" s="247"/>
      <c r="L226" s="252"/>
      <c r="M226" s="253"/>
      <c r="N226" s="254"/>
      <c r="O226" s="254"/>
      <c r="P226" s="254"/>
      <c r="Q226" s="254"/>
      <c r="R226" s="254"/>
      <c r="S226" s="254"/>
      <c r="T226" s="25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6" t="s">
        <v>225</v>
      </c>
      <c r="AU226" s="256" t="s">
        <v>93</v>
      </c>
      <c r="AV226" s="14" t="s">
        <v>223</v>
      </c>
      <c r="AW226" s="14" t="s">
        <v>38</v>
      </c>
      <c r="AX226" s="14" t="s">
        <v>91</v>
      </c>
      <c r="AY226" s="256" t="s">
        <v>216</v>
      </c>
    </row>
    <row r="227" s="2" customFormat="1" ht="33" customHeight="1">
      <c r="A227" s="40"/>
      <c r="B227" s="41"/>
      <c r="C227" s="221" t="s">
        <v>294</v>
      </c>
      <c r="D227" s="221" t="s">
        <v>218</v>
      </c>
      <c r="E227" s="222" t="s">
        <v>3542</v>
      </c>
      <c r="F227" s="223" t="s">
        <v>3543</v>
      </c>
      <c r="G227" s="224" t="s">
        <v>221</v>
      </c>
      <c r="H227" s="225">
        <v>267.19999999999999</v>
      </c>
      <c r="I227" s="226"/>
      <c r="J227" s="227">
        <f>ROUND(I227*H227,2)</f>
        <v>0</v>
      </c>
      <c r="K227" s="223" t="s">
        <v>222</v>
      </c>
      <c r="L227" s="46"/>
      <c r="M227" s="228" t="s">
        <v>1</v>
      </c>
      <c r="N227" s="229" t="s">
        <v>48</v>
      </c>
      <c r="O227" s="93"/>
      <c r="P227" s="230">
        <f>O227*H227</f>
        <v>0</v>
      </c>
      <c r="Q227" s="230">
        <v>0.00022599999999999999</v>
      </c>
      <c r="R227" s="230">
        <f>Q227*H227</f>
        <v>0.060387199999999995</v>
      </c>
      <c r="S227" s="230">
        <v>0</v>
      </c>
      <c r="T227" s="231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2" t="s">
        <v>312</v>
      </c>
      <c r="AT227" s="232" t="s">
        <v>218</v>
      </c>
      <c r="AU227" s="232" t="s">
        <v>93</v>
      </c>
      <c r="AY227" s="18" t="s">
        <v>216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91</v>
      </c>
      <c r="BK227" s="233">
        <f>ROUND(I227*H227,2)</f>
        <v>0</v>
      </c>
      <c r="BL227" s="18" t="s">
        <v>312</v>
      </c>
      <c r="BM227" s="232" t="s">
        <v>3544</v>
      </c>
    </row>
    <row r="228" s="13" customFormat="1">
      <c r="A228" s="13"/>
      <c r="B228" s="234"/>
      <c r="C228" s="235"/>
      <c r="D228" s="236" t="s">
        <v>225</v>
      </c>
      <c r="E228" s="237" t="s">
        <v>1</v>
      </c>
      <c r="F228" s="238" t="s">
        <v>3418</v>
      </c>
      <c r="G228" s="235"/>
      <c r="H228" s="239">
        <v>267.19999999999999</v>
      </c>
      <c r="I228" s="240"/>
      <c r="J228" s="235"/>
      <c r="K228" s="235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225</v>
      </c>
      <c r="AU228" s="245" t="s">
        <v>93</v>
      </c>
      <c r="AV228" s="13" t="s">
        <v>93</v>
      </c>
      <c r="AW228" s="13" t="s">
        <v>38</v>
      </c>
      <c r="AX228" s="13" t="s">
        <v>91</v>
      </c>
      <c r="AY228" s="245" t="s">
        <v>216</v>
      </c>
    </row>
    <row r="229" s="2" customFormat="1" ht="24.15" customHeight="1">
      <c r="A229" s="40"/>
      <c r="B229" s="41"/>
      <c r="C229" s="221" t="s">
        <v>300</v>
      </c>
      <c r="D229" s="221" t="s">
        <v>218</v>
      </c>
      <c r="E229" s="222" t="s">
        <v>3545</v>
      </c>
      <c r="F229" s="223" t="s">
        <v>3546</v>
      </c>
      <c r="G229" s="224" t="s">
        <v>221</v>
      </c>
      <c r="H229" s="225">
        <v>267.19999999999999</v>
      </c>
      <c r="I229" s="226"/>
      <c r="J229" s="227">
        <f>ROUND(I229*H229,2)</f>
        <v>0</v>
      </c>
      <c r="K229" s="223" t="s">
        <v>222</v>
      </c>
      <c r="L229" s="46"/>
      <c r="M229" s="228" t="s">
        <v>1</v>
      </c>
      <c r="N229" s="229" t="s">
        <v>48</v>
      </c>
      <c r="O229" s="93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2" t="s">
        <v>312</v>
      </c>
      <c r="AT229" s="232" t="s">
        <v>218</v>
      </c>
      <c r="AU229" s="232" t="s">
        <v>93</v>
      </c>
      <c r="AY229" s="18" t="s">
        <v>216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91</v>
      </c>
      <c r="BK229" s="233">
        <f>ROUND(I229*H229,2)</f>
        <v>0</v>
      </c>
      <c r="BL229" s="18" t="s">
        <v>312</v>
      </c>
      <c r="BM229" s="232" t="s">
        <v>3547</v>
      </c>
    </row>
    <row r="230" s="13" customFormat="1">
      <c r="A230" s="13"/>
      <c r="B230" s="234"/>
      <c r="C230" s="235"/>
      <c r="D230" s="236" t="s">
        <v>225</v>
      </c>
      <c r="E230" s="237" t="s">
        <v>1</v>
      </c>
      <c r="F230" s="238" t="s">
        <v>3418</v>
      </c>
      <c r="G230" s="235"/>
      <c r="H230" s="239">
        <v>267.19999999999999</v>
      </c>
      <c r="I230" s="240"/>
      <c r="J230" s="235"/>
      <c r="K230" s="235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225</v>
      </c>
      <c r="AU230" s="245" t="s">
        <v>93</v>
      </c>
      <c r="AV230" s="13" t="s">
        <v>93</v>
      </c>
      <c r="AW230" s="13" t="s">
        <v>38</v>
      </c>
      <c r="AX230" s="13" t="s">
        <v>91</v>
      </c>
      <c r="AY230" s="245" t="s">
        <v>216</v>
      </c>
    </row>
    <row r="231" s="2" customFormat="1" ht="24.15" customHeight="1">
      <c r="A231" s="40"/>
      <c r="B231" s="41"/>
      <c r="C231" s="221" t="s">
        <v>8</v>
      </c>
      <c r="D231" s="221" t="s">
        <v>218</v>
      </c>
      <c r="E231" s="222" t="s">
        <v>3548</v>
      </c>
      <c r="F231" s="223" t="s">
        <v>3549</v>
      </c>
      <c r="G231" s="224" t="s">
        <v>221</v>
      </c>
      <c r="H231" s="225">
        <v>267.19999999999999</v>
      </c>
      <c r="I231" s="226"/>
      <c r="J231" s="227">
        <f>ROUND(I231*H231,2)</f>
        <v>0</v>
      </c>
      <c r="K231" s="223" t="s">
        <v>222</v>
      </c>
      <c r="L231" s="46"/>
      <c r="M231" s="228" t="s">
        <v>1</v>
      </c>
      <c r="N231" s="229" t="s">
        <v>48</v>
      </c>
      <c r="O231" s="93"/>
      <c r="P231" s="230">
        <f>O231*H231</f>
        <v>0</v>
      </c>
      <c r="Q231" s="230">
        <v>0.00021561900000000001</v>
      </c>
      <c r="R231" s="230">
        <f>Q231*H231</f>
        <v>0.057613396800000001</v>
      </c>
      <c r="S231" s="230">
        <v>0</v>
      </c>
      <c r="T231" s="231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2" t="s">
        <v>312</v>
      </c>
      <c r="AT231" s="232" t="s">
        <v>218</v>
      </c>
      <c r="AU231" s="232" t="s">
        <v>93</v>
      </c>
      <c r="AY231" s="18" t="s">
        <v>216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91</v>
      </c>
      <c r="BK231" s="233">
        <f>ROUND(I231*H231,2)</f>
        <v>0</v>
      </c>
      <c r="BL231" s="18" t="s">
        <v>312</v>
      </c>
      <c r="BM231" s="232" t="s">
        <v>3550</v>
      </c>
    </row>
    <row r="232" s="13" customFormat="1">
      <c r="A232" s="13"/>
      <c r="B232" s="234"/>
      <c r="C232" s="235"/>
      <c r="D232" s="236" t="s">
        <v>225</v>
      </c>
      <c r="E232" s="237" t="s">
        <v>1</v>
      </c>
      <c r="F232" s="238" t="s">
        <v>3418</v>
      </c>
      <c r="G232" s="235"/>
      <c r="H232" s="239">
        <v>267.19999999999999</v>
      </c>
      <c r="I232" s="240"/>
      <c r="J232" s="235"/>
      <c r="K232" s="235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225</v>
      </c>
      <c r="AU232" s="245" t="s">
        <v>93</v>
      </c>
      <c r="AV232" s="13" t="s">
        <v>93</v>
      </c>
      <c r="AW232" s="13" t="s">
        <v>38</v>
      </c>
      <c r="AX232" s="13" t="s">
        <v>91</v>
      </c>
      <c r="AY232" s="245" t="s">
        <v>216</v>
      </c>
    </row>
    <row r="233" s="2" customFormat="1" ht="21.75" customHeight="1">
      <c r="A233" s="40"/>
      <c r="B233" s="41"/>
      <c r="C233" s="221" t="s">
        <v>312</v>
      </c>
      <c r="D233" s="221" t="s">
        <v>218</v>
      </c>
      <c r="E233" s="222" t="s">
        <v>3551</v>
      </c>
      <c r="F233" s="223" t="s">
        <v>3552</v>
      </c>
      <c r="G233" s="224" t="s">
        <v>221</v>
      </c>
      <c r="H233" s="225">
        <v>267.19999999999999</v>
      </c>
      <c r="I233" s="226"/>
      <c r="J233" s="227">
        <f>ROUND(I233*H233,2)</f>
        <v>0</v>
      </c>
      <c r="K233" s="223" t="s">
        <v>222</v>
      </c>
      <c r="L233" s="46"/>
      <c r="M233" s="228" t="s">
        <v>1</v>
      </c>
      <c r="N233" s="229" t="s">
        <v>48</v>
      </c>
      <c r="O233" s="93"/>
      <c r="P233" s="230">
        <f>O233*H233</f>
        <v>0</v>
      </c>
      <c r="Q233" s="230">
        <v>3.8532999999999999E-05</v>
      </c>
      <c r="R233" s="230">
        <f>Q233*H233</f>
        <v>0.010296017599999999</v>
      </c>
      <c r="S233" s="230">
        <v>0</v>
      </c>
      <c r="T233" s="231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2" t="s">
        <v>312</v>
      </c>
      <c r="AT233" s="232" t="s">
        <v>218</v>
      </c>
      <c r="AU233" s="232" t="s">
        <v>93</v>
      </c>
      <c r="AY233" s="18" t="s">
        <v>216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91</v>
      </c>
      <c r="BK233" s="233">
        <f>ROUND(I233*H233,2)</f>
        <v>0</v>
      </c>
      <c r="BL233" s="18" t="s">
        <v>312</v>
      </c>
      <c r="BM233" s="232" t="s">
        <v>3553</v>
      </c>
    </row>
    <row r="234" s="13" customFormat="1">
      <c r="A234" s="13"/>
      <c r="B234" s="234"/>
      <c r="C234" s="235"/>
      <c r="D234" s="236" t="s">
        <v>225</v>
      </c>
      <c r="E234" s="237" t="s">
        <v>1</v>
      </c>
      <c r="F234" s="238" t="s">
        <v>3418</v>
      </c>
      <c r="G234" s="235"/>
      <c r="H234" s="239">
        <v>267.19999999999999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225</v>
      </c>
      <c r="AU234" s="245" t="s">
        <v>93</v>
      </c>
      <c r="AV234" s="13" t="s">
        <v>93</v>
      </c>
      <c r="AW234" s="13" t="s">
        <v>38</v>
      </c>
      <c r="AX234" s="13" t="s">
        <v>91</v>
      </c>
      <c r="AY234" s="245" t="s">
        <v>216</v>
      </c>
    </row>
    <row r="235" s="2" customFormat="1" ht="24.15" customHeight="1">
      <c r="A235" s="40"/>
      <c r="B235" s="41"/>
      <c r="C235" s="221" t="s">
        <v>320</v>
      </c>
      <c r="D235" s="221" t="s">
        <v>218</v>
      </c>
      <c r="E235" s="222" t="s">
        <v>3554</v>
      </c>
      <c r="F235" s="223" t="s">
        <v>3555</v>
      </c>
      <c r="G235" s="224" t="s">
        <v>221</v>
      </c>
      <c r="H235" s="225">
        <v>267.19999999999999</v>
      </c>
      <c r="I235" s="226"/>
      <c r="J235" s="227">
        <f>ROUND(I235*H235,2)</f>
        <v>0</v>
      </c>
      <c r="K235" s="223" t="s">
        <v>222</v>
      </c>
      <c r="L235" s="46"/>
      <c r="M235" s="228" t="s">
        <v>1</v>
      </c>
      <c r="N235" s="229" t="s">
        <v>48</v>
      </c>
      <c r="O235" s="93"/>
      <c r="P235" s="230">
        <f>O235*H235</f>
        <v>0</v>
      </c>
      <c r="Q235" s="230">
        <v>0.00020900000000000001</v>
      </c>
      <c r="R235" s="230">
        <f>Q235*H235</f>
        <v>0.0558448</v>
      </c>
      <c r="S235" s="230">
        <v>0</v>
      </c>
      <c r="T235" s="231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32" t="s">
        <v>312</v>
      </c>
      <c r="AT235" s="232" t="s">
        <v>218</v>
      </c>
      <c r="AU235" s="232" t="s">
        <v>93</v>
      </c>
      <c r="AY235" s="18" t="s">
        <v>216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91</v>
      </c>
      <c r="BK235" s="233">
        <f>ROUND(I235*H235,2)</f>
        <v>0</v>
      </c>
      <c r="BL235" s="18" t="s">
        <v>312</v>
      </c>
      <c r="BM235" s="232" t="s">
        <v>3556</v>
      </c>
    </row>
    <row r="236" s="13" customFormat="1">
      <c r="A236" s="13"/>
      <c r="B236" s="234"/>
      <c r="C236" s="235"/>
      <c r="D236" s="236" t="s">
        <v>225</v>
      </c>
      <c r="E236" s="237" t="s">
        <v>1</v>
      </c>
      <c r="F236" s="238" t="s">
        <v>3418</v>
      </c>
      <c r="G236" s="235"/>
      <c r="H236" s="239">
        <v>267.19999999999999</v>
      </c>
      <c r="I236" s="240"/>
      <c r="J236" s="235"/>
      <c r="K236" s="235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225</v>
      </c>
      <c r="AU236" s="245" t="s">
        <v>93</v>
      </c>
      <c r="AV236" s="13" t="s">
        <v>93</v>
      </c>
      <c r="AW236" s="13" t="s">
        <v>38</v>
      </c>
      <c r="AX236" s="13" t="s">
        <v>91</v>
      </c>
      <c r="AY236" s="245" t="s">
        <v>216</v>
      </c>
    </row>
    <row r="237" s="2" customFormat="1" ht="24.15" customHeight="1">
      <c r="A237" s="40"/>
      <c r="B237" s="41"/>
      <c r="C237" s="221" t="s">
        <v>327</v>
      </c>
      <c r="D237" s="221" t="s">
        <v>218</v>
      </c>
      <c r="E237" s="222" t="s">
        <v>3557</v>
      </c>
      <c r="F237" s="223" t="s">
        <v>3558</v>
      </c>
      <c r="G237" s="224" t="s">
        <v>221</v>
      </c>
      <c r="H237" s="225">
        <v>267.19999999999999</v>
      </c>
      <c r="I237" s="226"/>
      <c r="J237" s="227">
        <f>ROUND(I237*H237,2)</f>
        <v>0</v>
      </c>
      <c r="K237" s="223" t="s">
        <v>222</v>
      </c>
      <c r="L237" s="46"/>
      <c r="M237" s="228" t="s">
        <v>1</v>
      </c>
      <c r="N237" s="229" t="s">
        <v>48</v>
      </c>
      <c r="O237" s="93"/>
      <c r="P237" s="230">
        <f>O237*H237</f>
        <v>0</v>
      </c>
      <c r="Q237" s="230">
        <v>0.00039399999999999998</v>
      </c>
      <c r="R237" s="230">
        <f>Q237*H237</f>
        <v>0.10527679999999999</v>
      </c>
      <c r="S237" s="230">
        <v>0</v>
      </c>
      <c r="T237" s="231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2" t="s">
        <v>312</v>
      </c>
      <c r="AT237" s="232" t="s">
        <v>218</v>
      </c>
      <c r="AU237" s="232" t="s">
        <v>93</v>
      </c>
      <c r="AY237" s="18" t="s">
        <v>216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91</v>
      </c>
      <c r="BK237" s="233">
        <f>ROUND(I237*H237,2)</f>
        <v>0</v>
      </c>
      <c r="BL237" s="18" t="s">
        <v>312</v>
      </c>
      <c r="BM237" s="232" t="s">
        <v>3559</v>
      </c>
    </row>
    <row r="238" s="13" customFormat="1">
      <c r="A238" s="13"/>
      <c r="B238" s="234"/>
      <c r="C238" s="235"/>
      <c r="D238" s="236" t="s">
        <v>225</v>
      </c>
      <c r="E238" s="237" t="s">
        <v>1</v>
      </c>
      <c r="F238" s="238" t="s">
        <v>3418</v>
      </c>
      <c r="G238" s="235"/>
      <c r="H238" s="239">
        <v>267.19999999999999</v>
      </c>
      <c r="I238" s="240"/>
      <c r="J238" s="235"/>
      <c r="K238" s="235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225</v>
      </c>
      <c r="AU238" s="245" t="s">
        <v>93</v>
      </c>
      <c r="AV238" s="13" t="s">
        <v>93</v>
      </c>
      <c r="AW238" s="13" t="s">
        <v>38</v>
      </c>
      <c r="AX238" s="13" t="s">
        <v>91</v>
      </c>
      <c r="AY238" s="245" t="s">
        <v>216</v>
      </c>
    </row>
    <row r="239" s="12" customFormat="1" ht="22.8" customHeight="1">
      <c r="A239" s="12"/>
      <c r="B239" s="205"/>
      <c r="C239" s="206"/>
      <c r="D239" s="207" t="s">
        <v>82</v>
      </c>
      <c r="E239" s="219" t="s">
        <v>3560</v>
      </c>
      <c r="F239" s="219" t="s">
        <v>3561</v>
      </c>
      <c r="G239" s="206"/>
      <c r="H239" s="206"/>
      <c r="I239" s="209"/>
      <c r="J239" s="220">
        <f>BK239</f>
        <v>0</v>
      </c>
      <c r="K239" s="206"/>
      <c r="L239" s="211"/>
      <c r="M239" s="212"/>
      <c r="N239" s="213"/>
      <c r="O239" s="213"/>
      <c r="P239" s="214">
        <f>SUM(P240:P242)</f>
        <v>0</v>
      </c>
      <c r="Q239" s="213"/>
      <c r="R239" s="214">
        <f>SUM(R240:R242)</f>
        <v>0</v>
      </c>
      <c r="S239" s="213"/>
      <c r="T239" s="215">
        <f>SUM(T240:T242)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6" t="s">
        <v>93</v>
      </c>
      <c r="AT239" s="217" t="s">
        <v>82</v>
      </c>
      <c r="AU239" s="217" t="s">
        <v>91</v>
      </c>
      <c r="AY239" s="216" t="s">
        <v>216</v>
      </c>
      <c r="BK239" s="218">
        <f>SUM(BK240:BK242)</f>
        <v>0</v>
      </c>
    </row>
    <row r="240" s="2" customFormat="1" ht="24.15" customHeight="1">
      <c r="A240" s="40"/>
      <c r="B240" s="41"/>
      <c r="C240" s="221" t="s">
        <v>334</v>
      </c>
      <c r="D240" s="221" t="s">
        <v>218</v>
      </c>
      <c r="E240" s="222" t="s">
        <v>3562</v>
      </c>
      <c r="F240" s="223" t="s">
        <v>3563</v>
      </c>
      <c r="G240" s="224" t="s">
        <v>221</v>
      </c>
      <c r="H240" s="225">
        <v>267.19999999999999</v>
      </c>
      <c r="I240" s="226"/>
      <c r="J240" s="227">
        <f>ROUND(I240*H240,2)</f>
        <v>0</v>
      </c>
      <c r="K240" s="223" t="s">
        <v>222</v>
      </c>
      <c r="L240" s="46"/>
      <c r="M240" s="228" t="s">
        <v>1</v>
      </c>
      <c r="N240" s="229" t="s">
        <v>48</v>
      </c>
      <c r="O240" s="93"/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2" t="s">
        <v>312</v>
      </c>
      <c r="AT240" s="232" t="s">
        <v>218</v>
      </c>
      <c r="AU240" s="232" t="s">
        <v>93</v>
      </c>
      <c r="AY240" s="18" t="s">
        <v>216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8" t="s">
        <v>91</v>
      </c>
      <c r="BK240" s="233">
        <f>ROUND(I240*H240,2)</f>
        <v>0</v>
      </c>
      <c r="BL240" s="18" t="s">
        <v>312</v>
      </c>
      <c r="BM240" s="232" t="s">
        <v>3564</v>
      </c>
    </row>
    <row r="241" s="15" customFormat="1">
      <c r="A241" s="15"/>
      <c r="B241" s="257"/>
      <c r="C241" s="258"/>
      <c r="D241" s="236" t="s">
        <v>225</v>
      </c>
      <c r="E241" s="259" t="s">
        <v>1</v>
      </c>
      <c r="F241" s="260" t="s">
        <v>3565</v>
      </c>
      <c r="G241" s="258"/>
      <c r="H241" s="259" t="s">
        <v>1</v>
      </c>
      <c r="I241" s="261"/>
      <c r="J241" s="258"/>
      <c r="K241" s="258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225</v>
      </c>
      <c r="AU241" s="266" t="s">
        <v>93</v>
      </c>
      <c r="AV241" s="15" t="s">
        <v>91</v>
      </c>
      <c r="AW241" s="15" t="s">
        <v>38</v>
      </c>
      <c r="AX241" s="15" t="s">
        <v>83</v>
      </c>
      <c r="AY241" s="266" t="s">
        <v>216</v>
      </c>
    </row>
    <row r="242" s="13" customFormat="1">
      <c r="A242" s="13"/>
      <c r="B242" s="234"/>
      <c r="C242" s="235"/>
      <c r="D242" s="236" t="s">
        <v>225</v>
      </c>
      <c r="E242" s="237" t="s">
        <v>1</v>
      </c>
      <c r="F242" s="238" t="s">
        <v>3418</v>
      </c>
      <c r="G242" s="235"/>
      <c r="H242" s="239">
        <v>267.19999999999999</v>
      </c>
      <c r="I242" s="240"/>
      <c r="J242" s="235"/>
      <c r="K242" s="235"/>
      <c r="L242" s="241"/>
      <c r="M242" s="300"/>
      <c r="N242" s="301"/>
      <c r="O242" s="301"/>
      <c r="P242" s="301"/>
      <c r="Q242" s="301"/>
      <c r="R242" s="301"/>
      <c r="S242" s="301"/>
      <c r="T242" s="30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225</v>
      </c>
      <c r="AU242" s="245" t="s">
        <v>93</v>
      </c>
      <c r="AV242" s="13" t="s">
        <v>93</v>
      </c>
      <c r="AW242" s="13" t="s">
        <v>38</v>
      </c>
      <c r="AX242" s="13" t="s">
        <v>91</v>
      </c>
      <c r="AY242" s="245" t="s">
        <v>216</v>
      </c>
    </row>
    <row r="243" s="2" customFormat="1" ht="6.96" customHeight="1">
      <c r="A243" s="40"/>
      <c r="B243" s="68"/>
      <c r="C243" s="69"/>
      <c r="D243" s="69"/>
      <c r="E243" s="69"/>
      <c r="F243" s="69"/>
      <c r="G243" s="69"/>
      <c r="H243" s="69"/>
      <c r="I243" s="69"/>
      <c r="J243" s="69"/>
      <c r="K243" s="69"/>
      <c r="L243" s="46"/>
      <c r="M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</row>
  </sheetData>
  <sheetProtection sheet="1" autoFilter="0" formatColumns="0" formatRows="0" objects="1" scenarios="1" spinCount="100000" saltValue="Ucu1pi93SG+dE1jLZM8wZKBYPxuUBcBxZReb9NJ5SUTX7oVBspBxHRc+CakqI3zM+PMLpfY8yZauxhyG7s1Kdw==" hashValue="Csj1X59DE4zPDtFghU1wT+6Mc+YbFH2F6U/lkkmCG6a2aHQYUo1IC/cLS32FA4PkruYz36KcLg4vonxmkzwE+A==" algorithmName="SHA-512" password="CC35"/>
  <autoFilter ref="C120:K24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93</v>
      </c>
    </row>
    <row r="4" s="1" customFormat="1" ht="24.96" customHeight="1">
      <c r="B4" s="21"/>
      <c r="D4" s="141" t="s">
        <v>118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I.ETAPA - Stavební úpravy vnitřních prostor objektu B Mendelovy univerzity, p.č. 2/1</v>
      </c>
      <c r="F7" s="143"/>
      <c r="G7" s="143"/>
      <c r="H7" s="143"/>
      <c r="L7" s="21"/>
    </row>
    <row r="8" s="2" customFormat="1" ht="12" customHeight="1">
      <c r="A8" s="40"/>
      <c r="B8" s="46"/>
      <c r="C8" s="40"/>
      <c r="D8" s="143" t="s">
        <v>131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5" t="s">
        <v>3566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3" t="s">
        <v>18</v>
      </c>
      <c r="E11" s="40"/>
      <c r="F11" s="146" t="s">
        <v>19</v>
      </c>
      <c r="G11" s="40"/>
      <c r="H11" s="40"/>
      <c r="I11" s="143" t="s">
        <v>20</v>
      </c>
      <c r="J11" s="146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3" t="s">
        <v>22</v>
      </c>
      <c r="E12" s="40"/>
      <c r="F12" s="146" t="s">
        <v>23</v>
      </c>
      <c r="G12" s="40"/>
      <c r="H12" s="40"/>
      <c r="I12" s="143" t="s">
        <v>24</v>
      </c>
      <c r="J12" s="147" t="str">
        <f>'Rekapitulace stavby'!AN8</f>
        <v>25. 7. 2023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3" t="s">
        <v>30</v>
      </c>
      <c r="E14" s="40"/>
      <c r="F14" s="40"/>
      <c r="G14" s="40"/>
      <c r="H14" s="40"/>
      <c r="I14" s="143" t="s">
        <v>31</v>
      </c>
      <c r="J14" s="146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6" t="s">
        <v>32</v>
      </c>
      <c r="F15" s="40"/>
      <c r="G15" s="40"/>
      <c r="H15" s="40"/>
      <c r="I15" s="143" t="s">
        <v>33</v>
      </c>
      <c r="J15" s="146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3" t="s">
        <v>34</v>
      </c>
      <c r="E17" s="40"/>
      <c r="F17" s="40"/>
      <c r="G17" s="40"/>
      <c r="H17" s="40"/>
      <c r="I17" s="143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6"/>
      <c r="G18" s="146"/>
      <c r="H18" s="146"/>
      <c r="I18" s="143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3" t="s">
        <v>36</v>
      </c>
      <c r="E20" s="40"/>
      <c r="F20" s="40"/>
      <c r="G20" s="40"/>
      <c r="H20" s="40"/>
      <c r="I20" s="143" t="s">
        <v>31</v>
      </c>
      <c r="J20" s="146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6" t="s">
        <v>37</v>
      </c>
      <c r="F21" s="40"/>
      <c r="G21" s="40"/>
      <c r="H21" s="40"/>
      <c r="I21" s="143" t="s">
        <v>33</v>
      </c>
      <c r="J21" s="146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3" t="s">
        <v>39</v>
      </c>
      <c r="E23" s="40"/>
      <c r="F23" s="40"/>
      <c r="G23" s="40"/>
      <c r="H23" s="40"/>
      <c r="I23" s="143" t="s">
        <v>31</v>
      </c>
      <c r="J23" s="146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6" t="str">
        <f>IF('Rekapitulace stavby'!E20="","",'Rekapitulace stavby'!E20)</f>
        <v xml:space="preserve"> </v>
      </c>
      <c r="F24" s="40"/>
      <c r="G24" s="40"/>
      <c r="H24" s="40"/>
      <c r="I24" s="143" t="s">
        <v>33</v>
      </c>
      <c r="J24" s="146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3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8"/>
      <c r="B27" s="149"/>
      <c r="C27" s="148"/>
      <c r="D27" s="148"/>
      <c r="E27" s="150" t="s">
        <v>42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2"/>
      <c r="E29" s="152"/>
      <c r="F29" s="152"/>
      <c r="G29" s="152"/>
      <c r="H29" s="152"/>
      <c r="I29" s="152"/>
      <c r="J29" s="152"/>
      <c r="K29" s="152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3" t="s">
        <v>43</v>
      </c>
      <c r="E30" s="40"/>
      <c r="F30" s="40"/>
      <c r="G30" s="40"/>
      <c r="H30" s="40"/>
      <c r="I30" s="40"/>
      <c r="J30" s="154">
        <f>ROUND(J118,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2"/>
      <c r="E31" s="152"/>
      <c r="F31" s="152"/>
      <c r="G31" s="152"/>
      <c r="H31" s="152"/>
      <c r="I31" s="152"/>
      <c r="J31" s="152"/>
      <c r="K31" s="152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5" t="s">
        <v>45</v>
      </c>
      <c r="G32" s="40"/>
      <c r="H32" s="40"/>
      <c r="I32" s="155" t="s">
        <v>44</v>
      </c>
      <c r="J32" s="155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47</v>
      </c>
      <c r="E33" s="143" t="s">
        <v>48</v>
      </c>
      <c r="F33" s="157">
        <f>ROUND((SUM(BE118:BE255)),  2)</f>
        <v>0</v>
      </c>
      <c r="G33" s="40"/>
      <c r="H33" s="40"/>
      <c r="I33" s="158">
        <v>0.20999999999999999</v>
      </c>
      <c r="J33" s="157">
        <f>ROUND(((SUM(BE118:BE255))*I33),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3" t="s">
        <v>49</v>
      </c>
      <c r="F34" s="157">
        <f>ROUND((SUM(BF118:BF255)),  2)</f>
        <v>0</v>
      </c>
      <c r="G34" s="40"/>
      <c r="H34" s="40"/>
      <c r="I34" s="158">
        <v>0.14999999999999999</v>
      </c>
      <c r="J34" s="157">
        <f>ROUND(((SUM(BF118:BF255))*I34),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3" t="s">
        <v>50</v>
      </c>
      <c r="F35" s="157">
        <f>ROUND((SUM(BG118:BG255)),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3" t="s">
        <v>51</v>
      </c>
      <c r="F36" s="157">
        <f>ROUND((SUM(BH118:BH255)),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3" t="s">
        <v>52</v>
      </c>
      <c r="F37" s="157">
        <f>ROUND((SUM(BI118:BI255)),  2)</f>
        <v>0</v>
      </c>
      <c r="G37" s="40"/>
      <c r="H37" s="40"/>
      <c r="I37" s="158">
        <v>0</v>
      </c>
      <c r="J37" s="157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53</v>
      </c>
      <c r="E39" s="161"/>
      <c r="F39" s="161"/>
      <c r="G39" s="162" t="s">
        <v>54</v>
      </c>
      <c r="H39" s="163" t="s">
        <v>55</v>
      </c>
      <c r="I39" s="161"/>
      <c r="J39" s="164">
        <f>SUM(J30:J37)</f>
        <v>0</v>
      </c>
      <c r="K39" s="165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6" t="s">
        <v>56</v>
      </c>
      <c r="E50" s="167"/>
      <c r="F50" s="167"/>
      <c r="G50" s="166" t="s">
        <v>57</v>
      </c>
      <c r="H50" s="167"/>
      <c r="I50" s="167"/>
      <c r="J50" s="167"/>
      <c r="K50" s="167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8" t="s">
        <v>58</v>
      </c>
      <c r="E61" s="169"/>
      <c r="F61" s="170" t="s">
        <v>59</v>
      </c>
      <c r="G61" s="168" t="s">
        <v>58</v>
      </c>
      <c r="H61" s="169"/>
      <c r="I61" s="169"/>
      <c r="J61" s="171" t="s">
        <v>59</v>
      </c>
      <c r="K61" s="169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6" t="s">
        <v>60</v>
      </c>
      <c r="E65" s="172"/>
      <c r="F65" s="172"/>
      <c r="G65" s="166" t="s">
        <v>61</v>
      </c>
      <c r="H65" s="172"/>
      <c r="I65" s="172"/>
      <c r="J65" s="172"/>
      <c r="K65" s="172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8" t="s">
        <v>58</v>
      </c>
      <c r="E76" s="169"/>
      <c r="F76" s="170" t="s">
        <v>59</v>
      </c>
      <c r="G76" s="168" t="s">
        <v>58</v>
      </c>
      <c r="H76" s="169"/>
      <c r="I76" s="169"/>
      <c r="J76" s="171" t="s">
        <v>59</v>
      </c>
      <c r="K76" s="169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hidden="1" s="2" customFormat="1" ht="6.96" customHeight="1">
      <c r="A81" s="40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hidden="1" s="2" customFormat="1" ht="24.96" customHeight="1">
      <c r="A82" s="40"/>
      <c r="B82" s="41"/>
      <c r="C82" s="24" t="s">
        <v>175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hidden="1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hidden="1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hidden="1" s="2" customFormat="1" ht="26.25" customHeight="1">
      <c r="A85" s="40"/>
      <c r="B85" s="41"/>
      <c r="C85" s="42"/>
      <c r="D85" s="42"/>
      <c r="E85" s="177" t="str">
        <f>E7</f>
        <v>I.ETAPA - Stavební úpravy vnitřních prostor objektu B Mendelovy univerzity, p.č. 2/1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hidden="1" s="2" customFormat="1" ht="12" customHeight="1">
      <c r="A86" s="40"/>
      <c r="B86" s="41"/>
      <c r="C86" s="33" t="s">
        <v>131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hidden="1" s="2" customFormat="1" ht="16.5" customHeight="1">
      <c r="A87" s="40"/>
      <c r="B87" s="41"/>
      <c r="C87" s="42"/>
      <c r="D87" s="42"/>
      <c r="E87" s="78" t="str">
        <f>E9</f>
        <v>SO.04 - Elektromontáže - slaboproud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hidden="1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hidden="1" s="2" customFormat="1" ht="12" customHeight="1">
      <c r="A89" s="40"/>
      <c r="B89" s="41"/>
      <c r="C89" s="33" t="s">
        <v>22</v>
      </c>
      <c r="D89" s="42"/>
      <c r="E89" s="42"/>
      <c r="F89" s="28" t="str">
        <f>F12</f>
        <v>Brno - Černá Pole (6100771)</v>
      </c>
      <c r="G89" s="42"/>
      <c r="H89" s="42"/>
      <c r="I89" s="33" t="s">
        <v>24</v>
      </c>
      <c r="J89" s="81" t="str">
        <f>IF(J12="","",J12)</f>
        <v>25. 7. 2023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hidden="1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hidden="1" s="2" customFormat="1" ht="40.05" customHeight="1">
      <c r="A91" s="40"/>
      <c r="B91" s="41"/>
      <c r="C91" s="33" t="s">
        <v>30</v>
      </c>
      <c r="D91" s="42"/>
      <c r="E91" s="42"/>
      <c r="F91" s="28" t="str">
        <f>E15</f>
        <v>Mendelova univerzita v Brně, Zemědělská 810, Brno</v>
      </c>
      <c r="G91" s="42"/>
      <c r="H91" s="42"/>
      <c r="I91" s="33" t="s">
        <v>36</v>
      </c>
      <c r="J91" s="38" t="str">
        <f>E21</f>
        <v>Projecticon s.r.o., A. Kopeckého 151, Nový Hrádek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hidden="1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hidden="1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hidden="1" s="2" customFormat="1" ht="29.28" customHeight="1">
      <c r="A94" s="40"/>
      <c r="B94" s="41"/>
      <c r="C94" s="178" t="s">
        <v>176</v>
      </c>
      <c r="D94" s="179"/>
      <c r="E94" s="179"/>
      <c r="F94" s="179"/>
      <c r="G94" s="179"/>
      <c r="H94" s="179"/>
      <c r="I94" s="179"/>
      <c r="J94" s="180" t="s">
        <v>177</v>
      </c>
      <c r="K94" s="179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hidden="1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hidden="1" s="2" customFormat="1" ht="22.8" customHeight="1">
      <c r="A96" s="40"/>
      <c r="B96" s="41"/>
      <c r="C96" s="181" t="s">
        <v>178</v>
      </c>
      <c r="D96" s="42"/>
      <c r="E96" s="42"/>
      <c r="F96" s="42"/>
      <c r="G96" s="42"/>
      <c r="H96" s="42"/>
      <c r="I96" s="42"/>
      <c r="J96" s="112">
        <f>J118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179</v>
      </c>
    </row>
    <row r="97" hidden="1" s="9" customFormat="1" ht="24.96" customHeight="1">
      <c r="A97" s="9"/>
      <c r="B97" s="182"/>
      <c r="C97" s="183"/>
      <c r="D97" s="184" t="s">
        <v>190</v>
      </c>
      <c r="E97" s="185"/>
      <c r="F97" s="185"/>
      <c r="G97" s="185"/>
      <c r="H97" s="185"/>
      <c r="I97" s="185"/>
      <c r="J97" s="186">
        <f>J119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3567</v>
      </c>
      <c r="E98" s="191"/>
      <c r="F98" s="191"/>
      <c r="G98" s="191"/>
      <c r="H98" s="191"/>
      <c r="I98" s="191"/>
      <c r="J98" s="192">
        <f>J120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hidden="1" s="2" customFormat="1" ht="6.96" customHeight="1">
      <c r="A100" s="40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hidden="1"/>
    <row r="102" hidden="1"/>
    <row r="103" hidden="1"/>
    <row r="104" s="2" customFormat="1" ht="6.96" customHeight="1">
      <c r="A104" s="40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4.96" customHeight="1">
      <c r="A105" s="40"/>
      <c r="B105" s="41"/>
      <c r="C105" s="24" t="s">
        <v>201</v>
      </c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3" t="s">
        <v>16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6.25" customHeight="1">
      <c r="A108" s="40"/>
      <c r="B108" s="41"/>
      <c r="C108" s="42"/>
      <c r="D108" s="42"/>
      <c r="E108" s="177" t="str">
        <f>E7</f>
        <v>I.ETAPA - Stavební úpravy vnitřních prostor objektu B Mendelovy univerzity, p.č. 2/1</v>
      </c>
      <c r="F108" s="33"/>
      <c r="G108" s="33"/>
      <c r="H108" s="33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131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8" t="str">
        <f>E9</f>
        <v>SO.04 - Elektromontáže - slaboproud</v>
      </c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22</v>
      </c>
      <c r="D112" s="42"/>
      <c r="E112" s="42"/>
      <c r="F112" s="28" t="str">
        <f>F12</f>
        <v>Brno - Černá Pole (6100771)</v>
      </c>
      <c r="G112" s="42"/>
      <c r="H112" s="42"/>
      <c r="I112" s="33" t="s">
        <v>24</v>
      </c>
      <c r="J112" s="81" t="str">
        <f>IF(J12="","",J12)</f>
        <v>25. 7. 2023</v>
      </c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40.05" customHeight="1">
      <c r="A114" s="40"/>
      <c r="B114" s="41"/>
      <c r="C114" s="33" t="s">
        <v>30</v>
      </c>
      <c r="D114" s="42"/>
      <c r="E114" s="42"/>
      <c r="F114" s="28" t="str">
        <f>E15</f>
        <v>Mendelova univerzita v Brně, Zemědělská 810, Brno</v>
      </c>
      <c r="G114" s="42"/>
      <c r="H114" s="42"/>
      <c r="I114" s="33" t="s">
        <v>36</v>
      </c>
      <c r="J114" s="38" t="str">
        <f>E21</f>
        <v>Projecticon s.r.o., A. Kopeckého 151, Nový Hrádek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5.15" customHeight="1">
      <c r="A115" s="40"/>
      <c r="B115" s="41"/>
      <c r="C115" s="33" t="s">
        <v>34</v>
      </c>
      <c r="D115" s="42"/>
      <c r="E115" s="42"/>
      <c r="F115" s="28" t="str">
        <f>IF(E18="","",E18)</f>
        <v>Vyplň údaj</v>
      </c>
      <c r="G115" s="42"/>
      <c r="H115" s="42"/>
      <c r="I115" s="33" t="s">
        <v>39</v>
      </c>
      <c r="J115" s="38" t="str">
        <f>E24</f>
        <v xml:space="preserve"> 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1" customFormat="1" ht="29.28" customHeight="1">
      <c r="A117" s="194"/>
      <c r="B117" s="195"/>
      <c r="C117" s="196" t="s">
        <v>202</v>
      </c>
      <c r="D117" s="197" t="s">
        <v>68</v>
      </c>
      <c r="E117" s="197" t="s">
        <v>64</v>
      </c>
      <c r="F117" s="197" t="s">
        <v>65</v>
      </c>
      <c r="G117" s="197" t="s">
        <v>203</v>
      </c>
      <c r="H117" s="197" t="s">
        <v>204</v>
      </c>
      <c r="I117" s="197" t="s">
        <v>205</v>
      </c>
      <c r="J117" s="197" t="s">
        <v>177</v>
      </c>
      <c r="K117" s="198" t="s">
        <v>206</v>
      </c>
      <c r="L117" s="199"/>
      <c r="M117" s="102" t="s">
        <v>1</v>
      </c>
      <c r="N117" s="103" t="s">
        <v>47</v>
      </c>
      <c r="O117" s="103" t="s">
        <v>207</v>
      </c>
      <c r="P117" s="103" t="s">
        <v>208</v>
      </c>
      <c r="Q117" s="103" t="s">
        <v>209</v>
      </c>
      <c r="R117" s="103" t="s">
        <v>210</v>
      </c>
      <c r="S117" s="103" t="s">
        <v>211</v>
      </c>
      <c r="T117" s="104" t="s">
        <v>212</v>
      </c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</row>
    <row r="118" s="2" customFormat="1" ht="22.8" customHeight="1">
      <c r="A118" s="40"/>
      <c r="B118" s="41"/>
      <c r="C118" s="109" t="s">
        <v>213</v>
      </c>
      <c r="D118" s="42"/>
      <c r="E118" s="42"/>
      <c r="F118" s="42"/>
      <c r="G118" s="42"/>
      <c r="H118" s="42"/>
      <c r="I118" s="42"/>
      <c r="J118" s="200">
        <f>BK118</f>
        <v>0</v>
      </c>
      <c r="K118" s="42"/>
      <c r="L118" s="46"/>
      <c r="M118" s="105"/>
      <c r="N118" s="201"/>
      <c r="O118" s="106"/>
      <c r="P118" s="202">
        <f>P119</f>
        <v>0</v>
      </c>
      <c r="Q118" s="106"/>
      <c r="R118" s="202">
        <f>R119</f>
        <v>0</v>
      </c>
      <c r="S118" s="106"/>
      <c r="T118" s="203">
        <f>T119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82</v>
      </c>
      <c r="AU118" s="18" t="s">
        <v>179</v>
      </c>
      <c r="BK118" s="204">
        <f>BK119</f>
        <v>0</v>
      </c>
    </row>
    <row r="119" s="12" customFormat="1" ht="25.92" customHeight="1">
      <c r="A119" s="12"/>
      <c r="B119" s="205"/>
      <c r="C119" s="206"/>
      <c r="D119" s="207" t="s">
        <v>82</v>
      </c>
      <c r="E119" s="208" t="s">
        <v>1483</v>
      </c>
      <c r="F119" s="208" t="s">
        <v>1484</v>
      </c>
      <c r="G119" s="206"/>
      <c r="H119" s="206"/>
      <c r="I119" s="209"/>
      <c r="J119" s="210">
        <f>BK119</f>
        <v>0</v>
      </c>
      <c r="K119" s="206"/>
      <c r="L119" s="211"/>
      <c r="M119" s="212"/>
      <c r="N119" s="213"/>
      <c r="O119" s="213"/>
      <c r="P119" s="214">
        <f>P120</f>
        <v>0</v>
      </c>
      <c r="Q119" s="213"/>
      <c r="R119" s="214">
        <f>R120</f>
        <v>0</v>
      </c>
      <c r="S119" s="213"/>
      <c r="T119" s="215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6" t="s">
        <v>93</v>
      </c>
      <c r="AT119" s="217" t="s">
        <v>82</v>
      </c>
      <c r="AU119" s="217" t="s">
        <v>83</v>
      </c>
      <c r="AY119" s="216" t="s">
        <v>216</v>
      </c>
      <c r="BK119" s="218">
        <f>BK120</f>
        <v>0</v>
      </c>
    </row>
    <row r="120" s="12" customFormat="1" ht="22.8" customHeight="1">
      <c r="A120" s="12"/>
      <c r="B120" s="205"/>
      <c r="C120" s="206"/>
      <c r="D120" s="207" t="s">
        <v>82</v>
      </c>
      <c r="E120" s="219" t="s">
        <v>3568</v>
      </c>
      <c r="F120" s="219" t="s">
        <v>3569</v>
      </c>
      <c r="G120" s="206"/>
      <c r="H120" s="206"/>
      <c r="I120" s="209"/>
      <c r="J120" s="220">
        <f>BK120</f>
        <v>0</v>
      </c>
      <c r="K120" s="206"/>
      <c r="L120" s="211"/>
      <c r="M120" s="212"/>
      <c r="N120" s="213"/>
      <c r="O120" s="213"/>
      <c r="P120" s="214">
        <f>SUM(P121:P255)</f>
        <v>0</v>
      </c>
      <c r="Q120" s="213"/>
      <c r="R120" s="214">
        <f>SUM(R121:R255)</f>
        <v>0</v>
      </c>
      <c r="S120" s="213"/>
      <c r="T120" s="215">
        <f>SUM(T121:T255)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6" t="s">
        <v>93</v>
      </c>
      <c r="AT120" s="217" t="s">
        <v>82</v>
      </c>
      <c r="AU120" s="217" t="s">
        <v>91</v>
      </c>
      <c r="AY120" s="216" t="s">
        <v>216</v>
      </c>
      <c r="BK120" s="218">
        <f>SUM(BK121:BK255)</f>
        <v>0</v>
      </c>
    </row>
    <row r="121" s="2" customFormat="1" ht="24.15" customHeight="1">
      <c r="A121" s="40"/>
      <c r="B121" s="41"/>
      <c r="C121" s="221" t="s">
        <v>91</v>
      </c>
      <c r="D121" s="221" t="s">
        <v>218</v>
      </c>
      <c r="E121" s="222" t="s">
        <v>3570</v>
      </c>
      <c r="F121" s="223" t="s">
        <v>3571</v>
      </c>
      <c r="G121" s="224" t="s">
        <v>323</v>
      </c>
      <c r="H121" s="225">
        <v>50</v>
      </c>
      <c r="I121" s="226"/>
      <c r="J121" s="227">
        <f>ROUND(I121*H121,2)</f>
        <v>0</v>
      </c>
      <c r="K121" s="223" t="s">
        <v>1</v>
      </c>
      <c r="L121" s="46"/>
      <c r="M121" s="228" t="s">
        <v>1</v>
      </c>
      <c r="N121" s="229" t="s">
        <v>48</v>
      </c>
      <c r="O121" s="93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2" t="s">
        <v>312</v>
      </c>
      <c r="AT121" s="232" t="s">
        <v>218</v>
      </c>
      <c r="AU121" s="232" t="s">
        <v>93</v>
      </c>
      <c r="AY121" s="18" t="s">
        <v>216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8" t="s">
        <v>91</v>
      </c>
      <c r="BK121" s="233">
        <f>ROUND(I121*H121,2)</f>
        <v>0</v>
      </c>
      <c r="BL121" s="18" t="s">
        <v>312</v>
      </c>
      <c r="BM121" s="232" t="s">
        <v>3572</v>
      </c>
    </row>
    <row r="122" s="13" customFormat="1">
      <c r="A122" s="13"/>
      <c r="B122" s="234"/>
      <c r="C122" s="235"/>
      <c r="D122" s="236" t="s">
        <v>225</v>
      </c>
      <c r="E122" s="237" t="s">
        <v>1</v>
      </c>
      <c r="F122" s="238" t="s">
        <v>3573</v>
      </c>
      <c r="G122" s="235"/>
      <c r="H122" s="239">
        <v>13</v>
      </c>
      <c r="I122" s="240"/>
      <c r="J122" s="235"/>
      <c r="K122" s="235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225</v>
      </c>
      <c r="AU122" s="245" t="s">
        <v>93</v>
      </c>
      <c r="AV122" s="13" t="s">
        <v>93</v>
      </c>
      <c r="AW122" s="13" t="s">
        <v>38</v>
      </c>
      <c r="AX122" s="13" t="s">
        <v>83</v>
      </c>
      <c r="AY122" s="245" t="s">
        <v>216</v>
      </c>
    </row>
    <row r="123" s="13" customFormat="1">
      <c r="A123" s="13"/>
      <c r="B123" s="234"/>
      <c r="C123" s="235"/>
      <c r="D123" s="236" t="s">
        <v>225</v>
      </c>
      <c r="E123" s="237" t="s">
        <v>1</v>
      </c>
      <c r="F123" s="238" t="s">
        <v>3574</v>
      </c>
      <c r="G123" s="235"/>
      <c r="H123" s="239">
        <v>6</v>
      </c>
      <c r="I123" s="240"/>
      <c r="J123" s="235"/>
      <c r="K123" s="235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225</v>
      </c>
      <c r="AU123" s="245" t="s">
        <v>93</v>
      </c>
      <c r="AV123" s="13" t="s">
        <v>93</v>
      </c>
      <c r="AW123" s="13" t="s">
        <v>38</v>
      </c>
      <c r="AX123" s="13" t="s">
        <v>83</v>
      </c>
      <c r="AY123" s="245" t="s">
        <v>216</v>
      </c>
    </row>
    <row r="124" s="13" customFormat="1">
      <c r="A124" s="13"/>
      <c r="B124" s="234"/>
      <c r="C124" s="235"/>
      <c r="D124" s="236" t="s">
        <v>225</v>
      </c>
      <c r="E124" s="237" t="s">
        <v>1</v>
      </c>
      <c r="F124" s="238" t="s">
        <v>3575</v>
      </c>
      <c r="G124" s="235"/>
      <c r="H124" s="239">
        <v>12</v>
      </c>
      <c r="I124" s="240"/>
      <c r="J124" s="235"/>
      <c r="K124" s="235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225</v>
      </c>
      <c r="AU124" s="245" t="s">
        <v>93</v>
      </c>
      <c r="AV124" s="13" t="s">
        <v>93</v>
      </c>
      <c r="AW124" s="13" t="s">
        <v>38</v>
      </c>
      <c r="AX124" s="13" t="s">
        <v>83</v>
      </c>
      <c r="AY124" s="245" t="s">
        <v>216</v>
      </c>
    </row>
    <row r="125" s="13" customFormat="1">
      <c r="A125" s="13"/>
      <c r="B125" s="234"/>
      <c r="C125" s="235"/>
      <c r="D125" s="236" t="s">
        <v>225</v>
      </c>
      <c r="E125" s="237" t="s">
        <v>1</v>
      </c>
      <c r="F125" s="238" t="s">
        <v>3576</v>
      </c>
      <c r="G125" s="235"/>
      <c r="H125" s="239">
        <v>9</v>
      </c>
      <c r="I125" s="240"/>
      <c r="J125" s="235"/>
      <c r="K125" s="235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225</v>
      </c>
      <c r="AU125" s="245" t="s">
        <v>93</v>
      </c>
      <c r="AV125" s="13" t="s">
        <v>93</v>
      </c>
      <c r="AW125" s="13" t="s">
        <v>38</v>
      </c>
      <c r="AX125" s="13" t="s">
        <v>83</v>
      </c>
      <c r="AY125" s="245" t="s">
        <v>216</v>
      </c>
    </row>
    <row r="126" s="13" customFormat="1">
      <c r="A126" s="13"/>
      <c r="B126" s="234"/>
      <c r="C126" s="235"/>
      <c r="D126" s="236" t="s">
        <v>225</v>
      </c>
      <c r="E126" s="237" t="s">
        <v>1</v>
      </c>
      <c r="F126" s="238" t="s">
        <v>3577</v>
      </c>
      <c r="G126" s="235"/>
      <c r="H126" s="239">
        <v>10</v>
      </c>
      <c r="I126" s="240"/>
      <c r="J126" s="235"/>
      <c r="K126" s="235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225</v>
      </c>
      <c r="AU126" s="245" t="s">
        <v>93</v>
      </c>
      <c r="AV126" s="13" t="s">
        <v>93</v>
      </c>
      <c r="AW126" s="13" t="s">
        <v>38</v>
      </c>
      <c r="AX126" s="13" t="s">
        <v>83</v>
      </c>
      <c r="AY126" s="245" t="s">
        <v>216</v>
      </c>
    </row>
    <row r="127" s="14" customFormat="1">
      <c r="A127" s="14"/>
      <c r="B127" s="246"/>
      <c r="C127" s="247"/>
      <c r="D127" s="236" t="s">
        <v>225</v>
      </c>
      <c r="E127" s="248" t="s">
        <v>1</v>
      </c>
      <c r="F127" s="249" t="s">
        <v>229</v>
      </c>
      <c r="G127" s="247"/>
      <c r="H127" s="250">
        <v>50</v>
      </c>
      <c r="I127" s="251"/>
      <c r="J127" s="247"/>
      <c r="K127" s="247"/>
      <c r="L127" s="252"/>
      <c r="M127" s="253"/>
      <c r="N127" s="254"/>
      <c r="O127" s="254"/>
      <c r="P127" s="254"/>
      <c r="Q127" s="254"/>
      <c r="R127" s="254"/>
      <c r="S127" s="254"/>
      <c r="T127" s="25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6" t="s">
        <v>225</v>
      </c>
      <c r="AU127" s="256" t="s">
        <v>93</v>
      </c>
      <c r="AV127" s="14" t="s">
        <v>223</v>
      </c>
      <c r="AW127" s="14" t="s">
        <v>38</v>
      </c>
      <c r="AX127" s="14" t="s">
        <v>91</v>
      </c>
      <c r="AY127" s="256" t="s">
        <v>216</v>
      </c>
    </row>
    <row r="128" s="2" customFormat="1" ht="16.5" customHeight="1">
      <c r="A128" s="40"/>
      <c r="B128" s="41"/>
      <c r="C128" s="221" t="s">
        <v>93</v>
      </c>
      <c r="D128" s="221" t="s">
        <v>218</v>
      </c>
      <c r="E128" s="222" t="s">
        <v>3578</v>
      </c>
      <c r="F128" s="223" t="s">
        <v>3579</v>
      </c>
      <c r="G128" s="224" t="s">
        <v>323</v>
      </c>
      <c r="H128" s="225">
        <v>11</v>
      </c>
      <c r="I128" s="226"/>
      <c r="J128" s="227">
        <f>ROUND(I128*H128,2)</f>
        <v>0</v>
      </c>
      <c r="K128" s="223" t="s">
        <v>1</v>
      </c>
      <c r="L128" s="46"/>
      <c r="M128" s="228" t="s">
        <v>1</v>
      </c>
      <c r="N128" s="229" t="s">
        <v>48</v>
      </c>
      <c r="O128" s="93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2" t="s">
        <v>312</v>
      </c>
      <c r="AT128" s="232" t="s">
        <v>218</v>
      </c>
      <c r="AU128" s="232" t="s">
        <v>93</v>
      </c>
      <c r="AY128" s="18" t="s">
        <v>216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91</v>
      </c>
      <c r="BK128" s="233">
        <f>ROUND(I128*H128,2)</f>
        <v>0</v>
      </c>
      <c r="BL128" s="18" t="s">
        <v>312</v>
      </c>
      <c r="BM128" s="232" t="s">
        <v>3580</v>
      </c>
    </row>
    <row r="129" s="13" customFormat="1">
      <c r="A129" s="13"/>
      <c r="B129" s="234"/>
      <c r="C129" s="235"/>
      <c r="D129" s="236" t="s">
        <v>225</v>
      </c>
      <c r="E129" s="237" t="s">
        <v>1</v>
      </c>
      <c r="F129" s="238" t="s">
        <v>3581</v>
      </c>
      <c r="G129" s="235"/>
      <c r="H129" s="239">
        <v>3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225</v>
      </c>
      <c r="AU129" s="245" t="s">
        <v>93</v>
      </c>
      <c r="AV129" s="13" t="s">
        <v>93</v>
      </c>
      <c r="AW129" s="13" t="s">
        <v>38</v>
      </c>
      <c r="AX129" s="13" t="s">
        <v>83</v>
      </c>
      <c r="AY129" s="245" t="s">
        <v>216</v>
      </c>
    </row>
    <row r="130" s="13" customFormat="1">
      <c r="A130" s="13"/>
      <c r="B130" s="234"/>
      <c r="C130" s="235"/>
      <c r="D130" s="236" t="s">
        <v>225</v>
      </c>
      <c r="E130" s="237" t="s">
        <v>1</v>
      </c>
      <c r="F130" s="238" t="s">
        <v>3582</v>
      </c>
      <c r="G130" s="235"/>
      <c r="H130" s="239">
        <v>1</v>
      </c>
      <c r="I130" s="240"/>
      <c r="J130" s="235"/>
      <c r="K130" s="235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225</v>
      </c>
      <c r="AU130" s="245" t="s">
        <v>93</v>
      </c>
      <c r="AV130" s="13" t="s">
        <v>93</v>
      </c>
      <c r="AW130" s="13" t="s">
        <v>38</v>
      </c>
      <c r="AX130" s="13" t="s">
        <v>83</v>
      </c>
      <c r="AY130" s="245" t="s">
        <v>216</v>
      </c>
    </row>
    <row r="131" s="13" customFormat="1">
      <c r="A131" s="13"/>
      <c r="B131" s="234"/>
      <c r="C131" s="235"/>
      <c r="D131" s="236" t="s">
        <v>225</v>
      </c>
      <c r="E131" s="237" t="s">
        <v>1</v>
      </c>
      <c r="F131" s="238" t="s">
        <v>3583</v>
      </c>
      <c r="G131" s="235"/>
      <c r="H131" s="239">
        <v>3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225</v>
      </c>
      <c r="AU131" s="245" t="s">
        <v>93</v>
      </c>
      <c r="AV131" s="13" t="s">
        <v>93</v>
      </c>
      <c r="AW131" s="13" t="s">
        <v>38</v>
      </c>
      <c r="AX131" s="13" t="s">
        <v>83</v>
      </c>
      <c r="AY131" s="245" t="s">
        <v>216</v>
      </c>
    </row>
    <row r="132" s="13" customFormat="1">
      <c r="A132" s="13"/>
      <c r="B132" s="234"/>
      <c r="C132" s="235"/>
      <c r="D132" s="236" t="s">
        <v>225</v>
      </c>
      <c r="E132" s="237" t="s">
        <v>1</v>
      </c>
      <c r="F132" s="238" t="s">
        <v>3584</v>
      </c>
      <c r="G132" s="235"/>
      <c r="H132" s="239">
        <v>1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225</v>
      </c>
      <c r="AU132" s="245" t="s">
        <v>93</v>
      </c>
      <c r="AV132" s="13" t="s">
        <v>93</v>
      </c>
      <c r="AW132" s="13" t="s">
        <v>38</v>
      </c>
      <c r="AX132" s="13" t="s">
        <v>83</v>
      </c>
      <c r="AY132" s="245" t="s">
        <v>216</v>
      </c>
    </row>
    <row r="133" s="13" customFormat="1">
      <c r="A133" s="13"/>
      <c r="B133" s="234"/>
      <c r="C133" s="235"/>
      <c r="D133" s="236" t="s">
        <v>225</v>
      </c>
      <c r="E133" s="237" t="s">
        <v>1</v>
      </c>
      <c r="F133" s="238" t="s">
        <v>3585</v>
      </c>
      <c r="G133" s="235"/>
      <c r="H133" s="239">
        <v>3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225</v>
      </c>
      <c r="AU133" s="245" t="s">
        <v>93</v>
      </c>
      <c r="AV133" s="13" t="s">
        <v>93</v>
      </c>
      <c r="AW133" s="13" t="s">
        <v>38</v>
      </c>
      <c r="AX133" s="13" t="s">
        <v>83</v>
      </c>
      <c r="AY133" s="245" t="s">
        <v>216</v>
      </c>
    </row>
    <row r="134" s="14" customFormat="1">
      <c r="A134" s="14"/>
      <c r="B134" s="246"/>
      <c r="C134" s="247"/>
      <c r="D134" s="236" t="s">
        <v>225</v>
      </c>
      <c r="E134" s="248" t="s">
        <v>1</v>
      </c>
      <c r="F134" s="249" t="s">
        <v>229</v>
      </c>
      <c r="G134" s="247"/>
      <c r="H134" s="250">
        <v>11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225</v>
      </c>
      <c r="AU134" s="256" t="s">
        <v>93</v>
      </c>
      <c r="AV134" s="14" t="s">
        <v>223</v>
      </c>
      <c r="AW134" s="14" t="s">
        <v>38</v>
      </c>
      <c r="AX134" s="14" t="s">
        <v>91</v>
      </c>
      <c r="AY134" s="256" t="s">
        <v>216</v>
      </c>
    </row>
    <row r="135" s="2" customFormat="1" ht="16.5" customHeight="1">
      <c r="A135" s="40"/>
      <c r="B135" s="41"/>
      <c r="C135" s="221" t="s">
        <v>234</v>
      </c>
      <c r="D135" s="221" t="s">
        <v>218</v>
      </c>
      <c r="E135" s="222" t="s">
        <v>3586</v>
      </c>
      <c r="F135" s="223" t="s">
        <v>3587</v>
      </c>
      <c r="G135" s="224" t="s">
        <v>323</v>
      </c>
      <c r="H135" s="225">
        <v>44</v>
      </c>
      <c r="I135" s="226"/>
      <c r="J135" s="227">
        <f>ROUND(I135*H135,2)</f>
        <v>0</v>
      </c>
      <c r="K135" s="223" t="s">
        <v>1</v>
      </c>
      <c r="L135" s="46"/>
      <c r="M135" s="228" t="s">
        <v>1</v>
      </c>
      <c r="N135" s="229" t="s">
        <v>48</v>
      </c>
      <c r="O135" s="93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2" t="s">
        <v>312</v>
      </c>
      <c r="AT135" s="232" t="s">
        <v>218</v>
      </c>
      <c r="AU135" s="232" t="s">
        <v>93</v>
      </c>
      <c r="AY135" s="18" t="s">
        <v>216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91</v>
      </c>
      <c r="BK135" s="233">
        <f>ROUND(I135*H135,2)</f>
        <v>0</v>
      </c>
      <c r="BL135" s="18" t="s">
        <v>312</v>
      </c>
      <c r="BM135" s="232" t="s">
        <v>3588</v>
      </c>
    </row>
    <row r="136" s="13" customFormat="1">
      <c r="A136" s="13"/>
      <c r="B136" s="234"/>
      <c r="C136" s="235"/>
      <c r="D136" s="236" t="s">
        <v>225</v>
      </c>
      <c r="E136" s="237" t="s">
        <v>1</v>
      </c>
      <c r="F136" s="238" t="s">
        <v>3573</v>
      </c>
      <c r="G136" s="235"/>
      <c r="H136" s="239">
        <v>13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225</v>
      </c>
      <c r="AU136" s="245" t="s">
        <v>93</v>
      </c>
      <c r="AV136" s="13" t="s">
        <v>93</v>
      </c>
      <c r="AW136" s="13" t="s">
        <v>38</v>
      </c>
      <c r="AX136" s="13" t="s">
        <v>83</v>
      </c>
      <c r="AY136" s="245" t="s">
        <v>216</v>
      </c>
    </row>
    <row r="137" s="13" customFormat="1">
      <c r="A137" s="13"/>
      <c r="B137" s="234"/>
      <c r="C137" s="235"/>
      <c r="D137" s="236" t="s">
        <v>225</v>
      </c>
      <c r="E137" s="237" t="s">
        <v>1</v>
      </c>
      <c r="F137" s="238" t="s">
        <v>3589</v>
      </c>
      <c r="G137" s="235"/>
      <c r="H137" s="239">
        <v>6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225</v>
      </c>
      <c r="AU137" s="245" t="s">
        <v>93</v>
      </c>
      <c r="AV137" s="13" t="s">
        <v>93</v>
      </c>
      <c r="AW137" s="13" t="s">
        <v>38</v>
      </c>
      <c r="AX137" s="13" t="s">
        <v>83</v>
      </c>
      <c r="AY137" s="245" t="s">
        <v>216</v>
      </c>
    </row>
    <row r="138" s="13" customFormat="1">
      <c r="A138" s="13"/>
      <c r="B138" s="234"/>
      <c r="C138" s="235"/>
      <c r="D138" s="236" t="s">
        <v>225</v>
      </c>
      <c r="E138" s="237" t="s">
        <v>1</v>
      </c>
      <c r="F138" s="238" t="s">
        <v>3590</v>
      </c>
      <c r="G138" s="235"/>
      <c r="H138" s="239">
        <v>6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225</v>
      </c>
      <c r="AU138" s="245" t="s">
        <v>93</v>
      </c>
      <c r="AV138" s="13" t="s">
        <v>93</v>
      </c>
      <c r="AW138" s="13" t="s">
        <v>38</v>
      </c>
      <c r="AX138" s="13" t="s">
        <v>83</v>
      </c>
      <c r="AY138" s="245" t="s">
        <v>216</v>
      </c>
    </row>
    <row r="139" s="13" customFormat="1">
      <c r="A139" s="13"/>
      <c r="B139" s="234"/>
      <c r="C139" s="235"/>
      <c r="D139" s="236" t="s">
        <v>225</v>
      </c>
      <c r="E139" s="237" t="s">
        <v>1</v>
      </c>
      <c r="F139" s="238" t="s">
        <v>3576</v>
      </c>
      <c r="G139" s="235"/>
      <c r="H139" s="239">
        <v>9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225</v>
      </c>
      <c r="AU139" s="245" t="s">
        <v>93</v>
      </c>
      <c r="AV139" s="13" t="s">
        <v>93</v>
      </c>
      <c r="AW139" s="13" t="s">
        <v>38</v>
      </c>
      <c r="AX139" s="13" t="s">
        <v>83</v>
      </c>
      <c r="AY139" s="245" t="s">
        <v>216</v>
      </c>
    </row>
    <row r="140" s="13" customFormat="1">
      <c r="A140" s="13"/>
      <c r="B140" s="234"/>
      <c r="C140" s="235"/>
      <c r="D140" s="236" t="s">
        <v>225</v>
      </c>
      <c r="E140" s="237" t="s">
        <v>1</v>
      </c>
      <c r="F140" s="238" t="s">
        <v>3577</v>
      </c>
      <c r="G140" s="235"/>
      <c r="H140" s="239">
        <v>10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225</v>
      </c>
      <c r="AU140" s="245" t="s">
        <v>93</v>
      </c>
      <c r="AV140" s="13" t="s">
        <v>93</v>
      </c>
      <c r="AW140" s="13" t="s">
        <v>38</v>
      </c>
      <c r="AX140" s="13" t="s">
        <v>83</v>
      </c>
      <c r="AY140" s="245" t="s">
        <v>216</v>
      </c>
    </row>
    <row r="141" s="14" customFormat="1">
      <c r="A141" s="14"/>
      <c r="B141" s="246"/>
      <c r="C141" s="247"/>
      <c r="D141" s="236" t="s">
        <v>225</v>
      </c>
      <c r="E141" s="248" t="s">
        <v>1</v>
      </c>
      <c r="F141" s="249" t="s">
        <v>229</v>
      </c>
      <c r="G141" s="247"/>
      <c r="H141" s="250">
        <v>44</v>
      </c>
      <c r="I141" s="251"/>
      <c r="J141" s="247"/>
      <c r="K141" s="247"/>
      <c r="L141" s="252"/>
      <c r="M141" s="253"/>
      <c r="N141" s="254"/>
      <c r="O141" s="254"/>
      <c r="P141" s="254"/>
      <c r="Q141" s="254"/>
      <c r="R141" s="254"/>
      <c r="S141" s="254"/>
      <c r="T141" s="25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6" t="s">
        <v>225</v>
      </c>
      <c r="AU141" s="256" t="s">
        <v>93</v>
      </c>
      <c r="AV141" s="14" t="s">
        <v>223</v>
      </c>
      <c r="AW141" s="14" t="s">
        <v>38</v>
      </c>
      <c r="AX141" s="14" t="s">
        <v>91</v>
      </c>
      <c r="AY141" s="256" t="s">
        <v>216</v>
      </c>
    </row>
    <row r="142" s="2" customFormat="1" ht="16.5" customHeight="1">
      <c r="A142" s="40"/>
      <c r="B142" s="41"/>
      <c r="C142" s="221" t="s">
        <v>223</v>
      </c>
      <c r="D142" s="221" t="s">
        <v>218</v>
      </c>
      <c r="E142" s="222" t="s">
        <v>3591</v>
      </c>
      <c r="F142" s="223" t="s">
        <v>3592</v>
      </c>
      <c r="G142" s="224" t="s">
        <v>323</v>
      </c>
      <c r="H142" s="225">
        <v>50</v>
      </c>
      <c r="I142" s="226"/>
      <c r="J142" s="227">
        <f>ROUND(I142*H142,2)</f>
        <v>0</v>
      </c>
      <c r="K142" s="223" t="s">
        <v>1</v>
      </c>
      <c r="L142" s="46"/>
      <c r="M142" s="228" t="s">
        <v>1</v>
      </c>
      <c r="N142" s="229" t="s">
        <v>48</v>
      </c>
      <c r="O142" s="93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2" t="s">
        <v>312</v>
      </c>
      <c r="AT142" s="232" t="s">
        <v>218</v>
      </c>
      <c r="AU142" s="232" t="s">
        <v>93</v>
      </c>
      <c r="AY142" s="18" t="s">
        <v>216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91</v>
      </c>
      <c r="BK142" s="233">
        <f>ROUND(I142*H142,2)</f>
        <v>0</v>
      </c>
      <c r="BL142" s="18" t="s">
        <v>312</v>
      </c>
      <c r="BM142" s="232" t="s">
        <v>3593</v>
      </c>
    </row>
    <row r="143" s="13" customFormat="1">
      <c r="A143" s="13"/>
      <c r="B143" s="234"/>
      <c r="C143" s="235"/>
      <c r="D143" s="236" t="s">
        <v>225</v>
      </c>
      <c r="E143" s="237" t="s">
        <v>1</v>
      </c>
      <c r="F143" s="238" t="s">
        <v>3573</v>
      </c>
      <c r="G143" s="235"/>
      <c r="H143" s="239">
        <v>13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225</v>
      </c>
      <c r="AU143" s="245" t="s">
        <v>93</v>
      </c>
      <c r="AV143" s="13" t="s">
        <v>93</v>
      </c>
      <c r="AW143" s="13" t="s">
        <v>38</v>
      </c>
      <c r="AX143" s="13" t="s">
        <v>83</v>
      </c>
      <c r="AY143" s="245" t="s">
        <v>216</v>
      </c>
    </row>
    <row r="144" s="13" customFormat="1">
      <c r="A144" s="13"/>
      <c r="B144" s="234"/>
      <c r="C144" s="235"/>
      <c r="D144" s="236" t="s">
        <v>225</v>
      </c>
      <c r="E144" s="237" t="s">
        <v>1</v>
      </c>
      <c r="F144" s="238" t="s">
        <v>3589</v>
      </c>
      <c r="G144" s="235"/>
      <c r="H144" s="239">
        <v>6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225</v>
      </c>
      <c r="AU144" s="245" t="s">
        <v>93</v>
      </c>
      <c r="AV144" s="13" t="s">
        <v>93</v>
      </c>
      <c r="AW144" s="13" t="s">
        <v>38</v>
      </c>
      <c r="AX144" s="13" t="s">
        <v>83</v>
      </c>
      <c r="AY144" s="245" t="s">
        <v>216</v>
      </c>
    </row>
    <row r="145" s="13" customFormat="1">
      <c r="A145" s="13"/>
      <c r="B145" s="234"/>
      <c r="C145" s="235"/>
      <c r="D145" s="236" t="s">
        <v>225</v>
      </c>
      <c r="E145" s="237" t="s">
        <v>1</v>
      </c>
      <c r="F145" s="238" t="s">
        <v>3575</v>
      </c>
      <c r="G145" s="235"/>
      <c r="H145" s="239">
        <v>12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225</v>
      </c>
      <c r="AU145" s="245" t="s">
        <v>93</v>
      </c>
      <c r="AV145" s="13" t="s">
        <v>93</v>
      </c>
      <c r="AW145" s="13" t="s">
        <v>38</v>
      </c>
      <c r="AX145" s="13" t="s">
        <v>83</v>
      </c>
      <c r="AY145" s="245" t="s">
        <v>216</v>
      </c>
    </row>
    <row r="146" s="13" customFormat="1">
      <c r="A146" s="13"/>
      <c r="B146" s="234"/>
      <c r="C146" s="235"/>
      <c r="D146" s="236" t="s">
        <v>225</v>
      </c>
      <c r="E146" s="237" t="s">
        <v>1</v>
      </c>
      <c r="F146" s="238" t="s">
        <v>3576</v>
      </c>
      <c r="G146" s="235"/>
      <c r="H146" s="239">
        <v>9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225</v>
      </c>
      <c r="AU146" s="245" t="s">
        <v>93</v>
      </c>
      <c r="AV146" s="13" t="s">
        <v>93</v>
      </c>
      <c r="AW146" s="13" t="s">
        <v>38</v>
      </c>
      <c r="AX146" s="13" t="s">
        <v>83</v>
      </c>
      <c r="AY146" s="245" t="s">
        <v>216</v>
      </c>
    </row>
    <row r="147" s="13" customFormat="1">
      <c r="A147" s="13"/>
      <c r="B147" s="234"/>
      <c r="C147" s="235"/>
      <c r="D147" s="236" t="s">
        <v>225</v>
      </c>
      <c r="E147" s="237" t="s">
        <v>1</v>
      </c>
      <c r="F147" s="238" t="s">
        <v>3577</v>
      </c>
      <c r="G147" s="235"/>
      <c r="H147" s="239">
        <v>10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225</v>
      </c>
      <c r="AU147" s="245" t="s">
        <v>93</v>
      </c>
      <c r="AV147" s="13" t="s">
        <v>93</v>
      </c>
      <c r="AW147" s="13" t="s">
        <v>38</v>
      </c>
      <c r="AX147" s="13" t="s">
        <v>83</v>
      </c>
      <c r="AY147" s="245" t="s">
        <v>216</v>
      </c>
    </row>
    <row r="148" s="14" customFormat="1">
      <c r="A148" s="14"/>
      <c r="B148" s="246"/>
      <c r="C148" s="247"/>
      <c r="D148" s="236" t="s">
        <v>225</v>
      </c>
      <c r="E148" s="248" t="s">
        <v>1</v>
      </c>
      <c r="F148" s="249" t="s">
        <v>229</v>
      </c>
      <c r="G148" s="247"/>
      <c r="H148" s="250">
        <v>50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225</v>
      </c>
      <c r="AU148" s="256" t="s">
        <v>93</v>
      </c>
      <c r="AV148" s="14" t="s">
        <v>223</v>
      </c>
      <c r="AW148" s="14" t="s">
        <v>38</v>
      </c>
      <c r="AX148" s="14" t="s">
        <v>91</v>
      </c>
      <c r="AY148" s="256" t="s">
        <v>216</v>
      </c>
    </row>
    <row r="149" s="2" customFormat="1" ht="16.5" customHeight="1">
      <c r="A149" s="40"/>
      <c r="B149" s="41"/>
      <c r="C149" s="221" t="s">
        <v>247</v>
      </c>
      <c r="D149" s="221" t="s">
        <v>218</v>
      </c>
      <c r="E149" s="222" t="s">
        <v>3594</v>
      </c>
      <c r="F149" s="223" t="s">
        <v>3595</v>
      </c>
      <c r="G149" s="224" t="s">
        <v>323</v>
      </c>
      <c r="H149" s="225">
        <v>18</v>
      </c>
      <c r="I149" s="226"/>
      <c r="J149" s="227">
        <f>ROUND(I149*H149,2)</f>
        <v>0</v>
      </c>
      <c r="K149" s="223" t="s">
        <v>1</v>
      </c>
      <c r="L149" s="46"/>
      <c r="M149" s="228" t="s">
        <v>1</v>
      </c>
      <c r="N149" s="229" t="s">
        <v>48</v>
      </c>
      <c r="O149" s="93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2" t="s">
        <v>312</v>
      </c>
      <c r="AT149" s="232" t="s">
        <v>218</v>
      </c>
      <c r="AU149" s="232" t="s">
        <v>93</v>
      </c>
      <c r="AY149" s="18" t="s">
        <v>216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91</v>
      </c>
      <c r="BK149" s="233">
        <f>ROUND(I149*H149,2)</f>
        <v>0</v>
      </c>
      <c r="BL149" s="18" t="s">
        <v>312</v>
      </c>
      <c r="BM149" s="232" t="s">
        <v>3596</v>
      </c>
    </row>
    <row r="150" s="13" customFormat="1">
      <c r="A150" s="13"/>
      <c r="B150" s="234"/>
      <c r="C150" s="235"/>
      <c r="D150" s="236" t="s">
        <v>225</v>
      </c>
      <c r="E150" s="237" t="s">
        <v>1</v>
      </c>
      <c r="F150" s="238" t="s">
        <v>3581</v>
      </c>
      <c r="G150" s="235"/>
      <c r="H150" s="239">
        <v>3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225</v>
      </c>
      <c r="AU150" s="245" t="s">
        <v>93</v>
      </c>
      <c r="AV150" s="13" t="s">
        <v>93</v>
      </c>
      <c r="AW150" s="13" t="s">
        <v>38</v>
      </c>
      <c r="AX150" s="13" t="s">
        <v>83</v>
      </c>
      <c r="AY150" s="245" t="s">
        <v>216</v>
      </c>
    </row>
    <row r="151" s="13" customFormat="1">
      <c r="A151" s="13"/>
      <c r="B151" s="234"/>
      <c r="C151" s="235"/>
      <c r="D151" s="236" t="s">
        <v>225</v>
      </c>
      <c r="E151" s="237" t="s">
        <v>1</v>
      </c>
      <c r="F151" s="238" t="s">
        <v>3582</v>
      </c>
      <c r="G151" s="235"/>
      <c r="H151" s="239">
        <v>1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225</v>
      </c>
      <c r="AU151" s="245" t="s">
        <v>93</v>
      </c>
      <c r="AV151" s="13" t="s">
        <v>93</v>
      </c>
      <c r="AW151" s="13" t="s">
        <v>38</v>
      </c>
      <c r="AX151" s="13" t="s">
        <v>83</v>
      </c>
      <c r="AY151" s="245" t="s">
        <v>216</v>
      </c>
    </row>
    <row r="152" s="13" customFormat="1">
      <c r="A152" s="13"/>
      <c r="B152" s="234"/>
      <c r="C152" s="235"/>
      <c r="D152" s="236" t="s">
        <v>225</v>
      </c>
      <c r="E152" s="237" t="s">
        <v>1</v>
      </c>
      <c r="F152" s="238" t="s">
        <v>3575</v>
      </c>
      <c r="G152" s="235"/>
      <c r="H152" s="239">
        <v>12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225</v>
      </c>
      <c r="AU152" s="245" t="s">
        <v>93</v>
      </c>
      <c r="AV152" s="13" t="s">
        <v>93</v>
      </c>
      <c r="AW152" s="13" t="s">
        <v>38</v>
      </c>
      <c r="AX152" s="13" t="s">
        <v>83</v>
      </c>
      <c r="AY152" s="245" t="s">
        <v>216</v>
      </c>
    </row>
    <row r="153" s="13" customFormat="1">
      <c r="A153" s="13"/>
      <c r="B153" s="234"/>
      <c r="C153" s="235"/>
      <c r="D153" s="236" t="s">
        <v>225</v>
      </c>
      <c r="E153" s="237" t="s">
        <v>1</v>
      </c>
      <c r="F153" s="238" t="s">
        <v>3584</v>
      </c>
      <c r="G153" s="235"/>
      <c r="H153" s="239">
        <v>1</v>
      </c>
      <c r="I153" s="240"/>
      <c r="J153" s="235"/>
      <c r="K153" s="235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225</v>
      </c>
      <c r="AU153" s="245" t="s">
        <v>93</v>
      </c>
      <c r="AV153" s="13" t="s">
        <v>93</v>
      </c>
      <c r="AW153" s="13" t="s">
        <v>38</v>
      </c>
      <c r="AX153" s="13" t="s">
        <v>83</v>
      </c>
      <c r="AY153" s="245" t="s">
        <v>216</v>
      </c>
    </row>
    <row r="154" s="13" customFormat="1">
      <c r="A154" s="13"/>
      <c r="B154" s="234"/>
      <c r="C154" s="235"/>
      <c r="D154" s="236" t="s">
        <v>225</v>
      </c>
      <c r="E154" s="237" t="s">
        <v>1</v>
      </c>
      <c r="F154" s="238" t="s">
        <v>3597</v>
      </c>
      <c r="G154" s="235"/>
      <c r="H154" s="239">
        <v>1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225</v>
      </c>
      <c r="AU154" s="245" t="s">
        <v>93</v>
      </c>
      <c r="AV154" s="13" t="s">
        <v>93</v>
      </c>
      <c r="AW154" s="13" t="s">
        <v>38</v>
      </c>
      <c r="AX154" s="13" t="s">
        <v>83</v>
      </c>
      <c r="AY154" s="245" t="s">
        <v>216</v>
      </c>
    </row>
    <row r="155" s="14" customFormat="1">
      <c r="A155" s="14"/>
      <c r="B155" s="246"/>
      <c r="C155" s="247"/>
      <c r="D155" s="236" t="s">
        <v>225</v>
      </c>
      <c r="E155" s="248" t="s">
        <v>1</v>
      </c>
      <c r="F155" s="249" t="s">
        <v>229</v>
      </c>
      <c r="G155" s="247"/>
      <c r="H155" s="250">
        <v>18</v>
      </c>
      <c r="I155" s="251"/>
      <c r="J155" s="247"/>
      <c r="K155" s="247"/>
      <c r="L155" s="252"/>
      <c r="M155" s="253"/>
      <c r="N155" s="254"/>
      <c r="O155" s="254"/>
      <c r="P155" s="254"/>
      <c r="Q155" s="254"/>
      <c r="R155" s="254"/>
      <c r="S155" s="254"/>
      <c r="T155" s="25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6" t="s">
        <v>225</v>
      </c>
      <c r="AU155" s="256" t="s">
        <v>93</v>
      </c>
      <c r="AV155" s="14" t="s">
        <v>223</v>
      </c>
      <c r="AW155" s="14" t="s">
        <v>38</v>
      </c>
      <c r="AX155" s="14" t="s">
        <v>91</v>
      </c>
      <c r="AY155" s="256" t="s">
        <v>216</v>
      </c>
    </row>
    <row r="156" s="2" customFormat="1" ht="16.5" customHeight="1">
      <c r="A156" s="40"/>
      <c r="B156" s="41"/>
      <c r="C156" s="221" t="s">
        <v>252</v>
      </c>
      <c r="D156" s="221" t="s">
        <v>218</v>
      </c>
      <c r="E156" s="222" t="s">
        <v>3598</v>
      </c>
      <c r="F156" s="223" t="s">
        <v>3599</v>
      </c>
      <c r="G156" s="224" t="s">
        <v>323</v>
      </c>
      <c r="H156" s="225">
        <v>8</v>
      </c>
      <c r="I156" s="226"/>
      <c r="J156" s="227">
        <f>ROUND(I156*H156,2)</f>
        <v>0</v>
      </c>
      <c r="K156" s="223" t="s">
        <v>1</v>
      </c>
      <c r="L156" s="46"/>
      <c r="M156" s="228" t="s">
        <v>1</v>
      </c>
      <c r="N156" s="229" t="s">
        <v>48</v>
      </c>
      <c r="O156" s="93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2" t="s">
        <v>312</v>
      </c>
      <c r="AT156" s="232" t="s">
        <v>218</v>
      </c>
      <c r="AU156" s="232" t="s">
        <v>93</v>
      </c>
      <c r="AY156" s="18" t="s">
        <v>216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91</v>
      </c>
      <c r="BK156" s="233">
        <f>ROUND(I156*H156,2)</f>
        <v>0</v>
      </c>
      <c r="BL156" s="18" t="s">
        <v>312</v>
      </c>
      <c r="BM156" s="232" t="s">
        <v>3600</v>
      </c>
    </row>
    <row r="157" s="13" customFormat="1">
      <c r="A157" s="13"/>
      <c r="B157" s="234"/>
      <c r="C157" s="235"/>
      <c r="D157" s="236" t="s">
        <v>225</v>
      </c>
      <c r="E157" s="237" t="s">
        <v>1</v>
      </c>
      <c r="F157" s="238" t="s">
        <v>3601</v>
      </c>
      <c r="G157" s="235"/>
      <c r="H157" s="239">
        <v>1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225</v>
      </c>
      <c r="AU157" s="245" t="s">
        <v>93</v>
      </c>
      <c r="AV157" s="13" t="s">
        <v>93</v>
      </c>
      <c r="AW157" s="13" t="s">
        <v>38</v>
      </c>
      <c r="AX157" s="13" t="s">
        <v>83</v>
      </c>
      <c r="AY157" s="245" t="s">
        <v>216</v>
      </c>
    </row>
    <row r="158" s="13" customFormat="1">
      <c r="A158" s="13"/>
      <c r="B158" s="234"/>
      <c r="C158" s="235"/>
      <c r="D158" s="236" t="s">
        <v>225</v>
      </c>
      <c r="E158" s="237" t="s">
        <v>1</v>
      </c>
      <c r="F158" s="238" t="s">
        <v>3582</v>
      </c>
      <c r="G158" s="235"/>
      <c r="H158" s="239">
        <v>1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225</v>
      </c>
      <c r="AU158" s="245" t="s">
        <v>93</v>
      </c>
      <c r="AV158" s="13" t="s">
        <v>93</v>
      </c>
      <c r="AW158" s="13" t="s">
        <v>38</v>
      </c>
      <c r="AX158" s="13" t="s">
        <v>83</v>
      </c>
      <c r="AY158" s="245" t="s">
        <v>216</v>
      </c>
    </row>
    <row r="159" s="13" customFormat="1">
      <c r="A159" s="13"/>
      <c r="B159" s="234"/>
      <c r="C159" s="235"/>
      <c r="D159" s="236" t="s">
        <v>225</v>
      </c>
      <c r="E159" s="237" t="s">
        <v>1</v>
      </c>
      <c r="F159" s="238" t="s">
        <v>3602</v>
      </c>
      <c r="G159" s="235"/>
      <c r="H159" s="239">
        <v>2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225</v>
      </c>
      <c r="AU159" s="245" t="s">
        <v>93</v>
      </c>
      <c r="AV159" s="13" t="s">
        <v>93</v>
      </c>
      <c r="AW159" s="13" t="s">
        <v>38</v>
      </c>
      <c r="AX159" s="13" t="s">
        <v>83</v>
      </c>
      <c r="AY159" s="245" t="s">
        <v>216</v>
      </c>
    </row>
    <row r="160" s="13" customFormat="1">
      <c r="A160" s="13"/>
      <c r="B160" s="234"/>
      <c r="C160" s="235"/>
      <c r="D160" s="236" t="s">
        <v>225</v>
      </c>
      <c r="E160" s="237" t="s">
        <v>1</v>
      </c>
      <c r="F160" s="238" t="s">
        <v>3603</v>
      </c>
      <c r="G160" s="235"/>
      <c r="H160" s="239">
        <v>2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225</v>
      </c>
      <c r="AU160" s="245" t="s">
        <v>93</v>
      </c>
      <c r="AV160" s="13" t="s">
        <v>93</v>
      </c>
      <c r="AW160" s="13" t="s">
        <v>38</v>
      </c>
      <c r="AX160" s="13" t="s">
        <v>83</v>
      </c>
      <c r="AY160" s="245" t="s">
        <v>216</v>
      </c>
    </row>
    <row r="161" s="13" customFormat="1">
      <c r="A161" s="13"/>
      <c r="B161" s="234"/>
      <c r="C161" s="235"/>
      <c r="D161" s="236" t="s">
        <v>225</v>
      </c>
      <c r="E161" s="237" t="s">
        <v>1</v>
      </c>
      <c r="F161" s="238" t="s">
        <v>3604</v>
      </c>
      <c r="G161" s="235"/>
      <c r="H161" s="239">
        <v>2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225</v>
      </c>
      <c r="AU161" s="245" t="s">
        <v>93</v>
      </c>
      <c r="AV161" s="13" t="s">
        <v>93</v>
      </c>
      <c r="AW161" s="13" t="s">
        <v>38</v>
      </c>
      <c r="AX161" s="13" t="s">
        <v>83</v>
      </c>
      <c r="AY161" s="245" t="s">
        <v>216</v>
      </c>
    </row>
    <row r="162" s="14" customFormat="1">
      <c r="A162" s="14"/>
      <c r="B162" s="246"/>
      <c r="C162" s="247"/>
      <c r="D162" s="236" t="s">
        <v>225</v>
      </c>
      <c r="E162" s="248" t="s">
        <v>1</v>
      </c>
      <c r="F162" s="249" t="s">
        <v>229</v>
      </c>
      <c r="G162" s="247"/>
      <c r="H162" s="250">
        <v>8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225</v>
      </c>
      <c r="AU162" s="256" t="s">
        <v>93</v>
      </c>
      <c r="AV162" s="14" t="s">
        <v>223</v>
      </c>
      <c r="AW162" s="14" t="s">
        <v>38</v>
      </c>
      <c r="AX162" s="14" t="s">
        <v>91</v>
      </c>
      <c r="AY162" s="256" t="s">
        <v>216</v>
      </c>
    </row>
    <row r="163" s="2" customFormat="1" ht="16.5" customHeight="1">
      <c r="A163" s="40"/>
      <c r="B163" s="41"/>
      <c r="C163" s="221" t="s">
        <v>257</v>
      </c>
      <c r="D163" s="221" t="s">
        <v>218</v>
      </c>
      <c r="E163" s="222" t="s">
        <v>3605</v>
      </c>
      <c r="F163" s="223" t="s">
        <v>3606</v>
      </c>
      <c r="G163" s="224" t="s">
        <v>237</v>
      </c>
      <c r="H163" s="225">
        <v>575</v>
      </c>
      <c r="I163" s="226"/>
      <c r="J163" s="227">
        <f>ROUND(I163*H163,2)</f>
        <v>0</v>
      </c>
      <c r="K163" s="223" t="s">
        <v>1</v>
      </c>
      <c r="L163" s="46"/>
      <c r="M163" s="228" t="s">
        <v>1</v>
      </c>
      <c r="N163" s="229" t="s">
        <v>48</v>
      </c>
      <c r="O163" s="93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2" t="s">
        <v>312</v>
      </c>
      <c r="AT163" s="232" t="s">
        <v>218</v>
      </c>
      <c r="AU163" s="232" t="s">
        <v>93</v>
      </c>
      <c r="AY163" s="18" t="s">
        <v>216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91</v>
      </c>
      <c r="BK163" s="233">
        <f>ROUND(I163*H163,2)</f>
        <v>0</v>
      </c>
      <c r="BL163" s="18" t="s">
        <v>312</v>
      </c>
      <c r="BM163" s="232" t="s">
        <v>3607</v>
      </c>
    </row>
    <row r="164" s="13" customFormat="1">
      <c r="A164" s="13"/>
      <c r="B164" s="234"/>
      <c r="C164" s="235"/>
      <c r="D164" s="236" t="s">
        <v>225</v>
      </c>
      <c r="E164" s="237" t="s">
        <v>1</v>
      </c>
      <c r="F164" s="238" t="s">
        <v>3608</v>
      </c>
      <c r="G164" s="235"/>
      <c r="H164" s="239">
        <v>155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225</v>
      </c>
      <c r="AU164" s="245" t="s">
        <v>93</v>
      </c>
      <c r="AV164" s="13" t="s">
        <v>93</v>
      </c>
      <c r="AW164" s="13" t="s">
        <v>38</v>
      </c>
      <c r="AX164" s="13" t="s">
        <v>83</v>
      </c>
      <c r="AY164" s="245" t="s">
        <v>216</v>
      </c>
    </row>
    <row r="165" s="13" customFormat="1">
      <c r="A165" s="13"/>
      <c r="B165" s="234"/>
      <c r="C165" s="235"/>
      <c r="D165" s="236" t="s">
        <v>225</v>
      </c>
      <c r="E165" s="237" t="s">
        <v>1</v>
      </c>
      <c r="F165" s="238" t="s">
        <v>3609</v>
      </c>
      <c r="G165" s="235"/>
      <c r="H165" s="239">
        <v>65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225</v>
      </c>
      <c r="AU165" s="245" t="s">
        <v>93</v>
      </c>
      <c r="AV165" s="13" t="s">
        <v>93</v>
      </c>
      <c r="AW165" s="13" t="s">
        <v>38</v>
      </c>
      <c r="AX165" s="13" t="s">
        <v>83</v>
      </c>
      <c r="AY165" s="245" t="s">
        <v>216</v>
      </c>
    </row>
    <row r="166" s="13" customFormat="1">
      <c r="A166" s="13"/>
      <c r="B166" s="234"/>
      <c r="C166" s="235"/>
      <c r="D166" s="236" t="s">
        <v>225</v>
      </c>
      <c r="E166" s="237" t="s">
        <v>1</v>
      </c>
      <c r="F166" s="238" t="s">
        <v>3610</v>
      </c>
      <c r="G166" s="235"/>
      <c r="H166" s="239">
        <v>135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225</v>
      </c>
      <c r="AU166" s="245" t="s">
        <v>93</v>
      </c>
      <c r="AV166" s="13" t="s">
        <v>93</v>
      </c>
      <c r="AW166" s="13" t="s">
        <v>38</v>
      </c>
      <c r="AX166" s="13" t="s">
        <v>83</v>
      </c>
      <c r="AY166" s="245" t="s">
        <v>216</v>
      </c>
    </row>
    <row r="167" s="13" customFormat="1">
      <c r="A167" s="13"/>
      <c r="B167" s="234"/>
      <c r="C167" s="235"/>
      <c r="D167" s="236" t="s">
        <v>225</v>
      </c>
      <c r="E167" s="237" t="s">
        <v>1</v>
      </c>
      <c r="F167" s="238" t="s">
        <v>3611</v>
      </c>
      <c r="G167" s="235"/>
      <c r="H167" s="239">
        <v>115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225</v>
      </c>
      <c r="AU167" s="245" t="s">
        <v>93</v>
      </c>
      <c r="AV167" s="13" t="s">
        <v>93</v>
      </c>
      <c r="AW167" s="13" t="s">
        <v>38</v>
      </c>
      <c r="AX167" s="13" t="s">
        <v>83</v>
      </c>
      <c r="AY167" s="245" t="s">
        <v>216</v>
      </c>
    </row>
    <row r="168" s="13" customFormat="1">
      <c r="A168" s="13"/>
      <c r="B168" s="234"/>
      <c r="C168" s="235"/>
      <c r="D168" s="236" t="s">
        <v>225</v>
      </c>
      <c r="E168" s="237" t="s">
        <v>1</v>
      </c>
      <c r="F168" s="238" t="s">
        <v>3612</v>
      </c>
      <c r="G168" s="235"/>
      <c r="H168" s="239">
        <v>105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225</v>
      </c>
      <c r="AU168" s="245" t="s">
        <v>93</v>
      </c>
      <c r="AV168" s="13" t="s">
        <v>93</v>
      </c>
      <c r="AW168" s="13" t="s">
        <v>38</v>
      </c>
      <c r="AX168" s="13" t="s">
        <v>83</v>
      </c>
      <c r="AY168" s="245" t="s">
        <v>216</v>
      </c>
    </row>
    <row r="169" s="14" customFormat="1">
      <c r="A169" s="14"/>
      <c r="B169" s="246"/>
      <c r="C169" s="247"/>
      <c r="D169" s="236" t="s">
        <v>225</v>
      </c>
      <c r="E169" s="248" t="s">
        <v>1</v>
      </c>
      <c r="F169" s="249" t="s">
        <v>229</v>
      </c>
      <c r="G169" s="247"/>
      <c r="H169" s="250">
        <v>575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225</v>
      </c>
      <c r="AU169" s="256" t="s">
        <v>93</v>
      </c>
      <c r="AV169" s="14" t="s">
        <v>223</v>
      </c>
      <c r="AW169" s="14" t="s">
        <v>38</v>
      </c>
      <c r="AX169" s="14" t="s">
        <v>91</v>
      </c>
      <c r="AY169" s="256" t="s">
        <v>216</v>
      </c>
    </row>
    <row r="170" s="2" customFormat="1" ht="16.5" customHeight="1">
      <c r="A170" s="40"/>
      <c r="B170" s="41"/>
      <c r="C170" s="221" t="s">
        <v>263</v>
      </c>
      <c r="D170" s="221" t="s">
        <v>218</v>
      </c>
      <c r="E170" s="222" t="s">
        <v>3613</v>
      </c>
      <c r="F170" s="223" t="s">
        <v>3614</v>
      </c>
      <c r="G170" s="224" t="s">
        <v>237</v>
      </c>
      <c r="H170" s="225">
        <v>64</v>
      </c>
      <c r="I170" s="226"/>
      <c r="J170" s="227">
        <f>ROUND(I170*H170,2)</f>
        <v>0</v>
      </c>
      <c r="K170" s="223" t="s">
        <v>1</v>
      </c>
      <c r="L170" s="46"/>
      <c r="M170" s="228" t="s">
        <v>1</v>
      </c>
      <c r="N170" s="229" t="s">
        <v>48</v>
      </c>
      <c r="O170" s="93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2" t="s">
        <v>312</v>
      </c>
      <c r="AT170" s="232" t="s">
        <v>218</v>
      </c>
      <c r="AU170" s="232" t="s">
        <v>93</v>
      </c>
      <c r="AY170" s="18" t="s">
        <v>216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91</v>
      </c>
      <c r="BK170" s="233">
        <f>ROUND(I170*H170,2)</f>
        <v>0</v>
      </c>
      <c r="BL170" s="18" t="s">
        <v>312</v>
      </c>
      <c r="BM170" s="232" t="s">
        <v>3615</v>
      </c>
    </row>
    <row r="171" s="13" customFormat="1">
      <c r="A171" s="13"/>
      <c r="B171" s="234"/>
      <c r="C171" s="235"/>
      <c r="D171" s="236" t="s">
        <v>225</v>
      </c>
      <c r="E171" s="237" t="s">
        <v>1</v>
      </c>
      <c r="F171" s="238" t="s">
        <v>3616</v>
      </c>
      <c r="G171" s="235"/>
      <c r="H171" s="239">
        <v>10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225</v>
      </c>
      <c r="AU171" s="245" t="s">
        <v>93</v>
      </c>
      <c r="AV171" s="13" t="s">
        <v>93</v>
      </c>
      <c r="AW171" s="13" t="s">
        <v>38</v>
      </c>
      <c r="AX171" s="13" t="s">
        <v>83</v>
      </c>
      <c r="AY171" s="245" t="s">
        <v>216</v>
      </c>
    </row>
    <row r="172" s="13" customFormat="1">
      <c r="A172" s="13"/>
      <c r="B172" s="234"/>
      <c r="C172" s="235"/>
      <c r="D172" s="236" t="s">
        <v>225</v>
      </c>
      <c r="E172" s="237" t="s">
        <v>1</v>
      </c>
      <c r="F172" s="238" t="s">
        <v>3617</v>
      </c>
      <c r="G172" s="235"/>
      <c r="H172" s="239">
        <v>9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225</v>
      </c>
      <c r="AU172" s="245" t="s">
        <v>93</v>
      </c>
      <c r="AV172" s="13" t="s">
        <v>93</v>
      </c>
      <c r="AW172" s="13" t="s">
        <v>38</v>
      </c>
      <c r="AX172" s="13" t="s">
        <v>83</v>
      </c>
      <c r="AY172" s="245" t="s">
        <v>216</v>
      </c>
    </row>
    <row r="173" s="13" customFormat="1">
      <c r="A173" s="13"/>
      <c r="B173" s="234"/>
      <c r="C173" s="235"/>
      <c r="D173" s="236" t="s">
        <v>225</v>
      </c>
      <c r="E173" s="237" t="s">
        <v>1</v>
      </c>
      <c r="F173" s="238" t="s">
        <v>3618</v>
      </c>
      <c r="G173" s="235"/>
      <c r="H173" s="239">
        <v>15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225</v>
      </c>
      <c r="AU173" s="245" t="s">
        <v>93</v>
      </c>
      <c r="AV173" s="13" t="s">
        <v>93</v>
      </c>
      <c r="AW173" s="13" t="s">
        <v>38</v>
      </c>
      <c r="AX173" s="13" t="s">
        <v>83</v>
      </c>
      <c r="AY173" s="245" t="s">
        <v>216</v>
      </c>
    </row>
    <row r="174" s="13" customFormat="1">
      <c r="A174" s="13"/>
      <c r="B174" s="234"/>
      <c r="C174" s="235"/>
      <c r="D174" s="236" t="s">
        <v>225</v>
      </c>
      <c r="E174" s="237" t="s">
        <v>1</v>
      </c>
      <c r="F174" s="238" t="s">
        <v>3619</v>
      </c>
      <c r="G174" s="235"/>
      <c r="H174" s="239">
        <v>20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225</v>
      </c>
      <c r="AU174" s="245" t="s">
        <v>93</v>
      </c>
      <c r="AV174" s="13" t="s">
        <v>93</v>
      </c>
      <c r="AW174" s="13" t="s">
        <v>38</v>
      </c>
      <c r="AX174" s="13" t="s">
        <v>83</v>
      </c>
      <c r="AY174" s="245" t="s">
        <v>216</v>
      </c>
    </row>
    <row r="175" s="13" customFormat="1">
      <c r="A175" s="13"/>
      <c r="B175" s="234"/>
      <c r="C175" s="235"/>
      <c r="D175" s="236" t="s">
        <v>225</v>
      </c>
      <c r="E175" s="237" t="s">
        <v>1</v>
      </c>
      <c r="F175" s="238" t="s">
        <v>3577</v>
      </c>
      <c r="G175" s="235"/>
      <c r="H175" s="239">
        <v>10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225</v>
      </c>
      <c r="AU175" s="245" t="s">
        <v>93</v>
      </c>
      <c r="AV175" s="13" t="s">
        <v>93</v>
      </c>
      <c r="AW175" s="13" t="s">
        <v>38</v>
      </c>
      <c r="AX175" s="13" t="s">
        <v>83</v>
      </c>
      <c r="AY175" s="245" t="s">
        <v>216</v>
      </c>
    </row>
    <row r="176" s="14" customFormat="1">
      <c r="A176" s="14"/>
      <c r="B176" s="246"/>
      <c r="C176" s="247"/>
      <c r="D176" s="236" t="s">
        <v>225</v>
      </c>
      <c r="E176" s="248" t="s">
        <v>1</v>
      </c>
      <c r="F176" s="249" t="s">
        <v>229</v>
      </c>
      <c r="G176" s="247"/>
      <c r="H176" s="250">
        <v>64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225</v>
      </c>
      <c r="AU176" s="256" t="s">
        <v>93</v>
      </c>
      <c r="AV176" s="14" t="s">
        <v>223</v>
      </c>
      <c r="AW176" s="14" t="s">
        <v>38</v>
      </c>
      <c r="AX176" s="14" t="s">
        <v>91</v>
      </c>
      <c r="AY176" s="256" t="s">
        <v>216</v>
      </c>
    </row>
    <row r="177" s="2" customFormat="1" ht="16.5" customHeight="1">
      <c r="A177" s="40"/>
      <c r="B177" s="41"/>
      <c r="C177" s="221" t="s">
        <v>268</v>
      </c>
      <c r="D177" s="221" t="s">
        <v>218</v>
      </c>
      <c r="E177" s="222" t="s">
        <v>3620</v>
      </c>
      <c r="F177" s="223" t="s">
        <v>3621</v>
      </c>
      <c r="G177" s="224" t="s">
        <v>237</v>
      </c>
      <c r="H177" s="225">
        <v>88</v>
      </c>
      <c r="I177" s="226"/>
      <c r="J177" s="227">
        <f>ROUND(I177*H177,2)</f>
        <v>0</v>
      </c>
      <c r="K177" s="223" t="s">
        <v>1</v>
      </c>
      <c r="L177" s="46"/>
      <c r="M177" s="228" t="s">
        <v>1</v>
      </c>
      <c r="N177" s="229" t="s">
        <v>48</v>
      </c>
      <c r="O177" s="93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2" t="s">
        <v>312</v>
      </c>
      <c r="AT177" s="232" t="s">
        <v>218</v>
      </c>
      <c r="AU177" s="232" t="s">
        <v>93</v>
      </c>
      <c r="AY177" s="18" t="s">
        <v>216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91</v>
      </c>
      <c r="BK177" s="233">
        <f>ROUND(I177*H177,2)</f>
        <v>0</v>
      </c>
      <c r="BL177" s="18" t="s">
        <v>312</v>
      </c>
      <c r="BM177" s="232" t="s">
        <v>3622</v>
      </c>
    </row>
    <row r="178" s="13" customFormat="1">
      <c r="A178" s="13"/>
      <c r="B178" s="234"/>
      <c r="C178" s="235"/>
      <c r="D178" s="236" t="s">
        <v>225</v>
      </c>
      <c r="E178" s="237" t="s">
        <v>1</v>
      </c>
      <c r="F178" s="238" t="s">
        <v>3623</v>
      </c>
      <c r="G178" s="235"/>
      <c r="H178" s="239">
        <v>8</v>
      </c>
      <c r="I178" s="240"/>
      <c r="J178" s="235"/>
      <c r="K178" s="235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225</v>
      </c>
      <c r="AU178" s="245" t="s">
        <v>93</v>
      </c>
      <c r="AV178" s="13" t="s">
        <v>93</v>
      </c>
      <c r="AW178" s="13" t="s">
        <v>38</v>
      </c>
      <c r="AX178" s="13" t="s">
        <v>83</v>
      </c>
      <c r="AY178" s="245" t="s">
        <v>216</v>
      </c>
    </row>
    <row r="179" s="13" customFormat="1">
      <c r="A179" s="13"/>
      <c r="B179" s="234"/>
      <c r="C179" s="235"/>
      <c r="D179" s="236" t="s">
        <v>225</v>
      </c>
      <c r="E179" s="237" t="s">
        <v>1</v>
      </c>
      <c r="F179" s="238" t="s">
        <v>3624</v>
      </c>
      <c r="G179" s="235"/>
      <c r="H179" s="239">
        <v>4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225</v>
      </c>
      <c r="AU179" s="245" t="s">
        <v>93</v>
      </c>
      <c r="AV179" s="13" t="s">
        <v>93</v>
      </c>
      <c r="AW179" s="13" t="s">
        <v>38</v>
      </c>
      <c r="AX179" s="13" t="s">
        <v>83</v>
      </c>
      <c r="AY179" s="245" t="s">
        <v>216</v>
      </c>
    </row>
    <row r="180" s="13" customFormat="1">
      <c r="A180" s="13"/>
      <c r="B180" s="234"/>
      <c r="C180" s="235"/>
      <c r="D180" s="236" t="s">
        <v>225</v>
      </c>
      <c r="E180" s="237" t="s">
        <v>1</v>
      </c>
      <c r="F180" s="238" t="s">
        <v>3625</v>
      </c>
      <c r="G180" s="235"/>
      <c r="H180" s="239">
        <v>8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225</v>
      </c>
      <c r="AU180" s="245" t="s">
        <v>93</v>
      </c>
      <c r="AV180" s="13" t="s">
        <v>93</v>
      </c>
      <c r="AW180" s="13" t="s">
        <v>38</v>
      </c>
      <c r="AX180" s="13" t="s">
        <v>83</v>
      </c>
      <c r="AY180" s="245" t="s">
        <v>216</v>
      </c>
    </row>
    <row r="181" s="13" customFormat="1">
      <c r="A181" s="13"/>
      <c r="B181" s="234"/>
      <c r="C181" s="235"/>
      <c r="D181" s="236" t="s">
        <v>225</v>
      </c>
      <c r="E181" s="237" t="s">
        <v>1</v>
      </c>
      <c r="F181" s="238" t="s">
        <v>3626</v>
      </c>
      <c r="G181" s="235"/>
      <c r="H181" s="239">
        <v>60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225</v>
      </c>
      <c r="AU181" s="245" t="s">
        <v>93</v>
      </c>
      <c r="AV181" s="13" t="s">
        <v>93</v>
      </c>
      <c r="AW181" s="13" t="s">
        <v>38</v>
      </c>
      <c r="AX181" s="13" t="s">
        <v>83</v>
      </c>
      <c r="AY181" s="245" t="s">
        <v>216</v>
      </c>
    </row>
    <row r="182" s="13" customFormat="1">
      <c r="A182" s="13"/>
      <c r="B182" s="234"/>
      <c r="C182" s="235"/>
      <c r="D182" s="236" t="s">
        <v>225</v>
      </c>
      <c r="E182" s="237" t="s">
        <v>1</v>
      </c>
      <c r="F182" s="238" t="s">
        <v>3627</v>
      </c>
      <c r="G182" s="235"/>
      <c r="H182" s="239">
        <v>8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225</v>
      </c>
      <c r="AU182" s="245" t="s">
        <v>93</v>
      </c>
      <c r="AV182" s="13" t="s">
        <v>93</v>
      </c>
      <c r="AW182" s="13" t="s">
        <v>38</v>
      </c>
      <c r="AX182" s="13" t="s">
        <v>83</v>
      </c>
      <c r="AY182" s="245" t="s">
        <v>216</v>
      </c>
    </row>
    <row r="183" s="14" customFormat="1">
      <c r="A183" s="14"/>
      <c r="B183" s="246"/>
      <c r="C183" s="247"/>
      <c r="D183" s="236" t="s">
        <v>225</v>
      </c>
      <c r="E183" s="248" t="s">
        <v>1</v>
      </c>
      <c r="F183" s="249" t="s">
        <v>229</v>
      </c>
      <c r="G183" s="247"/>
      <c r="H183" s="250">
        <v>88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225</v>
      </c>
      <c r="AU183" s="256" t="s">
        <v>93</v>
      </c>
      <c r="AV183" s="14" t="s">
        <v>223</v>
      </c>
      <c r="AW183" s="14" t="s">
        <v>38</v>
      </c>
      <c r="AX183" s="14" t="s">
        <v>91</v>
      </c>
      <c r="AY183" s="256" t="s">
        <v>216</v>
      </c>
    </row>
    <row r="184" s="2" customFormat="1" ht="21.75" customHeight="1">
      <c r="A184" s="40"/>
      <c r="B184" s="41"/>
      <c r="C184" s="221" t="s">
        <v>275</v>
      </c>
      <c r="D184" s="221" t="s">
        <v>218</v>
      </c>
      <c r="E184" s="222" t="s">
        <v>3628</v>
      </c>
      <c r="F184" s="223" t="s">
        <v>3629</v>
      </c>
      <c r="G184" s="224" t="s">
        <v>237</v>
      </c>
      <c r="H184" s="225">
        <v>43</v>
      </c>
      <c r="I184" s="226"/>
      <c r="J184" s="227">
        <f>ROUND(I184*H184,2)</f>
        <v>0</v>
      </c>
      <c r="K184" s="223" t="s">
        <v>1</v>
      </c>
      <c r="L184" s="46"/>
      <c r="M184" s="228" t="s">
        <v>1</v>
      </c>
      <c r="N184" s="229" t="s">
        <v>48</v>
      </c>
      <c r="O184" s="93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32" t="s">
        <v>312</v>
      </c>
      <c r="AT184" s="232" t="s">
        <v>218</v>
      </c>
      <c r="AU184" s="232" t="s">
        <v>93</v>
      </c>
      <c r="AY184" s="18" t="s">
        <v>216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91</v>
      </c>
      <c r="BK184" s="233">
        <f>ROUND(I184*H184,2)</f>
        <v>0</v>
      </c>
      <c r="BL184" s="18" t="s">
        <v>312</v>
      </c>
      <c r="BM184" s="232" t="s">
        <v>3630</v>
      </c>
    </row>
    <row r="185" s="13" customFormat="1">
      <c r="A185" s="13"/>
      <c r="B185" s="234"/>
      <c r="C185" s="235"/>
      <c r="D185" s="236" t="s">
        <v>225</v>
      </c>
      <c r="E185" s="237" t="s">
        <v>1</v>
      </c>
      <c r="F185" s="238" t="s">
        <v>3616</v>
      </c>
      <c r="G185" s="235"/>
      <c r="H185" s="239">
        <v>10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225</v>
      </c>
      <c r="AU185" s="245" t="s">
        <v>93</v>
      </c>
      <c r="AV185" s="13" t="s">
        <v>93</v>
      </c>
      <c r="AW185" s="13" t="s">
        <v>38</v>
      </c>
      <c r="AX185" s="13" t="s">
        <v>83</v>
      </c>
      <c r="AY185" s="245" t="s">
        <v>216</v>
      </c>
    </row>
    <row r="186" s="13" customFormat="1">
      <c r="A186" s="13"/>
      <c r="B186" s="234"/>
      <c r="C186" s="235"/>
      <c r="D186" s="236" t="s">
        <v>225</v>
      </c>
      <c r="E186" s="237" t="s">
        <v>1</v>
      </c>
      <c r="F186" s="238" t="s">
        <v>3631</v>
      </c>
      <c r="G186" s="235"/>
      <c r="H186" s="239">
        <v>5</v>
      </c>
      <c r="I186" s="240"/>
      <c r="J186" s="235"/>
      <c r="K186" s="235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225</v>
      </c>
      <c r="AU186" s="245" t="s">
        <v>93</v>
      </c>
      <c r="AV186" s="13" t="s">
        <v>93</v>
      </c>
      <c r="AW186" s="13" t="s">
        <v>38</v>
      </c>
      <c r="AX186" s="13" t="s">
        <v>83</v>
      </c>
      <c r="AY186" s="245" t="s">
        <v>216</v>
      </c>
    </row>
    <row r="187" s="13" customFormat="1">
      <c r="A187" s="13"/>
      <c r="B187" s="234"/>
      <c r="C187" s="235"/>
      <c r="D187" s="236" t="s">
        <v>225</v>
      </c>
      <c r="E187" s="237" t="s">
        <v>1</v>
      </c>
      <c r="F187" s="238" t="s">
        <v>3632</v>
      </c>
      <c r="G187" s="235"/>
      <c r="H187" s="239">
        <v>11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225</v>
      </c>
      <c r="AU187" s="245" t="s">
        <v>93</v>
      </c>
      <c r="AV187" s="13" t="s">
        <v>93</v>
      </c>
      <c r="AW187" s="13" t="s">
        <v>38</v>
      </c>
      <c r="AX187" s="13" t="s">
        <v>83</v>
      </c>
      <c r="AY187" s="245" t="s">
        <v>216</v>
      </c>
    </row>
    <row r="188" s="13" customFormat="1">
      <c r="A188" s="13"/>
      <c r="B188" s="234"/>
      <c r="C188" s="235"/>
      <c r="D188" s="236" t="s">
        <v>225</v>
      </c>
      <c r="E188" s="237" t="s">
        <v>1</v>
      </c>
      <c r="F188" s="238" t="s">
        <v>3633</v>
      </c>
      <c r="G188" s="235"/>
      <c r="H188" s="239">
        <v>10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225</v>
      </c>
      <c r="AU188" s="245" t="s">
        <v>93</v>
      </c>
      <c r="AV188" s="13" t="s">
        <v>93</v>
      </c>
      <c r="AW188" s="13" t="s">
        <v>38</v>
      </c>
      <c r="AX188" s="13" t="s">
        <v>83</v>
      </c>
      <c r="AY188" s="245" t="s">
        <v>216</v>
      </c>
    </row>
    <row r="189" s="13" customFormat="1">
      <c r="A189" s="13"/>
      <c r="B189" s="234"/>
      <c r="C189" s="235"/>
      <c r="D189" s="236" t="s">
        <v>225</v>
      </c>
      <c r="E189" s="237" t="s">
        <v>1</v>
      </c>
      <c r="F189" s="238" t="s">
        <v>3634</v>
      </c>
      <c r="G189" s="235"/>
      <c r="H189" s="239">
        <v>7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225</v>
      </c>
      <c r="AU189" s="245" t="s">
        <v>93</v>
      </c>
      <c r="AV189" s="13" t="s">
        <v>93</v>
      </c>
      <c r="AW189" s="13" t="s">
        <v>38</v>
      </c>
      <c r="AX189" s="13" t="s">
        <v>83</v>
      </c>
      <c r="AY189" s="245" t="s">
        <v>216</v>
      </c>
    </row>
    <row r="190" s="14" customFormat="1">
      <c r="A190" s="14"/>
      <c r="B190" s="246"/>
      <c r="C190" s="247"/>
      <c r="D190" s="236" t="s">
        <v>225</v>
      </c>
      <c r="E190" s="248" t="s">
        <v>1</v>
      </c>
      <c r="F190" s="249" t="s">
        <v>229</v>
      </c>
      <c r="G190" s="247"/>
      <c r="H190" s="250">
        <v>43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225</v>
      </c>
      <c r="AU190" s="256" t="s">
        <v>93</v>
      </c>
      <c r="AV190" s="14" t="s">
        <v>223</v>
      </c>
      <c r="AW190" s="14" t="s">
        <v>38</v>
      </c>
      <c r="AX190" s="14" t="s">
        <v>91</v>
      </c>
      <c r="AY190" s="256" t="s">
        <v>216</v>
      </c>
    </row>
    <row r="191" s="2" customFormat="1" ht="16.5" customHeight="1">
      <c r="A191" s="40"/>
      <c r="B191" s="41"/>
      <c r="C191" s="221" t="s">
        <v>281</v>
      </c>
      <c r="D191" s="221" t="s">
        <v>218</v>
      </c>
      <c r="E191" s="222" t="s">
        <v>3635</v>
      </c>
      <c r="F191" s="223" t="s">
        <v>3636</v>
      </c>
      <c r="G191" s="224" t="s">
        <v>323</v>
      </c>
      <c r="H191" s="225">
        <v>49</v>
      </c>
      <c r="I191" s="226"/>
      <c r="J191" s="227">
        <f>ROUND(I191*H191,2)</f>
        <v>0</v>
      </c>
      <c r="K191" s="223" t="s">
        <v>1</v>
      </c>
      <c r="L191" s="46"/>
      <c r="M191" s="228" t="s">
        <v>1</v>
      </c>
      <c r="N191" s="229" t="s">
        <v>48</v>
      </c>
      <c r="O191" s="93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2" t="s">
        <v>312</v>
      </c>
      <c r="AT191" s="232" t="s">
        <v>218</v>
      </c>
      <c r="AU191" s="232" t="s">
        <v>93</v>
      </c>
      <c r="AY191" s="18" t="s">
        <v>216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91</v>
      </c>
      <c r="BK191" s="233">
        <f>ROUND(I191*H191,2)</f>
        <v>0</v>
      </c>
      <c r="BL191" s="18" t="s">
        <v>312</v>
      </c>
      <c r="BM191" s="232" t="s">
        <v>3637</v>
      </c>
    </row>
    <row r="192" s="13" customFormat="1">
      <c r="A192" s="13"/>
      <c r="B192" s="234"/>
      <c r="C192" s="235"/>
      <c r="D192" s="236" t="s">
        <v>225</v>
      </c>
      <c r="E192" s="237" t="s">
        <v>1</v>
      </c>
      <c r="F192" s="238" t="s">
        <v>3638</v>
      </c>
      <c r="G192" s="235"/>
      <c r="H192" s="239">
        <v>14</v>
      </c>
      <c r="I192" s="240"/>
      <c r="J192" s="235"/>
      <c r="K192" s="235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225</v>
      </c>
      <c r="AU192" s="245" t="s">
        <v>93</v>
      </c>
      <c r="AV192" s="13" t="s">
        <v>93</v>
      </c>
      <c r="AW192" s="13" t="s">
        <v>38</v>
      </c>
      <c r="AX192" s="13" t="s">
        <v>83</v>
      </c>
      <c r="AY192" s="245" t="s">
        <v>216</v>
      </c>
    </row>
    <row r="193" s="13" customFormat="1">
      <c r="A193" s="13"/>
      <c r="B193" s="234"/>
      <c r="C193" s="235"/>
      <c r="D193" s="236" t="s">
        <v>225</v>
      </c>
      <c r="E193" s="237" t="s">
        <v>1</v>
      </c>
      <c r="F193" s="238" t="s">
        <v>3631</v>
      </c>
      <c r="G193" s="235"/>
      <c r="H193" s="239">
        <v>5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225</v>
      </c>
      <c r="AU193" s="245" t="s">
        <v>93</v>
      </c>
      <c r="AV193" s="13" t="s">
        <v>93</v>
      </c>
      <c r="AW193" s="13" t="s">
        <v>38</v>
      </c>
      <c r="AX193" s="13" t="s">
        <v>83</v>
      </c>
      <c r="AY193" s="245" t="s">
        <v>216</v>
      </c>
    </row>
    <row r="194" s="13" customFormat="1">
      <c r="A194" s="13"/>
      <c r="B194" s="234"/>
      <c r="C194" s="235"/>
      <c r="D194" s="236" t="s">
        <v>225</v>
      </c>
      <c r="E194" s="237" t="s">
        <v>1</v>
      </c>
      <c r="F194" s="238" t="s">
        <v>3575</v>
      </c>
      <c r="G194" s="235"/>
      <c r="H194" s="239">
        <v>12</v>
      </c>
      <c r="I194" s="240"/>
      <c r="J194" s="235"/>
      <c r="K194" s="235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225</v>
      </c>
      <c r="AU194" s="245" t="s">
        <v>93</v>
      </c>
      <c r="AV194" s="13" t="s">
        <v>93</v>
      </c>
      <c r="AW194" s="13" t="s">
        <v>38</v>
      </c>
      <c r="AX194" s="13" t="s">
        <v>83</v>
      </c>
      <c r="AY194" s="245" t="s">
        <v>216</v>
      </c>
    </row>
    <row r="195" s="13" customFormat="1">
      <c r="A195" s="13"/>
      <c r="B195" s="234"/>
      <c r="C195" s="235"/>
      <c r="D195" s="236" t="s">
        <v>225</v>
      </c>
      <c r="E195" s="237" t="s">
        <v>1</v>
      </c>
      <c r="F195" s="238" t="s">
        <v>3639</v>
      </c>
      <c r="G195" s="235"/>
      <c r="H195" s="239">
        <v>8</v>
      </c>
      <c r="I195" s="240"/>
      <c r="J195" s="235"/>
      <c r="K195" s="235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225</v>
      </c>
      <c r="AU195" s="245" t="s">
        <v>93</v>
      </c>
      <c r="AV195" s="13" t="s">
        <v>93</v>
      </c>
      <c r="AW195" s="13" t="s">
        <v>38</v>
      </c>
      <c r="AX195" s="13" t="s">
        <v>83</v>
      </c>
      <c r="AY195" s="245" t="s">
        <v>216</v>
      </c>
    </row>
    <row r="196" s="13" customFormat="1">
      <c r="A196" s="13"/>
      <c r="B196" s="234"/>
      <c r="C196" s="235"/>
      <c r="D196" s="236" t="s">
        <v>225</v>
      </c>
      <c r="E196" s="237" t="s">
        <v>1</v>
      </c>
      <c r="F196" s="238" t="s">
        <v>3577</v>
      </c>
      <c r="G196" s="235"/>
      <c r="H196" s="239">
        <v>10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225</v>
      </c>
      <c r="AU196" s="245" t="s">
        <v>93</v>
      </c>
      <c r="AV196" s="13" t="s">
        <v>93</v>
      </c>
      <c r="AW196" s="13" t="s">
        <v>38</v>
      </c>
      <c r="AX196" s="13" t="s">
        <v>83</v>
      </c>
      <c r="AY196" s="245" t="s">
        <v>216</v>
      </c>
    </row>
    <row r="197" s="14" customFormat="1">
      <c r="A197" s="14"/>
      <c r="B197" s="246"/>
      <c r="C197" s="247"/>
      <c r="D197" s="236" t="s">
        <v>225</v>
      </c>
      <c r="E197" s="248" t="s">
        <v>1</v>
      </c>
      <c r="F197" s="249" t="s">
        <v>229</v>
      </c>
      <c r="G197" s="247"/>
      <c r="H197" s="250">
        <v>49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6" t="s">
        <v>225</v>
      </c>
      <c r="AU197" s="256" t="s">
        <v>93</v>
      </c>
      <c r="AV197" s="14" t="s">
        <v>223</v>
      </c>
      <c r="AW197" s="14" t="s">
        <v>38</v>
      </c>
      <c r="AX197" s="14" t="s">
        <v>91</v>
      </c>
      <c r="AY197" s="256" t="s">
        <v>216</v>
      </c>
    </row>
    <row r="198" s="2" customFormat="1" ht="16.5" customHeight="1">
      <c r="A198" s="40"/>
      <c r="B198" s="41"/>
      <c r="C198" s="221" t="s">
        <v>288</v>
      </c>
      <c r="D198" s="221" t="s">
        <v>218</v>
      </c>
      <c r="E198" s="222" t="s">
        <v>3640</v>
      </c>
      <c r="F198" s="223" t="s">
        <v>3641</v>
      </c>
      <c r="G198" s="224" t="s">
        <v>323</v>
      </c>
      <c r="H198" s="225">
        <v>39</v>
      </c>
      <c r="I198" s="226"/>
      <c r="J198" s="227">
        <f>ROUND(I198*H198,2)</f>
        <v>0</v>
      </c>
      <c r="K198" s="223" t="s">
        <v>1</v>
      </c>
      <c r="L198" s="46"/>
      <c r="M198" s="228" t="s">
        <v>1</v>
      </c>
      <c r="N198" s="229" t="s">
        <v>48</v>
      </c>
      <c r="O198" s="93"/>
      <c r="P198" s="230">
        <f>O198*H198</f>
        <v>0</v>
      </c>
      <c r="Q198" s="230">
        <v>0</v>
      </c>
      <c r="R198" s="230">
        <f>Q198*H198</f>
        <v>0</v>
      </c>
      <c r="S198" s="230">
        <v>0</v>
      </c>
      <c r="T198" s="231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2" t="s">
        <v>312</v>
      </c>
      <c r="AT198" s="232" t="s">
        <v>218</v>
      </c>
      <c r="AU198" s="232" t="s">
        <v>93</v>
      </c>
      <c r="AY198" s="18" t="s">
        <v>216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91</v>
      </c>
      <c r="BK198" s="233">
        <f>ROUND(I198*H198,2)</f>
        <v>0</v>
      </c>
      <c r="BL198" s="18" t="s">
        <v>312</v>
      </c>
      <c r="BM198" s="232" t="s">
        <v>3642</v>
      </c>
    </row>
    <row r="199" s="13" customFormat="1">
      <c r="A199" s="13"/>
      <c r="B199" s="234"/>
      <c r="C199" s="235"/>
      <c r="D199" s="236" t="s">
        <v>225</v>
      </c>
      <c r="E199" s="237" t="s">
        <v>1</v>
      </c>
      <c r="F199" s="238" t="s">
        <v>3623</v>
      </c>
      <c r="G199" s="235"/>
      <c r="H199" s="239">
        <v>8</v>
      </c>
      <c r="I199" s="240"/>
      <c r="J199" s="235"/>
      <c r="K199" s="235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225</v>
      </c>
      <c r="AU199" s="245" t="s">
        <v>93</v>
      </c>
      <c r="AV199" s="13" t="s">
        <v>93</v>
      </c>
      <c r="AW199" s="13" t="s">
        <v>38</v>
      </c>
      <c r="AX199" s="13" t="s">
        <v>83</v>
      </c>
      <c r="AY199" s="245" t="s">
        <v>216</v>
      </c>
    </row>
    <row r="200" s="13" customFormat="1">
      <c r="A200" s="13"/>
      <c r="B200" s="234"/>
      <c r="C200" s="235"/>
      <c r="D200" s="236" t="s">
        <v>225</v>
      </c>
      <c r="E200" s="237" t="s">
        <v>1</v>
      </c>
      <c r="F200" s="238" t="s">
        <v>3589</v>
      </c>
      <c r="G200" s="235"/>
      <c r="H200" s="239">
        <v>6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225</v>
      </c>
      <c r="AU200" s="245" t="s">
        <v>93</v>
      </c>
      <c r="AV200" s="13" t="s">
        <v>93</v>
      </c>
      <c r="AW200" s="13" t="s">
        <v>38</v>
      </c>
      <c r="AX200" s="13" t="s">
        <v>83</v>
      </c>
      <c r="AY200" s="245" t="s">
        <v>216</v>
      </c>
    </row>
    <row r="201" s="13" customFormat="1">
      <c r="A201" s="13"/>
      <c r="B201" s="234"/>
      <c r="C201" s="235"/>
      <c r="D201" s="236" t="s">
        <v>225</v>
      </c>
      <c r="E201" s="237" t="s">
        <v>1</v>
      </c>
      <c r="F201" s="238" t="s">
        <v>3575</v>
      </c>
      <c r="G201" s="235"/>
      <c r="H201" s="239">
        <v>12</v>
      </c>
      <c r="I201" s="240"/>
      <c r="J201" s="235"/>
      <c r="K201" s="235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225</v>
      </c>
      <c r="AU201" s="245" t="s">
        <v>93</v>
      </c>
      <c r="AV201" s="13" t="s">
        <v>93</v>
      </c>
      <c r="AW201" s="13" t="s">
        <v>38</v>
      </c>
      <c r="AX201" s="13" t="s">
        <v>83</v>
      </c>
      <c r="AY201" s="245" t="s">
        <v>216</v>
      </c>
    </row>
    <row r="202" s="13" customFormat="1">
      <c r="A202" s="13"/>
      <c r="B202" s="234"/>
      <c r="C202" s="235"/>
      <c r="D202" s="236" t="s">
        <v>225</v>
      </c>
      <c r="E202" s="237" t="s">
        <v>1</v>
      </c>
      <c r="F202" s="238" t="s">
        <v>3643</v>
      </c>
      <c r="G202" s="235"/>
      <c r="H202" s="239">
        <v>3</v>
      </c>
      <c r="I202" s="240"/>
      <c r="J202" s="235"/>
      <c r="K202" s="235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225</v>
      </c>
      <c r="AU202" s="245" t="s">
        <v>93</v>
      </c>
      <c r="AV202" s="13" t="s">
        <v>93</v>
      </c>
      <c r="AW202" s="13" t="s">
        <v>38</v>
      </c>
      <c r="AX202" s="13" t="s">
        <v>83</v>
      </c>
      <c r="AY202" s="245" t="s">
        <v>216</v>
      </c>
    </row>
    <row r="203" s="13" customFormat="1">
      <c r="A203" s="13"/>
      <c r="B203" s="234"/>
      <c r="C203" s="235"/>
      <c r="D203" s="236" t="s">
        <v>225</v>
      </c>
      <c r="E203" s="237" t="s">
        <v>1</v>
      </c>
      <c r="F203" s="238" t="s">
        <v>3577</v>
      </c>
      <c r="G203" s="235"/>
      <c r="H203" s="239">
        <v>10</v>
      </c>
      <c r="I203" s="240"/>
      <c r="J203" s="235"/>
      <c r="K203" s="235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225</v>
      </c>
      <c r="AU203" s="245" t="s">
        <v>93</v>
      </c>
      <c r="AV203" s="13" t="s">
        <v>93</v>
      </c>
      <c r="AW203" s="13" t="s">
        <v>38</v>
      </c>
      <c r="AX203" s="13" t="s">
        <v>83</v>
      </c>
      <c r="AY203" s="245" t="s">
        <v>216</v>
      </c>
    </row>
    <row r="204" s="14" customFormat="1">
      <c r="A204" s="14"/>
      <c r="B204" s="246"/>
      <c r="C204" s="247"/>
      <c r="D204" s="236" t="s">
        <v>225</v>
      </c>
      <c r="E204" s="248" t="s">
        <v>1</v>
      </c>
      <c r="F204" s="249" t="s">
        <v>229</v>
      </c>
      <c r="G204" s="247"/>
      <c r="H204" s="250">
        <v>39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6" t="s">
        <v>225</v>
      </c>
      <c r="AU204" s="256" t="s">
        <v>93</v>
      </c>
      <c r="AV204" s="14" t="s">
        <v>223</v>
      </c>
      <c r="AW204" s="14" t="s">
        <v>38</v>
      </c>
      <c r="AX204" s="14" t="s">
        <v>91</v>
      </c>
      <c r="AY204" s="256" t="s">
        <v>216</v>
      </c>
    </row>
    <row r="205" s="2" customFormat="1" ht="16.5" customHeight="1">
      <c r="A205" s="40"/>
      <c r="B205" s="41"/>
      <c r="C205" s="221" t="s">
        <v>294</v>
      </c>
      <c r="D205" s="221" t="s">
        <v>218</v>
      </c>
      <c r="E205" s="222" t="s">
        <v>3644</v>
      </c>
      <c r="F205" s="223" t="s">
        <v>3645</v>
      </c>
      <c r="G205" s="224" t="s">
        <v>323</v>
      </c>
      <c r="H205" s="225">
        <v>19</v>
      </c>
      <c r="I205" s="226"/>
      <c r="J205" s="227">
        <f>ROUND(I205*H205,2)</f>
        <v>0</v>
      </c>
      <c r="K205" s="223" t="s">
        <v>1</v>
      </c>
      <c r="L205" s="46"/>
      <c r="M205" s="228" t="s">
        <v>1</v>
      </c>
      <c r="N205" s="229" t="s">
        <v>48</v>
      </c>
      <c r="O205" s="93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2" t="s">
        <v>312</v>
      </c>
      <c r="AT205" s="232" t="s">
        <v>218</v>
      </c>
      <c r="AU205" s="232" t="s">
        <v>93</v>
      </c>
      <c r="AY205" s="18" t="s">
        <v>216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91</v>
      </c>
      <c r="BK205" s="233">
        <f>ROUND(I205*H205,2)</f>
        <v>0</v>
      </c>
      <c r="BL205" s="18" t="s">
        <v>312</v>
      </c>
      <c r="BM205" s="232" t="s">
        <v>3646</v>
      </c>
    </row>
    <row r="206" s="13" customFormat="1">
      <c r="A206" s="13"/>
      <c r="B206" s="234"/>
      <c r="C206" s="235"/>
      <c r="D206" s="236" t="s">
        <v>225</v>
      </c>
      <c r="E206" s="237" t="s">
        <v>1</v>
      </c>
      <c r="F206" s="238" t="s">
        <v>3581</v>
      </c>
      <c r="G206" s="235"/>
      <c r="H206" s="239">
        <v>3</v>
      </c>
      <c r="I206" s="240"/>
      <c r="J206" s="235"/>
      <c r="K206" s="235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225</v>
      </c>
      <c r="AU206" s="245" t="s">
        <v>93</v>
      </c>
      <c r="AV206" s="13" t="s">
        <v>93</v>
      </c>
      <c r="AW206" s="13" t="s">
        <v>38</v>
      </c>
      <c r="AX206" s="13" t="s">
        <v>83</v>
      </c>
      <c r="AY206" s="245" t="s">
        <v>216</v>
      </c>
    </row>
    <row r="207" s="13" customFormat="1">
      <c r="A207" s="13"/>
      <c r="B207" s="234"/>
      <c r="C207" s="235"/>
      <c r="D207" s="236" t="s">
        <v>225</v>
      </c>
      <c r="E207" s="237" t="s">
        <v>1</v>
      </c>
      <c r="F207" s="238" t="s">
        <v>3647</v>
      </c>
      <c r="G207" s="235"/>
      <c r="H207" s="239">
        <v>3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225</v>
      </c>
      <c r="AU207" s="245" t="s">
        <v>93</v>
      </c>
      <c r="AV207" s="13" t="s">
        <v>93</v>
      </c>
      <c r="AW207" s="13" t="s">
        <v>38</v>
      </c>
      <c r="AX207" s="13" t="s">
        <v>83</v>
      </c>
      <c r="AY207" s="245" t="s">
        <v>216</v>
      </c>
    </row>
    <row r="208" s="13" customFormat="1">
      <c r="A208" s="13"/>
      <c r="B208" s="234"/>
      <c r="C208" s="235"/>
      <c r="D208" s="236" t="s">
        <v>225</v>
      </c>
      <c r="E208" s="237" t="s">
        <v>1</v>
      </c>
      <c r="F208" s="238" t="s">
        <v>3648</v>
      </c>
      <c r="G208" s="235"/>
      <c r="H208" s="239">
        <v>5</v>
      </c>
      <c r="I208" s="240"/>
      <c r="J208" s="235"/>
      <c r="K208" s="235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225</v>
      </c>
      <c r="AU208" s="245" t="s">
        <v>93</v>
      </c>
      <c r="AV208" s="13" t="s">
        <v>93</v>
      </c>
      <c r="AW208" s="13" t="s">
        <v>38</v>
      </c>
      <c r="AX208" s="13" t="s">
        <v>83</v>
      </c>
      <c r="AY208" s="245" t="s">
        <v>216</v>
      </c>
    </row>
    <row r="209" s="13" customFormat="1">
      <c r="A209" s="13"/>
      <c r="B209" s="234"/>
      <c r="C209" s="235"/>
      <c r="D209" s="236" t="s">
        <v>225</v>
      </c>
      <c r="E209" s="237" t="s">
        <v>1</v>
      </c>
      <c r="F209" s="238" t="s">
        <v>3649</v>
      </c>
      <c r="G209" s="235"/>
      <c r="H209" s="239">
        <v>5</v>
      </c>
      <c r="I209" s="240"/>
      <c r="J209" s="235"/>
      <c r="K209" s="235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225</v>
      </c>
      <c r="AU209" s="245" t="s">
        <v>93</v>
      </c>
      <c r="AV209" s="13" t="s">
        <v>93</v>
      </c>
      <c r="AW209" s="13" t="s">
        <v>38</v>
      </c>
      <c r="AX209" s="13" t="s">
        <v>83</v>
      </c>
      <c r="AY209" s="245" t="s">
        <v>216</v>
      </c>
    </row>
    <row r="210" s="13" customFormat="1">
      <c r="A210" s="13"/>
      <c r="B210" s="234"/>
      <c r="C210" s="235"/>
      <c r="D210" s="236" t="s">
        <v>225</v>
      </c>
      <c r="E210" s="237" t="s">
        <v>1</v>
      </c>
      <c r="F210" s="238" t="s">
        <v>3585</v>
      </c>
      <c r="G210" s="235"/>
      <c r="H210" s="239">
        <v>3</v>
      </c>
      <c r="I210" s="240"/>
      <c r="J210" s="235"/>
      <c r="K210" s="235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225</v>
      </c>
      <c r="AU210" s="245" t="s">
        <v>93</v>
      </c>
      <c r="AV210" s="13" t="s">
        <v>93</v>
      </c>
      <c r="AW210" s="13" t="s">
        <v>38</v>
      </c>
      <c r="AX210" s="13" t="s">
        <v>83</v>
      </c>
      <c r="AY210" s="245" t="s">
        <v>216</v>
      </c>
    </row>
    <row r="211" s="14" customFormat="1">
      <c r="A211" s="14"/>
      <c r="B211" s="246"/>
      <c r="C211" s="247"/>
      <c r="D211" s="236" t="s">
        <v>225</v>
      </c>
      <c r="E211" s="248" t="s">
        <v>1</v>
      </c>
      <c r="F211" s="249" t="s">
        <v>229</v>
      </c>
      <c r="G211" s="247"/>
      <c r="H211" s="250">
        <v>19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6" t="s">
        <v>225</v>
      </c>
      <c r="AU211" s="256" t="s">
        <v>93</v>
      </c>
      <c r="AV211" s="14" t="s">
        <v>223</v>
      </c>
      <c r="AW211" s="14" t="s">
        <v>38</v>
      </c>
      <c r="AX211" s="14" t="s">
        <v>91</v>
      </c>
      <c r="AY211" s="256" t="s">
        <v>216</v>
      </c>
    </row>
    <row r="212" s="2" customFormat="1" ht="16.5" customHeight="1">
      <c r="A212" s="40"/>
      <c r="B212" s="41"/>
      <c r="C212" s="221" t="s">
        <v>300</v>
      </c>
      <c r="D212" s="221" t="s">
        <v>218</v>
      </c>
      <c r="E212" s="222" t="s">
        <v>3650</v>
      </c>
      <c r="F212" s="223" t="s">
        <v>3651</v>
      </c>
      <c r="G212" s="224" t="s">
        <v>237</v>
      </c>
      <c r="H212" s="225">
        <v>695</v>
      </c>
      <c r="I212" s="226"/>
      <c r="J212" s="227">
        <f>ROUND(I212*H212,2)</f>
        <v>0</v>
      </c>
      <c r="K212" s="223" t="s">
        <v>1</v>
      </c>
      <c r="L212" s="46"/>
      <c r="M212" s="228" t="s">
        <v>1</v>
      </c>
      <c r="N212" s="229" t="s">
        <v>48</v>
      </c>
      <c r="O212" s="93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2" t="s">
        <v>312</v>
      </c>
      <c r="AT212" s="232" t="s">
        <v>218</v>
      </c>
      <c r="AU212" s="232" t="s">
        <v>93</v>
      </c>
      <c r="AY212" s="18" t="s">
        <v>216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91</v>
      </c>
      <c r="BK212" s="233">
        <f>ROUND(I212*H212,2)</f>
        <v>0</v>
      </c>
      <c r="BL212" s="18" t="s">
        <v>312</v>
      </c>
      <c r="BM212" s="232" t="s">
        <v>3652</v>
      </c>
    </row>
    <row r="213" s="13" customFormat="1">
      <c r="A213" s="13"/>
      <c r="B213" s="234"/>
      <c r="C213" s="235"/>
      <c r="D213" s="236" t="s">
        <v>225</v>
      </c>
      <c r="E213" s="237" t="s">
        <v>1</v>
      </c>
      <c r="F213" s="238" t="s">
        <v>3653</v>
      </c>
      <c r="G213" s="235"/>
      <c r="H213" s="239">
        <v>130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225</v>
      </c>
      <c r="AU213" s="245" t="s">
        <v>93</v>
      </c>
      <c r="AV213" s="13" t="s">
        <v>93</v>
      </c>
      <c r="AW213" s="13" t="s">
        <v>38</v>
      </c>
      <c r="AX213" s="13" t="s">
        <v>83</v>
      </c>
      <c r="AY213" s="245" t="s">
        <v>216</v>
      </c>
    </row>
    <row r="214" s="13" customFormat="1">
      <c r="A214" s="13"/>
      <c r="B214" s="234"/>
      <c r="C214" s="235"/>
      <c r="D214" s="236" t="s">
        <v>225</v>
      </c>
      <c r="E214" s="237" t="s">
        <v>1</v>
      </c>
      <c r="F214" s="238" t="s">
        <v>3654</v>
      </c>
      <c r="G214" s="235"/>
      <c r="H214" s="239">
        <v>120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225</v>
      </c>
      <c r="AU214" s="245" t="s">
        <v>93</v>
      </c>
      <c r="AV214" s="13" t="s">
        <v>93</v>
      </c>
      <c r="AW214" s="13" t="s">
        <v>38</v>
      </c>
      <c r="AX214" s="13" t="s">
        <v>83</v>
      </c>
      <c r="AY214" s="245" t="s">
        <v>216</v>
      </c>
    </row>
    <row r="215" s="13" customFormat="1">
      <c r="A215" s="13"/>
      <c r="B215" s="234"/>
      <c r="C215" s="235"/>
      <c r="D215" s="236" t="s">
        <v>225</v>
      </c>
      <c r="E215" s="237" t="s">
        <v>1</v>
      </c>
      <c r="F215" s="238" t="s">
        <v>3655</v>
      </c>
      <c r="G215" s="235"/>
      <c r="H215" s="239">
        <v>115</v>
      </c>
      <c r="I215" s="240"/>
      <c r="J215" s="235"/>
      <c r="K215" s="235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225</v>
      </c>
      <c r="AU215" s="245" t="s">
        <v>93</v>
      </c>
      <c r="AV215" s="13" t="s">
        <v>93</v>
      </c>
      <c r="AW215" s="13" t="s">
        <v>38</v>
      </c>
      <c r="AX215" s="13" t="s">
        <v>83</v>
      </c>
      <c r="AY215" s="245" t="s">
        <v>216</v>
      </c>
    </row>
    <row r="216" s="13" customFormat="1">
      <c r="A216" s="13"/>
      <c r="B216" s="234"/>
      <c r="C216" s="235"/>
      <c r="D216" s="236" t="s">
        <v>225</v>
      </c>
      <c r="E216" s="237" t="s">
        <v>1</v>
      </c>
      <c r="F216" s="238" t="s">
        <v>3656</v>
      </c>
      <c r="G216" s="235"/>
      <c r="H216" s="239">
        <v>160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225</v>
      </c>
      <c r="AU216" s="245" t="s">
        <v>93</v>
      </c>
      <c r="AV216" s="13" t="s">
        <v>93</v>
      </c>
      <c r="AW216" s="13" t="s">
        <v>38</v>
      </c>
      <c r="AX216" s="13" t="s">
        <v>83</v>
      </c>
      <c r="AY216" s="245" t="s">
        <v>216</v>
      </c>
    </row>
    <row r="217" s="13" customFormat="1">
      <c r="A217" s="13"/>
      <c r="B217" s="234"/>
      <c r="C217" s="235"/>
      <c r="D217" s="236" t="s">
        <v>225</v>
      </c>
      <c r="E217" s="237" t="s">
        <v>1</v>
      </c>
      <c r="F217" s="238" t="s">
        <v>3657</v>
      </c>
      <c r="G217" s="235"/>
      <c r="H217" s="239">
        <v>170</v>
      </c>
      <c r="I217" s="240"/>
      <c r="J217" s="235"/>
      <c r="K217" s="235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225</v>
      </c>
      <c r="AU217" s="245" t="s">
        <v>93</v>
      </c>
      <c r="AV217" s="13" t="s">
        <v>93</v>
      </c>
      <c r="AW217" s="13" t="s">
        <v>38</v>
      </c>
      <c r="AX217" s="13" t="s">
        <v>83</v>
      </c>
      <c r="AY217" s="245" t="s">
        <v>216</v>
      </c>
    </row>
    <row r="218" s="14" customFormat="1">
      <c r="A218" s="14"/>
      <c r="B218" s="246"/>
      <c r="C218" s="247"/>
      <c r="D218" s="236" t="s">
        <v>225</v>
      </c>
      <c r="E218" s="248" t="s">
        <v>1</v>
      </c>
      <c r="F218" s="249" t="s">
        <v>229</v>
      </c>
      <c r="G218" s="247"/>
      <c r="H218" s="250">
        <v>695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225</v>
      </c>
      <c r="AU218" s="256" t="s">
        <v>93</v>
      </c>
      <c r="AV218" s="14" t="s">
        <v>223</v>
      </c>
      <c r="AW218" s="14" t="s">
        <v>38</v>
      </c>
      <c r="AX218" s="14" t="s">
        <v>91</v>
      </c>
      <c r="AY218" s="256" t="s">
        <v>216</v>
      </c>
    </row>
    <row r="219" s="2" customFormat="1" ht="24.15" customHeight="1">
      <c r="A219" s="40"/>
      <c r="B219" s="41"/>
      <c r="C219" s="221" t="s">
        <v>8</v>
      </c>
      <c r="D219" s="221" t="s">
        <v>218</v>
      </c>
      <c r="E219" s="222" t="s">
        <v>3658</v>
      </c>
      <c r="F219" s="223" t="s">
        <v>3659</v>
      </c>
      <c r="G219" s="224" t="s">
        <v>323</v>
      </c>
      <c r="H219" s="225">
        <v>5</v>
      </c>
      <c r="I219" s="226"/>
      <c r="J219" s="227">
        <f>ROUND(I219*H219,2)</f>
        <v>0</v>
      </c>
      <c r="K219" s="223" t="s">
        <v>1</v>
      </c>
      <c r="L219" s="46"/>
      <c r="M219" s="228" t="s">
        <v>1</v>
      </c>
      <c r="N219" s="229" t="s">
        <v>48</v>
      </c>
      <c r="O219" s="93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32" t="s">
        <v>312</v>
      </c>
      <c r="AT219" s="232" t="s">
        <v>218</v>
      </c>
      <c r="AU219" s="232" t="s">
        <v>93</v>
      </c>
      <c r="AY219" s="18" t="s">
        <v>216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91</v>
      </c>
      <c r="BK219" s="233">
        <f>ROUND(I219*H219,2)</f>
        <v>0</v>
      </c>
      <c r="BL219" s="18" t="s">
        <v>312</v>
      </c>
      <c r="BM219" s="232" t="s">
        <v>3660</v>
      </c>
    </row>
    <row r="220" s="13" customFormat="1">
      <c r="A220" s="13"/>
      <c r="B220" s="234"/>
      <c r="C220" s="235"/>
      <c r="D220" s="236" t="s">
        <v>225</v>
      </c>
      <c r="E220" s="237" t="s">
        <v>1</v>
      </c>
      <c r="F220" s="238" t="s">
        <v>3601</v>
      </c>
      <c r="G220" s="235"/>
      <c r="H220" s="239">
        <v>1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225</v>
      </c>
      <c r="AU220" s="245" t="s">
        <v>93</v>
      </c>
      <c r="AV220" s="13" t="s">
        <v>93</v>
      </c>
      <c r="AW220" s="13" t="s">
        <v>38</v>
      </c>
      <c r="AX220" s="13" t="s">
        <v>83</v>
      </c>
      <c r="AY220" s="245" t="s">
        <v>216</v>
      </c>
    </row>
    <row r="221" s="13" customFormat="1">
      <c r="A221" s="13"/>
      <c r="B221" s="234"/>
      <c r="C221" s="235"/>
      <c r="D221" s="236" t="s">
        <v>225</v>
      </c>
      <c r="E221" s="237" t="s">
        <v>1</v>
      </c>
      <c r="F221" s="238" t="s">
        <v>3582</v>
      </c>
      <c r="G221" s="235"/>
      <c r="H221" s="239">
        <v>1</v>
      </c>
      <c r="I221" s="240"/>
      <c r="J221" s="235"/>
      <c r="K221" s="235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225</v>
      </c>
      <c r="AU221" s="245" t="s">
        <v>93</v>
      </c>
      <c r="AV221" s="13" t="s">
        <v>93</v>
      </c>
      <c r="AW221" s="13" t="s">
        <v>38</v>
      </c>
      <c r="AX221" s="13" t="s">
        <v>83</v>
      </c>
      <c r="AY221" s="245" t="s">
        <v>216</v>
      </c>
    </row>
    <row r="222" s="13" customFormat="1">
      <c r="A222" s="13"/>
      <c r="B222" s="234"/>
      <c r="C222" s="235"/>
      <c r="D222" s="236" t="s">
        <v>225</v>
      </c>
      <c r="E222" s="237" t="s">
        <v>1</v>
      </c>
      <c r="F222" s="238" t="s">
        <v>3661</v>
      </c>
      <c r="G222" s="235"/>
      <c r="H222" s="239">
        <v>1</v>
      </c>
      <c r="I222" s="240"/>
      <c r="J222" s="235"/>
      <c r="K222" s="235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225</v>
      </c>
      <c r="AU222" s="245" t="s">
        <v>93</v>
      </c>
      <c r="AV222" s="13" t="s">
        <v>93</v>
      </c>
      <c r="AW222" s="13" t="s">
        <v>38</v>
      </c>
      <c r="AX222" s="13" t="s">
        <v>83</v>
      </c>
      <c r="AY222" s="245" t="s">
        <v>216</v>
      </c>
    </row>
    <row r="223" s="13" customFormat="1">
      <c r="A223" s="13"/>
      <c r="B223" s="234"/>
      <c r="C223" s="235"/>
      <c r="D223" s="236" t="s">
        <v>225</v>
      </c>
      <c r="E223" s="237" t="s">
        <v>1</v>
      </c>
      <c r="F223" s="238" t="s">
        <v>3584</v>
      </c>
      <c r="G223" s="235"/>
      <c r="H223" s="239">
        <v>1</v>
      </c>
      <c r="I223" s="240"/>
      <c r="J223" s="235"/>
      <c r="K223" s="235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225</v>
      </c>
      <c r="AU223" s="245" t="s">
        <v>93</v>
      </c>
      <c r="AV223" s="13" t="s">
        <v>93</v>
      </c>
      <c r="AW223" s="13" t="s">
        <v>38</v>
      </c>
      <c r="AX223" s="13" t="s">
        <v>83</v>
      </c>
      <c r="AY223" s="245" t="s">
        <v>216</v>
      </c>
    </row>
    <row r="224" s="13" customFormat="1">
      <c r="A224" s="13"/>
      <c r="B224" s="234"/>
      <c r="C224" s="235"/>
      <c r="D224" s="236" t="s">
        <v>225</v>
      </c>
      <c r="E224" s="237" t="s">
        <v>1</v>
      </c>
      <c r="F224" s="238" t="s">
        <v>3597</v>
      </c>
      <c r="G224" s="235"/>
      <c r="H224" s="239">
        <v>1</v>
      </c>
      <c r="I224" s="240"/>
      <c r="J224" s="235"/>
      <c r="K224" s="235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225</v>
      </c>
      <c r="AU224" s="245" t="s">
        <v>93</v>
      </c>
      <c r="AV224" s="13" t="s">
        <v>93</v>
      </c>
      <c r="AW224" s="13" t="s">
        <v>38</v>
      </c>
      <c r="AX224" s="13" t="s">
        <v>83</v>
      </c>
      <c r="AY224" s="245" t="s">
        <v>216</v>
      </c>
    </row>
    <row r="225" s="14" customFormat="1">
      <c r="A225" s="14"/>
      <c r="B225" s="246"/>
      <c r="C225" s="247"/>
      <c r="D225" s="236" t="s">
        <v>225</v>
      </c>
      <c r="E225" s="248" t="s">
        <v>1</v>
      </c>
      <c r="F225" s="249" t="s">
        <v>229</v>
      </c>
      <c r="G225" s="247"/>
      <c r="H225" s="250">
        <v>5</v>
      </c>
      <c r="I225" s="251"/>
      <c r="J225" s="247"/>
      <c r="K225" s="247"/>
      <c r="L225" s="252"/>
      <c r="M225" s="253"/>
      <c r="N225" s="254"/>
      <c r="O225" s="254"/>
      <c r="P225" s="254"/>
      <c r="Q225" s="254"/>
      <c r="R225" s="254"/>
      <c r="S225" s="254"/>
      <c r="T225" s="25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6" t="s">
        <v>225</v>
      </c>
      <c r="AU225" s="256" t="s">
        <v>93</v>
      </c>
      <c r="AV225" s="14" t="s">
        <v>223</v>
      </c>
      <c r="AW225" s="14" t="s">
        <v>38</v>
      </c>
      <c r="AX225" s="14" t="s">
        <v>91</v>
      </c>
      <c r="AY225" s="256" t="s">
        <v>216</v>
      </c>
    </row>
    <row r="226" s="2" customFormat="1" ht="24.15" customHeight="1">
      <c r="A226" s="40"/>
      <c r="B226" s="41"/>
      <c r="C226" s="221" t="s">
        <v>312</v>
      </c>
      <c r="D226" s="221" t="s">
        <v>218</v>
      </c>
      <c r="E226" s="222" t="s">
        <v>3662</v>
      </c>
      <c r="F226" s="223" t="s">
        <v>3663</v>
      </c>
      <c r="G226" s="224" t="s">
        <v>323</v>
      </c>
      <c r="H226" s="225">
        <v>5</v>
      </c>
      <c r="I226" s="226"/>
      <c r="J226" s="227">
        <f>ROUND(I226*H226,2)</f>
        <v>0</v>
      </c>
      <c r="K226" s="223" t="s">
        <v>1</v>
      </c>
      <c r="L226" s="46"/>
      <c r="M226" s="228" t="s">
        <v>1</v>
      </c>
      <c r="N226" s="229" t="s">
        <v>48</v>
      </c>
      <c r="O226" s="93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2" t="s">
        <v>312</v>
      </c>
      <c r="AT226" s="232" t="s">
        <v>218</v>
      </c>
      <c r="AU226" s="232" t="s">
        <v>93</v>
      </c>
      <c r="AY226" s="18" t="s">
        <v>216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91</v>
      </c>
      <c r="BK226" s="233">
        <f>ROUND(I226*H226,2)</f>
        <v>0</v>
      </c>
      <c r="BL226" s="18" t="s">
        <v>312</v>
      </c>
      <c r="BM226" s="232" t="s">
        <v>3664</v>
      </c>
    </row>
    <row r="227" s="13" customFormat="1">
      <c r="A227" s="13"/>
      <c r="B227" s="234"/>
      <c r="C227" s="235"/>
      <c r="D227" s="236" t="s">
        <v>225</v>
      </c>
      <c r="E227" s="237" t="s">
        <v>1</v>
      </c>
      <c r="F227" s="238" t="s">
        <v>3601</v>
      </c>
      <c r="G227" s="235"/>
      <c r="H227" s="239">
        <v>1</v>
      </c>
      <c r="I227" s="240"/>
      <c r="J227" s="235"/>
      <c r="K227" s="235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225</v>
      </c>
      <c r="AU227" s="245" t="s">
        <v>93</v>
      </c>
      <c r="AV227" s="13" t="s">
        <v>93</v>
      </c>
      <c r="AW227" s="13" t="s">
        <v>38</v>
      </c>
      <c r="AX227" s="13" t="s">
        <v>83</v>
      </c>
      <c r="AY227" s="245" t="s">
        <v>216</v>
      </c>
    </row>
    <row r="228" s="13" customFormat="1">
      <c r="A228" s="13"/>
      <c r="B228" s="234"/>
      <c r="C228" s="235"/>
      <c r="D228" s="236" t="s">
        <v>225</v>
      </c>
      <c r="E228" s="237" t="s">
        <v>1</v>
      </c>
      <c r="F228" s="238" t="s">
        <v>3582</v>
      </c>
      <c r="G228" s="235"/>
      <c r="H228" s="239">
        <v>1</v>
      </c>
      <c r="I228" s="240"/>
      <c r="J228" s="235"/>
      <c r="K228" s="235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225</v>
      </c>
      <c r="AU228" s="245" t="s">
        <v>93</v>
      </c>
      <c r="AV228" s="13" t="s">
        <v>93</v>
      </c>
      <c r="AW228" s="13" t="s">
        <v>38</v>
      </c>
      <c r="AX228" s="13" t="s">
        <v>83</v>
      </c>
      <c r="AY228" s="245" t="s">
        <v>216</v>
      </c>
    </row>
    <row r="229" s="13" customFormat="1">
      <c r="A229" s="13"/>
      <c r="B229" s="234"/>
      <c r="C229" s="235"/>
      <c r="D229" s="236" t="s">
        <v>225</v>
      </c>
      <c r="E229" s="237" t="s">
        <v>1</v>
      </c>
      <c r="F229" s="238" t="s">
        <v>3661</v>
      </c>
      <c r="G229" s="235"/>
      <c r="H229" s="239">
        <v>1</v>
      </c>
      <c r="I229" s="240"/>
      <c r="J229" s="235"/>
      <c r="K229" s="235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225</v>
      </c>
      <c r="AU229" s="245" t="s">
        <v>93</v>
      </c>
      <c r="AV229" s="13" t="s">
        <v>93</v>
      </c>
      <c r="AW229" s="13" t="s">
        <v>38</v>
      </c>
      <c r="AX229" s="13" t="s">
        <v>83</v>
      </c>
      <c r="AY229" s="245" t="s">
        <v>216</v>
      </c>
    </row>
    <row r="230" s="13" customFormat="1">
      <c r="A230" s="13"/>
      <c r="B230" s="234"/>
      <c r="C230" s="235"/>
      <c r="D230" s="236" t="s">
        <v>225</v>
      </c>
      <c r="E230" s="237" t="s">
        <v>1</v>
      </c>
      <c r="F230" s="238" t="s">
        <v>3584</v>
      </c>
      <c r="G230" s="235"/>
      <c r="H230" s="239">
        <v>1</v>
      </c>
      <c r="I230" s="240"/>
      <c r="J230" s="235"/>
      <c r="K230" s="235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225</v>
      </c>
      <c r="AU230" s="245" t="s">
        <v>93</v>
      </c>
      <c r="AV230" s="13" t="s">
        <v>93</v>
      </c>
      <c r="AW230" s="13" t="s">
        <v>38</v>
      </c>
      <c r="AX230" s="13" t="s">
        <v>83</v>
      </c>
      <c r="AY230" s="245" t="s">
        <v>216</v>
      </c>
    </row>
    <row r="231" s="13" customFormat="1">
      <c r="A231" s="13"/>
      <c r="B231" s="234"/>
      <c r="C231" s="235"/>
      <c r="D231" s="236" t="s">
        <v>225</v>
      </c>
      <c r="E231" s="237" t="s">
        <v>1</v>
      </c>
      <c r="F231" s="238" t="s">
        <v>3597</v>
      </c>
      <c r="G231" s="235"/>
      <c r="H231" s="239">
        <v>1</v>
      </c>
      <c r="I231" s="240"/>
      <c r="J231" s="235"/>
      <c r="K231" s="235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225</v>
      </c>
      <c r="AU231" s="245" t="s">
        <v>93</v>
      </c>
      <c r="AV231" s="13" t="s">
        <v>93</v>
      </c>
      <c r="AW231" s="13" t="s">
        <v>38</v>
      </c>
      <c r="AX231" s="13" t="s">
        <v>83</v>
      </c>
      <c r="AY231" s="245" t="s">
        <v>216</v>
      </c>
    </row>
    <row r="232" s="14" customFormat="1">
      <c r="A232" s="14"/>
      <c r="B232" s="246"/>
      <c r="C232" s="247"/>
      <c r="D232" s="236" t="s">
        <v>225</v>
      </c>
      <c r="E232" s="248" t="s">
        <v>1</v>
      </c>
      <c r="F232" s="249" t="s">
        <v>229</v>
      </c>
      <c r="G232" s="247"/>
      <c r="H232" s="250">
        <v>5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225</v>
      </c>
      <c r="AU232" s="256" t="s">
        <v>93</v>
      </c>
      <c r="AV232" s="14" t="s">
        <v>223</v>
      </c>
      <c r="AW232" s="14" t="s">
        <v>38</v>
      </c>
      <c r="AX232" s="14" t="s">
        <v>91</v>
      </c>
      <c r="AY232" s="256" t="s">
        <v>216</v>
      </c>
    </row>
    <row r="233" s="2" customFormat="1" ht="24.15" customHeight="1">
      <c r="A233" s="40"/>
      <c r="B233" s="41"/>
      <c r="C233" s="221" t="s">
        <v>320</v>
      </c>
      <c r="D233" s="221" t="s">
        <v>218</v>
      </c>
      <c r="E233" s="222" t="s">
        <v>3665</v>
      </c>
      <c r="F233" s="223" t="s">
        <v>3666</v>
      </c>
      <c r="G233" s="224" t="s">
        <v>323</v>
      </c>
      <c r="H233" s="225">
        <v>6</v>
      </c>
      <c r="I233" s="226"/>
      <c r="J233" s="227">
        <f>ROUND(I233*H233,2)</f>
        <v>0</v>
      </c>
      <c r="K233" s="223" t="s">
        <v>1</v>
      </c>
      <c r="L233" s="46"/>
      <c r="M233" s="228" t="s">
        <v>1</v>
      </c>
      <c r="N233" s="229" t="s">
        <v>48</v>
      </c>
      <c r="O233" s="93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2" t="s">
        <v>312</v>
      </c>
      <c r="AT233" s="232" t="s">
        <v>218</v>
      </c>
      <c r="AU233" s="232" t="s">
        <v>93</v>
      </c>
      <c r="AY233" s="18" t="s">
        <v>216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91</v>
      </c>
      <c r="BK233" s="233">
        <f>ROUND(I233*H233,2)</f>
        <v>0</v>
      </c>
      <c r="BL233" s="18" t="s">
        <v>312</v>
      </c>
      <c r="BM233" s="232" t="s">
        <v>3667</v>
      </c>
    </row>
    <row r="234" s="13" customFormat="1">
      <c r="A234" s="13"/>
      <c r="B234" s="234"/>
      <c r="C234" s="235"/>
      <c r="D234" s="236" t="s">
        <v>225</v>
      </c>
      <c r="E234" s="237" t="s">
        <v>1</v>
      </c>
      <c r="F234" s="238" t="s">
        <v>3601</v>
      </c>
      <c r="G234" s="235"/>
      <c r="H234" s="239">
        <v>1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225</v>
      </c>
      <c r="AU234" s="245" t="s">
        <v>93</v>
      </c>
      <c r="AV234" s="13" t="s">
        <v>93</v>
      </c>
      <c r="AW234" s="13" t="s">
        <v>38</v>
      </c>
      <c r="AX234" s="13" t="s">
        <v>83</v>
      </c>
      <c r="AY234" s="245" t="s">
        <v>216</v>
      </c>
    </row>
    <row r="235" s="13" customFormat="1">
      <c r="A235" s="13"/>
      <c r="B235" s="234"/>
      <c r="C235" s="235"/>
      <c r="D235" s="236" t="s">
        <v>225</v>
      </c>
      <c r="E235" s="237" t="s">
        <v>1</v>
      </c>
      <c r="F235" s="238" t="s">
        <v>3661</v>
      </c>
      <c r="G235" s="235"/>
      <c r="H235" s="239">
        <v>1</v>
      </c>
      <c r="I235" s="240"/>
      <c r="J235" s="235"/>
      <c r="K235" s="235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225</v>
      </c>
      <c r="AU235" s="245" t="s">
        <v>93</v>
      </c>
      <c r="AV235" s="13" t="s">
        <v>93</v>
      </c>
      <c r="AW235" s="13" t="s">
        <v>38</v>
      </c>
      <c r="AX235" s="13" t="s">
        <v>83</v>
      </c>
      <c r="AY235" s="245" t="s">
        <v>216</v>
      </c>
    </row>
    <row r="236" s="13" customFormat="1">
      <c r="A236" s="13"/>
      <c r="B236" s="234"/>
      <c r="C236" s="235"/>
      <c r="D236" s="236" t="s">
        <v>225</v>
      </c>
      <c r="E236" s="237" t="s">
        <v>1</v>
      </c>
      <c r="F236" s="238" t="s">
        <v>3582</v>
      </c>
      <c r="G236" s="235"/>
      <c r="H236" s="239">
        <v>1</v>
      </c>
      <c r="I236" s="240"/>
      <c r="J236" s="235"/>
      <c r="K236" s="235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225</v>
      </c>
      <c r="AU236" s="245" t="s">
        <v>93</v>
      </c>
      <c r="AV236" s="13" t="s">
        <v>93</v>
      </c>
      <c r="AW236" s="13" t="s">
        <v>38</v>
      </c>
      <c r="AX236" s="13" t="s">
        <v>83</v>
      </c>
      <c r="AY236" s="245" t="s">
        <v>216</v>
      </c>
    </row>
    <row r="237" s="13" customFormat="1">
      <c r="A237" s="13"/>
      <c r="B237" s="234"/>
      <c r="C237" s="235"/>
      <c r="D237" s="236" t="s">
        <v>225</v>
      </c>
      <c r="E237" s="237" t="s">
        <v>1</v>
      </c>
      <c r="F237" s="238" t="s">
        <v>3603</v>
      </c>
      <c r="G237" s="235"/>
      <c r="H237" s="239">
        <v>2</v>
      </c>
      <c r="I237" s="240"/>
      <c r="J237" s="235"/>
      <c r="K237" s="235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225</v>
      </c>
      <c r="AU237" s="245" t="s">
        <v>93</v>
      </c>
      <c r="AV237" s="13" t="s">
        <v>93</v>
      </c>
      <c r="AW237" s="13" t="s">
        <v>38</v>
      </c>
      <c r="AX237" s="13" t="s">
        <v>83</v>
      </c>
      <c r="AY237" s="245" t="s">
        <v>216</v>
      </c>
    </row>
    <row r="238" s="13" customFormat="1">
      <c r="A238" s="13"/>
      <c r="B238" s="234"/>
      <c r="C238" s="235"/>
      <c r="D238" s="236" t="s">
        <v>225</v>
      </c>
      <c r="E238" s="237" t="s">
        <v>1</v>
      </c>
      <c r="F238" s="238" t="s">
        <v>3597</v>
      </c>
      <c r="G238" s="235"/>
      <c r="H238" s="239">
        <v>1</v>
      </c>
      <c r="I238" s="240"/>
      <c r="J238" s="235"/>
      <c r="K238" s="235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225</v>
      </c>
      <c r="AU238" s="245" t="s">
        <v>93</v>
      </c>
      <c r="AV238" s="13" t="s">
        <v>93</v>
      </c>
      <c r="AW238" s="13" t="s">
        <v>38</v>
      </c>
      <c r="AX238" s="13" t="s">
        <v>83</v>
      </c>
      <c r="AY238" s="245" t="s">
        <v>216</v>
      </c>
    </row>
    <row r="239" s="14" customFormat="1">
      <c r="A239" s="14"/>
      <c r="B239" s="246"/>
      <c r="C239" s="247"/>
      <c r="D239" s="236" t="s">
        <v>225</v>
      </c>
      <c r="E239" s="248" t="s">
        <v>1</v>
      </c>
      <c r="F239" s="249" t="s">
        <v>229</v>
      </c>
      <c r="G239" s="247"/>
      <c r="H239" s="250">
        <v>6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6" t="s">
        <v>225</v>
      </c>
      <c r="AU239" s="256" t="s">
        <v>93</v>
      </c>
      <c r="AV239" s="14" t="s">
        <v>223</v>
      </c>
      <c r="AW239" s="14" t="s">
        <v>38</v>
      </c>
      <c r="AX239" s="14" t="s">
        <v>91</v>
      </c>
      <c r="AY239" s="256" t="s">
        <v>216</v>
      </c>
    </row>
    <row r="240" s="2" customFormat="1" ht="16.5" customHeight="1">
      <c r="A240" s="40"/>
      <c r="B240" s="41"/>
      <c r="C240" s="221" t="s">
        <v>327</v>
      </c>
      <c r="D240" s="221" t="s">
        <v>218</v>
      </c>
      <c r="E240" s="222" t="s">
        <v>3668</v>
      </c>
      <c r="F240" s="223" t="s">
        <v>3669</v>
      </c>
      <c r="G240" s="224" t="s">
        <v>323</v>
      </c>
      <c r="H240" s="225">
        <v>5</v>
      </c>
      <c r="I240" s="226"/>
      <c r="J240" s="227">
        <f>ROUND(I240*H240,2)</f>
        <v>0</v>
      </c>
      <c r="K240" s="223" t="s">
        <v>1</v>
      </c>
      <c r="L240" s="46"/>
      <c r="M240" s="228" t="s">
        <v>1</v>
      </c>
      <c r="N240" s="229" t="s">
        <v>48</v>
      </c>
      <c r="O240" s="93"/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2" t="s">
        <v>312</v>
      </c>
      <c r="AT240" s="232" t="s">
        <v>218</v>
      </c>
      <c r="AU240" s="232" t="s">
        <v>93</v>
      </c>
      <c r="AY240" s="18" t="s">
        <v>216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8" t="s">
        <v>91</v>
      </c>
      <c r="BK240" s="233">
        <f>ROUND(I240*H240,2)</f>
        <v>0</v>
      </c>
      <c r="BL240" s="18" t="s">
        <v>312</v>
      </c>
      <c r="BM240" s="232" t="s">
        <v>3670</v>
      </c>
    </row>
    <row r="241" s="13" customFormat="1">
      <c r="A241" s="13"/>
      <c r="B241" s="234"/>
      <c r="C241" s="235"/>
      <c r="D241" s="236" t="s">
        <v>225</v>
      </c>
      <c r="E241" s="237" t="s">
        <v>1</v>
      </c>
      <c r="F241" s="238" t="s">
        <v>3601</v>
      </c>
      <c r="G241" s="235"/>
      <c r="H241" s="239">
        <v>1</v>
      </c>
      <c r="I241" s="240"/>
      <c r="J241" s="235"/>
      <c r="K241" s="235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225</v>
      </c>
      <c r="AU241" s="245" t="s">
        <v>93</v>
      </c>
      <c r="AV241" s="13" t="s">
        <v>93</v>
      </c>
      <c r="AW241" s="13" t="s">
        <v>38</v>
      </c>
      <c r="AX241" s="13" t="s">
        <v>83</v>
      </c>
      <c r="AY241" s="245" t="s">
        <v>216</v>
      </c>
    </row>
    <row r="242" s="13" customFormat="1">
      <c r="A242" s="13"/>
      <c r="B242" s="234"/>
      <c r="C242" s="235"/>
      <c r="D242" s="236" t="s">
        <v>225</v>
      </c>
      <c r="E242" s="237" t="s">
        <v>1</v>
      </c>
      <c r="F242" s="238" t="s">
        <v>3671</v>
      </c>
      <c r="G242" s="235"/>
      <c r="H242" s="239">
        <v>1</v>
      </c>
      <c r="I242" s="240"/>
      <c r="J242" s="235"/>
      <c r="K242" s="235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225</v>
      </c>
      <c r="AU242" s="245" t="s">
        <v>93</v>
      </c>
      <c r="AV242" s="13" t="s">
        <v>93</v>
      </c>
      <c r="AW242" s="13" t="s">
        <v>38</v>
      </c>
      <c r="AX242" s="13" t="s">
        <v>83</v>
      </c>
      <c r="AY242" s="245" t="s">
        <v>216</v>
      </c>
    </row>
    <row r="243" s="13" customFormat="1">
      <c r="A243" s="13"/>
      <c r="B243" s="234"/>
      <c r="C243" s="235"/>
      <c r="D243" s="236" t="s">
        <v>225</v>
      </c>
      <c r="E243" s="237" t="s">
        <v>1</v>
      </c>
      <c r="F243" s="238" t="s">
        <v>3661</v>
      </c>
      <c r="G243" s="235"/>
      <c r="H243" s="239">
        <v>1</v>
      </c>
      <c r="I243" s="240"/>
      <c r="J243" s="235"/>
      <c r="K243" s="235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225</v>
      </c>
      <c r="AU243" s="245" t="s">
        <v>93</v>
      </c>
      <c r="AV243" s="13" t="s">
        <v>93</v>
      </c>
      <c r="AW243" s="13" t="s">
        <v>38</v>
      </c>
      <c r="AX243" s="13" t="s">
        <v>83</v>
      </c>
      <c r="AY243" s="245" t="s">
        <v>216</v>
      </c>
    </row>
    <row r="244" s="13" customFormat="1">
      <c r="A244" s="13"/>
      <c r="B244" s="234"/>
      <c r="C244" s="235"/>
      <c r="D244" s="236" t="s">
        <v>225</v>
      </c>
      <c r="E244" s="237" t="s">
        <v>1</v>
      </c>
      <c r="F244" s="238" t="s">
        <v>3584</v>
      </c>
      <c r="G244" s="235"/>
      <c r="H244" s="239">
        <v>1</v>
      </c>
      <c r="I244" s="240"/>
      <c r="J244" s="235"/>
      <c r="K244" s="235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225</v>
      </c>
      <c r="AU244" s="245" t="s">
        <v>93</v>
      </c>
      <c r="AV244" s="13" t="s">
        <v>93</v>
      </c>
      <c r="AW244" s="13" t="s">
        <v>38</v>
      </c>
      <c r="AX244" s="13" t="s">
        <v>83</v>
      </c>
      <c r="AY244" s="245" t="s">
        <v>216</v>
      </c>
    </row>
    <row r="245" s="13" customFormat="1">
      <c r="A245" s="13"/>
      <c r="B245" s="234"/>
      <c r="C245" s="235"/>
      <c r="D245" s="236" t="s">
        <v>225</v>
      </c>
      <c r="E245" s="237" t="s">
        <v>1</v>
      </c>
      <c r="F245" s="238" t="s">
        <v>3597</v>
      </c>
      <c r="G245" s="235"/>
      <c r="H245" s="239">
        <v>1</v>
      </c>
      <c r="I245" s="240"/>
      <c r="J245" s="235"/>
      <c r="K245" s="235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225</v>
      </c>
      <c r="AU245" s="245" t="s">
        <v>93</v>
      </c>
      <c r="AV245" s="13" t="s">
        <v>93</v>
      </c>
      <c r="AW245" s="13" t="s">
        <v>38</v>
      </c>
      <c r="AX245" s="13" t="s">
        <v>83</v>
      </c>
      <c r="AY245" s="245" t="s">
        <v>216</v>
      </c>
    </row>
    <row r="246" s="14" customFormat="1">
      <c r="A246" s="14"/>
      <c r="B246" s="246"/>
      <c r="C246" s="247"/>
      <c r="D246" s="236" t="s">
        <v>225</v>
      </c>
      <c r="E246" s="248" t="s">
        <v>1</v>
      </c>
      <c r="F246" s="249" t="s">
        <v>229</v>
      </c>
      <c r="G246" s="247"/>
      <c r="H246" s="250">
        <v>5</v>
      </c>
      <c r="I246" s="251"/>
      <c r="J246" s="247"/>
      <c r="K246" s="247"/>
      <c r="L246" s="252"/>
      <c r="M246" s="253"/>
      <c r="N246" s="254"/>
      <c r="O246" s="254"/>
      <c r="P246" s="254"/>
      <c r="Q246" s="254"/>
      <c r="R246" s="254"/>
      <c r="S246" s="254"/>
      <c r="T246" s="25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6" t="s">
        <v>225</v>
      </c>
      <c r="AU246" s="256" t="s">
        <v>93</v>
      </c>
      <c r="AV246" s="14" t="s">
        <v>223</v>
      </c>
      <c r="AW246" s="14" t="s">
        <v>38</v>
      </c>
      <c r="AX246" s="14" t="s">
        <v>91</v>
      </c>
      <c r="AY246" s="256" t="s">
        <v>216</v>
      </c>
    </row>
    <row r="247" s="2" customFormat="1" ht="16.5" customHeight="1">
      <c r="A247" s="40"/>
      <c r="B247" s="41"/>
      <c r="C247" s="221" t="s">
        <v>334</v>
      </c>
      <c r="D247" s="221" t="s">
        <v>218</v>
      </c>
      <c r="E247" s="222" t="s">
        <v>3672</v>
      </c>
      <c r="F247" s="223" t="s">
        <v>3673</v>
      </c>
      <c r="G247" s="224" t="s">
        <v>315</v>
      </c>
      <c r="H247" s="225">
        <v>80</v>
      </c>
      <c r="I247" s="226"/>
      <c r="J247" s="227">
        <f>ROUND(I247*H247,2)</f>
        <v>0</v>
      </c>
      <c r="K247" s="223" t="s">
        <v>1</v>
      </c>
      <c r="L247" s="46"/>
      <c r="M247" s="228" t="s">
        <v>1</v>
      </c>
      <c r="N247" s="229" t="s">
        <v>48</v>
      </c>
      <c r="O247" s="93"/>
      <c r="P247" s="230">
        <f>O247*H247</f>
        <v>0</v>
      </c>
      <c r="Q247" s="230">
        <v>0</v>
      </c>
      <c r="R247" s="230">
        <f>Q247*H247</f>
        <v>0</v>
      </c>
      <c r="S247" s="230">
        <v>0</v>
      </c>
      <c r="T247" s="231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2" t="s">
        <v>312</v>
      </c>
      <c r="AT247" s="232" t="s">
        <v>218</v>
      </c>
      <c r="AU247" s="232" t="s">
        <v>93</v>
      </c>
      <c r="AY247" s="18" t="s">
        <v>216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8" t="s">
        <v>91</v>
      </c>
      <c r="BK247" s="233">
        <f>ROUND(I247*H247,2)</f>
        <v>0</v>
      </c>
      <c r="BL247" s="18" t="s">
        <v>312</v>
      </c>
      <c r="BM247" s="232" t="s">
        <v>3674</v>
      </c>
    </row>
    <row r="248" s="13" customFormat="1">
      <c r="A248" s="13"/>
      <c r="B248" s="234"/>
      <c r="C248" s="235"/>
      <c r="D248" s="236" t="s">
        <v>225</v>
      </c>
      <c r="E248" s="237" t="s">
        <v>1</v>
      </c>
      <c r="F248" s="238" t="s">
        <v>3675</v>
      </c>
      <c r="G248" s="235"/>
      <c r="H248" s="239">
        <v>10</v>
      </c>
      <c r="I248" s="240"/>
      <c r="J248" s="235"/>
      <c r="K248" s="235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225</v>
      </c>
      <c r="AU248" s="245" t="s">
        <v>93</v>
      </c>
      <c r="AV248" s="13" t="s">
        <v>93</v>
      </c>
      <c r="AW248" s="13" t="s">
        <v>38</v>
      </c>
      <c r="AX248" s="13" t="s">
        <v>83</v>
      </c>
      <c r="AY248" s="245" t="s">
        <v>216</v>
      </c>
    </row>
    <row r="249" s="13" customFormat="1">
      <c r="A249" s="13"/>
      <c r="B249" s="234"/>
      <c r="C249" s="235"/>
      <c r="D249" s="236" t="s">
        <v>225</v>
      </c>
      <c r="E249" s="237" t="s">
        <v>1</v>
      </c>
      <c r="F249" s="238" t="s">
        <v>3676</v>
      </c>
      <c r="G249" s="235"/>
      <c r="H249" s="239">
        <v>15</v>
      </c>
      <c r="I249" s="240"/>
      <c r="J249" s="235"/>
      <c r="K249" s="235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225</v>
      </c>
      <c r="AU249" s="245" t="s">
        <v>93</v>
      </c>
      <c r="AV249" s="13" t="s">
        <v>93</v>
      </c>
      <c r="AW249" s="13" t="s">
        <v>38</v>
      </c>
      <c r="AX249" s="13" t="s">
        <v>83</v>
      </c>
      <c r="AY249" s="245" t="s">
        <v>216</v>
      </c>
    </row>
    <row r="250" s="13" customFormat="1">
      <c r="A250" s="13"/>
      <c r="B250" s="234"/>
      <c r="C250" s="235"/>
      <c r="D250" s="236" t="s">
        <v>225</v>
      </c>
      <c r="E250" s="237" t="s">
        <v>1</v>
      </c>
      <c r="F250" s="238" t="s">
        <v>3677</v>
      </c>
      <c r="G250" s="235"/>
      <c r="H250" s="239">
        <v>15</v>
      </c>
      <c r="I250" s="240"/>
      <c r="J250" s="235"/>
      <c r="K250" s="235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225</v>
      </c>
      <c r="AU250" s="245" t="s">
        <v>93</v>
      </c>
      <c r="AV250" s="13" t="s">
        <v>93</v>
      </c>
      <c r="AW250" s="13" t="s">
        <v>38</v>
      </c>
      <c r="AX250" s="13" t="s">
        <v>83</v>
      </c>
      <c r="AY250" s="245" t="s">
        <v>216</v>
      </c>
    </row>
    <row r="251" s="13" customFormat="1">
      <c r="A251" s="13"/>
      <c r="B251" s="234"/>
      <c r="C251" s="235"/>
      <c r="D251" s="236" t="s">
        <v>225</v>
      </c>
      <c r="E251" s="237" t="s">
        <v>1</v>
      </c>
      <c r="F251" s="238" t="s">
        <v>3678</v>
      </c>
      <c r="G251" s="235"/>
      <c r="H251" s="239">
        <v>10</v>
      </c>
      <c r="I251" s="240"/>
      <c r="J251" s="235"/>
      <c r="K251" s="235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225</v>
      </c>
      <c r="AU251" s="245" t="s">
        <v>93</v>
      </c>
      <c r="AV251" s="13" t="s">
        <v>93</v>
      </c>
      <c r="AW251" s="13" t="s">
        <v>38</v>
      </c>
      <c r="AX251" s="13" t="s">
        <v>83</v>
      </c>
      <c r="AY251" s="245" t="s">
        <v>216</v>
      </c>
    </row>
    <row r="252" s="13" customFormat="1">
      <c r="A252" s="13"/>
      <c r="B252" s="234"/>
      <c r="C252" s="235"/>
      <c r="D252" s="236" t="s">
        <v>225</v>
      </c>
      <c r="E252" s="237" t="s">
        <v>1</v>
      </c>
      <c r="F252" s="238" t="s">
        <v>3679</v>
      </c>
      <c r="G252" s="235"/>
      <c r="H252" s="239">
        <v>15</v>
      </c>
      <c r="I252" s="240"/>
      <c r="J252" s="235"/>
      <c r="K252" s="235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225</v>
      </c>
      <c r="AU252" s="245" t="s">
        <v>93</v>
      </c>
      <c r="AV252" s="13" t="s">
        <v>93</v>
      </c>
      <c r="AW252" s="13" t="s">
        <v>38</v>
      </c>
      <c r="AX252" s="13" t="s">
        <v>83</v>
      </c>
      <c r="AY252" s="245" t="s">
        <v>216</v>
      </c>
    </row>
    <row r="253" s="13" customFormat="1">
      <c r="A253" s="13"/>
      <c r="B253" s="234"/>
      <c r="C253" s="235"/>
      <c r="D253" s="236" t="s">
        <v>225</v>
      </c>
      <c r="E253" s="237" t="s">
        <v>1</v>
      </c>
      <c r="F253" s="238" t="s">
        <v>3680</v>
      </c>
      <c r="G253" s="235"/>
      <c r="H253" s="239">
        <v>15</v>
      </c>
      <c r="I253" s="240"/>
      <c r="J253" s="235"/>
      <c r="K253" s="235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225</v>
      </c>
      <c r="AU253" s="245" t="s">
        <v>93</v>
      </c>
      <c r="AV253" s="13" t="s">
        <v>93</v>
      </c>
      <c r="AW253" s="13" t="s">
        <v>38</v>
      </c>
      <c r="AX253" s="13" t="s">
        <v>83</v>
      </c>
      <c r="AY253" s="245" t="s">
        <v>216</v>
      </c>
    </row>
    <row r="254" s="14" customFormat="1">
      <c r="A254" s="14"/>
      <c r="B254" s="246"/>
      <c r="C254" s="247"/>
      <c r="D254" s="236" t="s">
        <v>225</v>
      </c>
      <c r="E254" s="248" t="s">
        <v>1</v>
      </c>
      <c r="F254" s="249" t="s">
        <v>229</v>
      </c>
      <c r="G254" s="247"/>
      <c r="H254" s="250">
        <v>80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225</v>
      </c>
      <c r="AU254" s="256" t="s">
        <v>93</v>
      </c>
      <c r="AV254" s="14" t="s">
        <v>223</v>
      </c>
      <c r="AW254" s="14" t="s">
        <v>38</v>
      </c>
      <c r="AX254" s="14" t="s">
        <v>91</v>
      </c>
      <c r="AY254" s="256" t="s">
        <v>216</v>
      </c>
    </row>
    <row r="255" s="2" customFormat="1" ht="24.15" customHeight="1">
      <c r="A255" s="40"/>
      <c r="B255" s="41"/>
      <c r="C255" s="221" t="s">
        <v>339</v>
      </c>
      <c r="D255" s="221" t="s">
        <v>218</v>
      </c>
      <c r="E255" s="222" t="s">
        <v>3681</v>
      </c>
      <c r="F255" s="223" t="s">
        <v>3682</v>
      </c>
      <c r="G255" s="224" t="s">
        <v>278</v>
      </c>
      <c r="H255" s="225">
        <v>11.836</v>
      </c>
      <c r="I255" s="226"/>
      <c r="J255" s="227">
        <f>ROUND(I255*H255,2)</f>
        <v>0</v>
      </c>
      <c r="K255" s="223" t="s">
        <v>222</v>
      </c>
      <c r="L255" s="46"/>
      <c r="M255" s="295" t="s">
        <v>1</v>
      </c>
      <c r="N255" s="296" t="s">
        <v>48</v>
      </c>
      <c r="O255" s="297"/>
      <c r="P255" s="298">
        <f>O255*H255</f>
        <v>0</v>
      </c>
      <c r="Q255" s="298">
        <v>0</v>
      </c>
      <c r="R255" s="298">
        <f>Q255*H255</f>
        <v>0</v>
      </c>
      <c r="S255" s="298">
        <v>0</v>
      </c>
      <c r="T255" s="29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2" t="s">
        <v>312</v>
      </c>
      <c r="AT255" s="232" t="s">
        <v>218</v>
      </c>
      <c r="AU255" s="232" t="s">
        <v>93</v>
      </c>
      <c r="AY255" s="18" t="s">
        <v>216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8" t="s">
        <v>91</v>
      </c>
      <c r="BK255" s="233">
        <f>ROUND(I255*H255,2)</f>
        <v>0</v>
      </c>
      <c r="BL255" s="18" t="s">
        <v>312</v>
      </c>
      <c r="BM255" s="232" t="s">
        <v>3683</v>
      </c>
    </row>
    <row r="256" s="2" customFormat="1" ht="6.96" customHeight="1">
      <c r="A256" s="40"/>
      <c r="B256" s="68"/>
      <c r="C256" s="69"/>
      <c r="D256" s="69"/>
      <c r="E256" s="69"/>
      <c r="F256" s="69"/>
      <c r="G256" s="69"/>
      <c r="H256" s="69"/>
      <c r="I256" s="69"/>
      <c r="J256" s="69"/>
      <c r="K256" s="69"/>
      <c r="L256" s="46"/>
      <c r="M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</row>
  </sheetData>
  <sheetProtection sheet="1" autoFilter="0" formatColumns="0" formatRows="0" objects="1" scenarios="1" spinCount="100000" saltValue="c3sIz05NEMO4Ww8k+nUi3mCMYFnzWq8IgGQeOoKTaR1HzMWZj6ErKHSdnDR7qtwPs87tWNMKqCYKOycwcO7Wog==" hashValue="ERAwgedxXmNRikLTd3gZmOYm+H5FziR8LHmO2BtK9OMLpq/eHkilQYsxgTbs9i2CqM2XGyiu2CfegwESahpsfg==" algorithmName="SHA-512" password="CC35"/>
  <autoFilter ref="C117:K255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93</v>
      </c>
    </row>
    <row r="4" s="1" customFormat="1" ht="24.96" customHeight="1">
      <c r="B4" s="21"/>
      <c r="D4" s="141" t="s">
        <v>118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I.ETAPA - Stavební úpravy vnitřních prostor objektu B Mendelovy univerzity, p.č. 2/1</v>
      </c>
      <c r="F7" s="143"/>
      <c r="G7" s="143"/>
      <c r="H7" s="143"/>
      <c r="L7" s="21"/>
    </row>
    <row r="8" s="2" customFormat="1" ht="12" customHeight="1">
      <c r="A8" s="40"/>
      <c r="B8" s="46"/>
      <c r="C8" s="40"/>
      <c r="D8" s="143" t="s">
        <v>131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5" t="s">
        <v>3684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3" t="s">
        <v>18</v>
      </c>
      <c r="E11" s="40"/>
      <c r="F11" s="146" t="s">
        <v>19</v>
      </c>
      <c r="G11" s="40"/>
      <c r="H11" s="40"/>
      <c r="I11" s="143" t="s">
        <v>20</v>
      </c>
      <c r="J11" s="146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3" t="s">
        <v>22</v>
      </c>
      <c r="E12" s="40"/>
      <c r="F12" s="146" t="s">
        <v>23</v>
      </c>
      <c r="G12" s="40"/>
      <c r="H12" s="40"/>
      <c r="I12" s="143" t="s">
        <v>24</v>
      </c>
      <c r="J12" s="147" t="str">
        <f>'Rekapitulace stavby'!AN8</f>
        <v>25. 7. 2023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3" t="s">
        <v>30</v>
      </c>
      <c r="E14" s="40"/>
      <c r="F14" s="40"/>
      <c r="G14" s="40"/>
      <c r="H14" s="40"/>
      <c r="I14" s="143" t="s">
        <v>31</v>
      </c>
      <c r="J14" s="146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6" t="s">
        <v>32</v>
      </c>
      <c r="F15" s="40"/>
      <c r="G15" s="40"/>
      <c r="H15" s="40"/>
      <c r="I15" s="143" t="s">
        <v>33</v>
      </c>
      <c r="J15" s="146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3" t="s">
        <v>34</v>
      </c>
      <c r="E17" s="40"/>
      <c r="F17" s="40"/>
      <c r="G17" s="40"/>
      <c r="H17" s="40"/>
      <c r="I17" s="143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6"/>
      <c r="G18" s="146"/>
      <c r="H18" s="146"/>
      <c r="I18" s="143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3" t="s">
        <v>36</v>
      </c>
      <c r="E20" s="40"/>
      <c r="F20" s="40"/>
      <c r="G20" s="40"/>
      <c r="H20" s="40"/>
      <c r="I20" s="143" t="s">
        <v>31</v>
      </c>
      <c r="J20" s="146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6" t="s">
        <v>37</v>
      </c>
      <c r="F21" s="40"/>
      <c r="G21" s="40"/>
      <c r="H21" s="40"/>
      <c r="I21" s="143" t="s">
        <v>33</v>
      </c>
      <c r="J21" s="146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3" t="s">
        <v>39</v>
      </c>
      <c r="E23" s="40"/>
      <c r="F23" s="40"/>
      <c r="G23" s="40"/>
      <c r="H23" s="40"/>
      <c r="I23" s="143" t="s">
        <v>31</v>
      </c>
      <c r="J23" s="146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6" t="str">
        <f>IF('Rekapitulace stavby'!E20="","",'Rekapitulace stavby'!E20)</f>
        <v xml:space="preserve"> </v>
      </c>
      <c r="F24" s="40"/>
      <c r="G24" s="40"/>
      <c r="H24" s="40"/>
      <c r="I24" s="143" t="s">
        <v>33</v>
      </c>
      <c r="J24" s="146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3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8"/>
      <c r="B27" s="149"/>
      <c r="C27" s="148"/>
      <c r="D27" s="148"/>
      <c r="E27" s="150" t="s">
        <v>42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2"/>
      <c r="E29" s="152"/>
      <c r="F29" s="152"/>
      <c r="G29" s="152"/>
      <c r="H29" s="152"/>
      <c r="I29" s="152"/>
      <c r="J29" s="152"/>
      <c r="K29" s="152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3" t="s">
        <v>43</v>
      </c>
      <c r="E30" s="40"/>
      <c r="F30" s="40"/>
      <c r="G30" s="40"/>
      <c r="H30" s="40"/>
      <c r="I30" s="40"/>
      <c r="J30" s="154">
        <f>ROUND(J123,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2"/>
      <c r="E31" s="152"/>
      <c r="F31" s="152"/>
      <c r="G31" s="152"/>
      <c r="H31" s="152"/>
      <c r="I31" s="152"/>
      <c r="J31" s="152"/>
      <c r="K31" s="152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5" t="s">
        <v>45</v>
      </c>
      <c r="G32" s="40"/>
      <c r="H32" s="40"/>
      <c r="I32" s="155" t="s">
        <v>44</v>
      </c>
      <c r="J32" s="155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47</v>
      </c>
      <c r="E33" s="143" t="s">
        <v>48</v>
      </c>
      <c r="F33" s="157">
        <f>ROUND((SUM(BE123:BE998)),  2)</f>
        <v>0</v>
      </c>
      <c r="G33" s="40"/>
      <c r="H33" s="40"/>
      <c r="I33" s="158">
        <v>0.20999999999999999</v>
      </c>
      <c r="J33" s="157">
        <f>ROUND(((SUM(BE123:BE998))*I33),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3" t="s">
        <v>49</v>
      </c>
      <c r="F34" s="157">
        <f>ROUND((SUM(BF123:BF998)),  2)</f>
        <v>0</v>
      </c>
      <c r="G34" s="40"/>
      <c r="H34" s="40"/>
      <c r="I34" s="158">
        <v>0.14999999999999999</v>
      </c>
      <c r="J34" s="157">
        <f>ROUND(((SUM(BF123:BF998))*I34),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3" t="s">
        <v>50</v>
      </c>
      <c r="F35" s="157">
        <f>ROUND((SUM(BG123:BG998)),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3" t="s">
        <v>51</v>
      </c>
      <c r="F36" s="157">
        <f>ROUND((SUM(BH123:BH998)),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3" t="s">
        <v>52</v>
      </c>
      <c r="F37" s="157">
        <f>ROUND((SUM(BI123:BI998)),  2)</f>
        <v>0</v>
      </c>
      <c r="G37" s="40"/>
      <c r="H37" s="40"/>
      <c r="I37" s="158">
        <v>0</v>
      </c>
      <c r="J37" s="157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53</v>
      </c>
      <c r="E39" s="161"/>
      <c r="F39" s="161"/>
      <c r="G39" s="162" t="s">
        <v>54</v>
      </c>
      <c r="H39" s="163" t="s">
        <v>55</v>
      </c>
      <c r="I39" s="161"/>
      <c r="J39" s="164">
        <f>SUM(J30:J37)</f>
        <v>0</v>
      </c>
      <c r="K39" s="165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6" t="s">
        <v>56</v>
      </c>
      <c r="E50" s="167"/>
      <c r="F50" s="167"/>
      <c r="G50" s="166" t="s">
        <v>57</v>
      </c>
      <c r="H50" s="167"/>
      <c r="I50" s="167"/>
      <c r="J50" s="167"/>
      <c r="K50" s="167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8" t="s">
        <v>58</v>
      </c>
      <c r="E61" s="169"/>
      <c r="F61" s="170" t="s">
        <v>59</v>
      </c>
      <c r="G61" s="168" t="s">
        <v>58</v>
      </c>
      <c r="H61" s="169"/>
      <c r="I61" s="169"/>
      <c r="J61" s="171" t="s">
        <v>59</v>
      </c>
      <c r="K61" s="169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6" t="s">
        <v>60</v>
      </c>
      <c r="E65" s="172"/>
      <c r="F65" s="172"/>
      <c r="G65" s="166" t="s">
        <v>61</v>
      </c>
      <c r="H65" s="172"/>
      <c r="I65" s="172"/>
      <c r="J65" s="172"/>
      <c r="K65" s="172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8" t="s">
        <v>58</v>
      </c>
      <c r="E76" s="169"/>
      <c r="F76" s="170" t="s">
        <v>59</v>
      </c>
      <c r="G76" s="168" t="s">
        <v>58</v>
      </c>
      <c r="H76" s="169"/>
      <c r="I76" s="169"/>
      <c r="J76" s="171" t="s">
        <v>59</v>
      </c>
      <c r="K76" s="169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hidden="1" s="2" customFormat="1" ht="6.96" customHeight="1">
      <c r="A81" s="40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hidden="1" s="2" customFormat="1" ht="24.96" customHeight="1">
      <c r="A82" s="40"/>
      <c r="B82" s="41"/>
      <c r="C82" s="24" t="s">
        <v>175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hidden="1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hidden="1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hidden="1" s="2" customFormat="1" ht="26.25" customHeight="1">
      <c r="A85" s="40"/>
      <c r="B85" s="41"/>
      <c r="C85" s="42"/>
      <c r="D85" s="42"/>
      <c r="E85" s="177" t="str">
        <f>E7</f>
        <v>I.ETAPA - Stavební úpravy vnitřních prostor objektu B Mendelovy univerzity, p.č. 2/1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hidden="1" s="2" customFormat="1" ht="12" customHeight="1">
      <c r="A86" s="40"/>
      <c r="B86" s="41"/>
      <c r="C86" s="33" t="s">
        <v>131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hidden="1" s="2" customFormat="1" ht="16.5" customHeight="1">
      <c r="A87" s="40"/>
      <c r="B87" s="41"/>
      <c r="C87" s="42"/>
      <c r="D87" s="42"/>
      <c r="E87" s="78" t="str">
        <f>E9</f>
        <v>SO.05 - Elektromontáže - silnoproud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hidden="1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hidden="1" s="2" customFormat="1" ht="12" customHeight="1">
      <c r="A89" s="40"/>
      <c r="B89" s="41"/>
      <c r="C89" s="33" t="s">
        <v>22</v>
      </c>
      <c r="D89" s="42"/>
      <c r="E89" s="42"/>
      <c r="F89" s="28" t="str">
        <f>F12</f>
        <v>Brno - Černá Pole (6100771)</v>
      </c>
      <c r="G89" s="42"/>
      <c r="H89" s="42"/>
      <c r="I89" s="33" t="s">
        <v>24</v>
      </c>
      <c r="J89" s="81" t="str">
        <f>IF(J12="","",J12)</f>
        <v>25. 7. 2023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hidden="1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hidden="1" s="2" customFormat="1" ht="40.05" customHeight="1">
      <c r="A91" s="40"/>
      <c r="B91" s="41"/>
      <c r="C91" s="33" t="s">
        <v>30</v>
      </c>
      <c r="D91" s="42"/>
      <c r="E91" s="42"/>
      <c r="F91" s="28" t="str">
        <f>E15</f>
        <v>Mendelova univerzita v Brně, Zemědělská 810, Brno</v>
      </c>
      <c r="G91" s="42"/>
      <c r="H91" s="42"/>
      <c r="I91" s="33" t="s">
        <v>36</v>
      </c>
      <c r="J91" s="38" t="str">
        <f>E21</f>
        <v>Projecticon s.r.o., A. Kopeckého 151, Nový Hrádek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hidden="1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hidden="1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hidden="1" s="2" customFormat="1" ht="29.28" customHeight="1">
      <c r="A94" s="40"/>
      <c r="B94" s="41"/>
      <c r="C94" s="178" t="s">
        <v>176</v>
      </c>
      <c r="D94" s="179"/>
      <c r="E94" s="179"/>
      <c r="F94" s="179"/>
      <c r="G94" s="179"/>
      <c r="H94" s="179"/>
      <c r="I94" s="179"/>
      <c r="J94" s="180" t="s">
        <v>177</v>
      </c>
      <c r="K94" s="179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hidden="1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hidden="1" s="2" customFormat="1" ht="22.8" customHeight="1">
      <c r="A96" s="40"/>
      <c r="B96" s="41"/>
      <c r="C96" s="181" t="s">
        <v>178</v>
      </c>
      <c r="D96" s="42"/>
      <c r="E96" s="42"/>
      <c r="F96" s="42"/>
      <c r="G96" s="42"/>
      <c r="H96" s="42"/>
      <c r="I96" s="42"/>
      <c r="J96" s="112">
        <f>J123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179</v>
      </c>
    </row>
    <row r="97" hidden="1" s="9" customFormat="1" ht="24.96" customHeight="1">
      <c r="A97" s="9"/>
      <c r="B97" s="182"/>
      <c r="C97" s="183"/>
      <c r="D97" s="184" t="s">
        <v>3685</v>
      </c>
      <c r="E97" s="185"/>
      <c r="F97" s="185"/>
      <c r="G97" s="185"/>
      <c r="H97" s="185"/>
      <c r="I97" s="185"/>
      <c r="J97" s="186">
        <f>J124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3686</v>
      </c>
      <c r="E98" s="191"/>
      <c r="F98" s="191"/>
      <c r="G98" s="191"/>
      <c r="H98" s="191"/>
      <c r="I98" s="191"/>
      <c r="J98" s="192">
        <f>J125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3687</v>
      </c>
      <c r="E99" s="191"/>
      <c r="F99" s="191"/>
      <c r="G99" s="191"/>
      <c r="H99" s="191"/>
      <c r="I99" s="191"/>
      <c r="J99" s="192">
        <f>J198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8"/>
      <c r="C100" s="189"/>
      <c r="D100" s="190" t="s">
        <v>3688</v>
      </c>
      <c r="E100" s="191"/>
      <c r="F100" s="191"/>
      <c r="G100" s="191"/>
      <c r="H100" s="191"/>
      <c r="I100" s="191"/>
      <c r="J100" s="192">
        <f>J723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8"/>
      <c r="C101" s="189"/>
      <c r="D101" s="190" t="s">
        <v>3689</v>
      </c>
      <c r="E101" s="191"/>
      <c r="F101" s="191"/>
      <c r="G101" s="191"/>
      <c r="H101" s="191"/>
      <c r="I101" s="191"/>
      <c r="J101" s="192">
        <f>J777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8"/>
      <c r="C102" s="189"/>
      <c r="D102" s="190" t="s">
        <v>3690</v>
      </c>
      <c r="E102" s="191"/>
      <c r="F102" s="191"/>
      <c r="G102" s="191"/>
      <c r="H102" s="191"/>
      <c r="I102" s="191"/>
      <c r="J102" s="192">
        <f>J786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8"/>
      <c r="C103" s="189"/>
      <c r="D103" s="190" t="s">
        <v>3691</v>
      </c>
      <c r="E103" s="191"/>
      <c r="F103" s="191"/>
      <c r="G103" s="191"/>
      <c r="H103" s="191"/>
      <c r="I103" s="191"/>
      <c r="J103" s="192">
        <f>J845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hidden="1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hidden="1"/>
    <row r="107" hidden="1"/>
    <row r="108" hidden="1"/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4" t="s">
        <v>201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6.25" customHeight="1">
      <c r="A113" s="40"/>
      <c r="B113" s="41"/>
      <c r="C113" s="42"/>
      <c r="D113" s="42"/>
      <c r="E113" s="177" t="str">
        <f>E7</f>
        <v>I.ETAPA - Stavební úpravy vnitřních prostor objektu B Mendelovy univerzity, p.č. 2/1</v>
      </c>
      <c r="F113" s="33"/>
      <c r="G113" s="33"/>
      <c r="H113" s="33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3" t="s">
        <v>131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E9</f>
        <v>SO.05 - Elektromontáže - silnoproud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3" t="s">
        <v>22</v>
      </c>
      <c r="D117" s="42"/>
      <c r="E117" s="42"/>
      <c r="F117" s="28" t="str">
        <f>F12</f>
        <v>Brno - Černá Pole (6100771)</v>
      </c>
      <c r="G117" s="42"/>
      <c r="H117" s="42"/>
      <c r="I117" s="33" t="s">
        <v>24</v>
      </c>
      <c r="J117" s="81" t="str">
        <f>IF(J12="","",J12)</f>
        <v>25. 7. 2023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40.05" customHeight="1">
      <c r="A119" s="40"/>
      <c r="B119" s="41"/>
      <c r="C119" s="33" t="s">
        <v>30</v>
      </c>
      <c r="D119" s="42"/>
      <c r="E119" s="42"/>
      <c r="F119" s="28" t="str">
        <f>E15</f>
        <v>Mendelova univerzita v Brně, Zemědělská 810, Brno</v>
      </c>
      <c r="G119" s="42"/>
      <c r="H119" s="42"/>
      <c r="I119" s="33" t="s">
        <v>36</v>
      </c>
      <c r="J119" s="38" t="str">
        <f>E21</f>
        <v>Projecticon s.r.o., A. Kopeckého 151, Nový Hrádek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3" t="s">
        <v>34</v>
      </c>
      <c r="D120" s="42"/>
      <c r="E120" s="42"/>
      <c r="F120" s="28" t="str">
        <f>IF(E18="","",E18)</f>
        <v>Vyplň údaj</v>
      </c>
      <c r="G120" s="42"/>
      <c r="H120" s="42"/>
      <c r="I120" s="33" t="s">
        <v>39</v>
      </c>
      <c r="J120" s="38" t="str">
        <f>E24</f>
        <v xml:space="preserve"> 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194"/>
      <c r="B122" s="195"/>
      <c r="C122" s="196" t="s">
        <v>202</v>
      </c>
      <c r="D122" s="197" t="s">
        <v>68</v>
      </c>
      <c r="E122" s="197" t="s">
        <v>64</v>
      </c>
      <c r="F122" s="197" t="s">
        <v>65</v>
      </c>
      <c r="G122" s="197" t="s">
        <v>203</v>
      </c>
      <c r="H122" s="197" t="s">
        <v>204</v>
      </c>
      <c r="I122" s="197" t="s">
        <v>205</v>
      </c>
      <c r="J122" s="197" t="s">
        <v>177</v>
      </c>
      <c r="K122" s="198" t="s">
        <v>206</v>
      </c>
      <c r="L122" s="199"/>
      <c r="M122" s="102" t="s">
        <v>1</v>
      </c>
      <c r="N122" s="103" t="s">
        <v>47</v>
      </c>
      <c r="O122" s="103" t="s">
        <v>207</v>
      </c>
      <c r="P122" s="103" t="s">
        <v>208</v>
      </c>
      <c r="Q122" s="103" t="s">
        <v>209</v>
      </c>
      <c r="R122" s="103" t="s">
        <v>210</v>
      </c>
      <c r="S122" s="103" t="s">
        <v>211</v>
      </c>
      <c r="T122" s="104" t="s">
        <v>212</v>
      </c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</row>
    <row r="123" s="2" customFormat="1" ht="22.8" customHeight="1">
      <c r="A123" s="40"/>
      <c r="B123" s="41"/>
      <c r="C123" s="109" t="s">
        <v>213</v>
      </c>
      <c r="D123" s="42"/>
      <c r="E123" s="42"/>
      <c r="F123" s="42"/>
      <c r="G123" s="42"/>
      <c r="H123" s="42"/>
      <c r="I123" s="42"/>
      <c r="J123" s="200">
        <f>BK123</f>
        <v>0</v>
      </c>
      <c r="K123" s="42"/>
      <c r="L123" s="46"/>
      <c r="M123" s="105"/>
      <c r="N123" s="201"/>
      <c r="O123" s="106"/>
      <c r="P123" s="202">
        <f>P124</f>
        <v>0</v>
      </c>
      <c r="Q123" s="106"/>
      <c r="R123" s="202">
        <f>R124</f>
        <v>0.011340000000000001</v>
      </c>
      <c r="S123" s="106"/>
      <c r="T123" s="203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8" t="s">
        <v>82</v>
      </c>
      <c r="AU123" s="18" t="s">
        <v>179</v>
      </c>
      <c r="BK123" s="204">
        <f>BK124</f>
        <v>0</v>
      </c>
    </row>
    <row r="124" s="12" customFormat="1" ht="25.92" customHeight="1">
      <c r="A124" s="12"/>
      <c r="B124" s="205"/>
      <c r="C124" s="206"/>
      <c r="D124" s="207" t="s">
        <v>82</v>
      </c>
      <c r="E124" s="208" t="s">
        <v>214</v>
      </c>
      <c r="F124" s="208" t="s">
        <v>214</v>
      </c>
      <c r="G124" s="206"/>
      <c r="H124" s="206"/>
      <c r="I124" s="209"/>
      <c r="J124" s="210">
        <f>BK124</f>
        <v>0</v>
      </c>
      <c r="K124" s="206"/>
      <c r="L124" s="211"/>
      <c r="M124" s="212"/>
      <c r="N124" s="213"/>
      <c r="O124" s="213"/>
      <c r="P124" s="214">
        <f>P125+P198+P723+P777+P786+P845</f>
        <v>0</v>
      </c>
      <c r="Q124" s="213"/>
      <c r="R124" s="214">
        <f>R125+R198+R723+R777+R786+R845</f>
        <v>0.011340000000000001</v>
      </c>
      <c r="S124" s="213"/>
      <c r="T124" s="215">
        <f>T125+T198+T723+T777+T786+T845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6" t="s">
        <v>91</v>
      </c>
      <c r="AT124" s="217" t="s">
        <v>82</v>
      </c>
      <c r="AU124" s="217" t="s">
        <v>83</v>
      </c>
      <c r="AY124" s="216" t="s">
        <v>216</v>
      </c>
      <c r="BK124" s="218">
        <f>BK125+BK198+BK723+BK777+BK786+BK845</f>
        <v>0</v>
      </c>
    </row>
    <row r="125" s="12" customFormat="1" ht="22.8" customHeight="1">
      <c r="A125" s="12"/>
      <c r="B125" s="205"/>
      <c r="C125" s="206"/>
      <c r="D125" s="207" t="s">
        <v>82</v>
      </c>
      <c r="E125" s="219" t="s">
        <v>3692</v>
      </c>
      <c r="F125" s="219" t="s">
        <v>3693</v>
      </c>
      <c r="G125" s="206"/>
      <c r="H125" s="206"/>
      <c r="I125" s="209"/>
      <c r="J125" s="220">
        <f>BK125</f>
        <v>0</v>
      </c>
      <c r="K125" s="206"/>
      <c r="L125" s="211"/>
      <c r="M125" s="212"/>
      <c r="N125" s="213"/>
      <c r="O125" s="213"/>
      <c r="P125" s="214">
        <f>SUM(P126:P197)</f>
        <v>0</v>
      </c>
      <c r="Q125" s="213"/>
      <c r="R125" s="214">
        <f>SUM(R126:R197)</f>
        <v>0</v>
      </c>
      <c r="S125" s="213"/>
      <c r="T125" s="215">
        <f>SUM(T126:T197)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6" t="s">
        <v>91</v>
      </c>
      <c r="AT125" s="217" t="s">
        <v>82</v>
      </c>
      <c r="AU125" s="217" t="s">
        <v>91</v>
      </c>
      <c r="AY125" s="216" t="s">
        <v>216</v>
      </c>
      <c r="BK125" s="218">
        <f>SUM(BK126:BK197)</f>
        <v>0</v>
      </c>
    </row>
    <row r="126" s="2" customFormat="1" ht="16.5" customHeight="1">
      <c r="A126" s="40"/>
      <c r="B126" s="41"/>
      <c r="C126" s="221" t="s">
        <v>91</v>
      </c>
      <c r="D126" s="221" t="s">
        <v>218</v>
      </c>
      <c r="E126" s="222" t="s">
        <v>3694</v>
      </c>
      <c r="F126" s="223" t="s">
        <v>3695</v>
      </c>
      <c r="G126" s="224" t="s">
        <v>323</v>
      </c>
      <c r="H126" s="225">
        <v>36</v>
      </c>
      <c r="I126" s="226"/>
      <c r="J126" s="227">
        <f>ROUND(I126*H126,2)</f>
        <v>0</v>
      </c>
      <c r="K126" s="223" t="s">
        <v>1</v>
      </c>
      <c r="L126" s="46"/>
      <c r="M126" s="228" t="s">
        <v>1</v>
      </c>
      <c r="N126" s="229" t="s">
        <v>48</v>
      </c>
      <c r="O126" s="93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2" t="s">
        <v>223</v>
      </c>
      <c r="AT126" s="232" t="s">
        <v>218</v>
      </c>
      <c r="AU126" s="232" t="s">
        <v>93</v>
      </c>
      <c r="AY126" s="18" t="s">
        <v>216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91</v>
      </c>
      <c r="BK126" s="233">
        <f>ROUND(I126*H126,2)</f>
        <v>0</v>
      </c>
      <c r="BL126" s="18" t="s">
        <v>223</v>
      </c>
      <c r="BM126" s="232" t="s">
        <v>3696</v>
      </c>
    </row>
    <row r="127" s="15" customFormat="1">
      <c r="A127" s="15"/>
      <c r="B127" s="257"/>
      <c r="C127" s="258"/>
      <c r="D127" s="236" t="s">
        <v>225</v>
      </c>
      <c r="E127" s="259" t="s">
        <v>1</v>
      </c>
      <c r="F127" s="260" t="s">
        <v>3697</v>
      </c>
      <c r="G127" s="258"/>
      <c r="H127" s="259" t="s">
        <v>1</v>
      </c>
      <c r="I127" s="261"/>
      <c r="J127" s="258"/>
      <c r="K127" s="258"/>
      <c r="L127" s="262"/>
      <c r="M127" s="263"/>
      <c r="N127" s="264"/>
      <c r="O127" s="264"/>
      <c r="P127" s="264"/>
      <c r="Q127" s="264"/>
      <c r="R127" s="264"/>
      <c r="S127" s="264"/>
      <c r="T127" s="26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6" t="s">
        <v>225</v>
      </c>
      <c r="AU127" s="266" t="s">
        <v>93</v>
      </c>
      <c r="AV127" s="15" t="s">
        <v>91</v>
      </c>
      <c r="AW127" s="15" t="s">
        <v>38</v>
      </c>
      <c r="AX127" s="15" t="s">
        <v>83</v>
      </c>
      <c r="AY127" s="266" t="s">
        <v>216</v>
      </c>
    </row>
    <row r="128" s="13" customFormat="1">
      <c r="A128" s="13"/>
      <c r="B128" s="234"/>
      <c r="C128" s="235"/>
      <c r="D128" s="236" t="s">
        <v>225</v>
      </c>
      <c r="E128" s="237" t="s">
        <v>1</v>
      </c>
      <c r="F128" s="238" t="s">
        <v>3698</v>
      </c>
      <c r="G128" s="235"/>
      <c r="H128" s="239">
        <v>3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225</v>
      </c>
      <c r="AU128" s="245" t="s">
        <v>93</v>
      </c>
      <c r="AV128" s="13" t="s">
        <v>93</v>
      </c>
      <c r="AW128" s="13" t="s">
        <v>38</v>
      </c>
      <c r="AX128" s="13" t="s">
        <v>83</v>
      </c>
      <c r="AY128" s="245" t="s">
        <v>216</v>
      </c>
    </row>
    <row r="129" s="13" customFormat="1">
      <c r="A129" s="13"/>
      <c r="B129" s="234"/>
      <c r="C129" s="235"/>
      <c r="D129" s="236" t="s">
        <v>225</v>
      </c>
      <c r="E129" s="237" t="s">
        <v>1</v>
      </c>
      <c r="F129" s="238" t="s">
        <v>3699</v>
      </c>
      <c r="G129" s="235"/>
      <c r="H129" s="239">
        <v>6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225</v>
      </c>
      <c r="AU129" s="245" t="s">
        <v>93</v>
      </c>
      <c r="AV129" s="13" t="s">
        <v>93</v>
      </c>
      <c r="AW129" s="13" t="s">
        <v>38</v>
      </c>
      <c r="AX129" s="13" t="s">
        <v>83</v>
      </c>
      <c r="AY129" s="245" t="s">
        <v>216</v>
      </c>
    </row>
    <row r="130" s="13" customFormat="1">
      <c r="A130" s="13"/>
      <c r="B130" s="234"/>
      <c r="C130" s="235"/>
      <c r="D130" s="236" t="s">
        <v>225</v>
      </c>
      <c r="E130" s="237" t="s">
        <v>1</v>
      </c>
      <c r="F130" s="238" t="s">
        <v>3700</v>
      </c>
      <c r="G130" s="235"/>
      <c r="H130" s="239">
        <v>2</v>
      </c>
      <c r="I130" s="240"/>
      <c r="J130" s="235"/>
      <c r="K130" s="235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225</v>
      </c>
      <c r="AU130" s="245" t="s">
        <v>93</v>
      </c>
      <c r="AV130" s="13" t="s">
        <v>93</v>
      </c>
      <c r="AW130" s="13" t="s">
        <v>38</v>
      </c>
      <c r="AX130" s="13" t="s">
        <v>83</v>
      </c>
      <c r="AY130" s="245" t="s">
        <v>216</v>
      </c>
    </row>
    <row r="131" s="13" customFormat="1">
      <c r="A131" s="13"/>
      <c r="B131" s="234"/>
      <c r="C131" s="235"/>
      <c r="D131" s="236" t="s">
        <v>225</v>
      </c>
      <c r="E131" s="237" t="s">
        <v>1</v>
      </c>
      <c r="F131" s="238" t="s">
        <v>3701</v>
      </c>
      <c r="G131" s="235"/>
      <c r="H131" s="239">
        <v>3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225</v>
      </c>
      <c r="AU131" s="245" t="s">
        <v>93</v>
      </c>
      <c r="AV131" s="13" t="s">
        <v>93</v>
      </c>
      <c r="AW131" s="13" t="s">
        <v>38</v>
      </c>
      <c r="AX131" s="13" t="s">
        <v>83</v>
      </c>
      <c r="AY131" s="245" t="s">
        <v>216</v>
      </c>
    </row>
    <row r="132" s="13" customFormat="1">
      <c r="A132" s="13"/>
      <c r="B132" s="234"/>
      <c r="C132" s="235"/>
      <c r="D132" s="236" t="s">
        <v>225</v>
      </c>
      <c r="E132" s="237" t="s">
        <v>1</v>
      </c>
      <c r="F132" s="238" t="s">
        <v>3702</v>
      </c>
      <c r="G132" s="235"/>
      <c r="H132" s="239">
        <v>3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225</v>
      </c>
      <c r="AU132" s="245" t="s">
        <v>93</v>
      </c>
      <c r="AV132" s="13" t="s">
        <v>93</v>
      </c>
      <c r="AW132" s="13" t="s">
        <v>38</v>
      </c>
      <c r="AX132" s="13" t="s">
        <v>83</v>
      </c>
      <c r="AY132" s="245" t="s">
        <v>216</v>
      </c>
    </row>
    <row r="133" s="15" customFormat="1">
      <c r="A133" s="15"/>
      <c r="B133" s="257"/>
      <c r="C133" s="258"/>
      <c r="D133" s="236" t="s">
        <v>225</v>
      </c>
      <c r="E133" s="259" t="s">
        <v>1</v>
      </c>
      <c r="F133" s="260" t="s">
        <v>3703</v>
      </c>
      <c r="G133" s="258"/>
      <c r="H133" s="259" t="s">
        <v>1</v>
      </c>
      <c r="I133" s="261"/>
      <c r="J133" s="258"/>
      <c r="K133" s="258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225</v>
      </c>
      <c r="AU133" s="266" t="s">
        <v>93</v>
      </c>
      <c r="AV133" s="15" t="s">
        <v>91</v>
      </c>
      <c r="AW133" s="15" t="s">
        <v>38</v>
      </c>
      <c r="AX133" s="15" t="s">
        <v>83</v>
      </c>
      <c r="AY133" s="266" t="s">
        <v>216</v>
      </c>
    </row>
    <row r="134" s="13" customFormat="1">
      <c r="A134" s="13"/>
      <c r="B134" s="234"/>
      <c r="C134" s="235"/>
      <c r="D134" s="236" t="s">
        <v>225</v>
      </c>
      <c r="E134" s="237" t="s">
        <v>1</v>
      </c>
      <c r="F134" s="238" t="s">
        <v>3704</v>
      </c>
      <c r="G134" s="235"/>
      <c r="H134" s="239">
        <v>1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225</v>
      </c>
      <c r="AU134" s="245" t="s">
        <v>93</v>
      </c>
      <c r="AV134" s="13" t="s">
        <v>93</v>
      </c>
      <c r="AW134" s="13" t="s">
        <v>38</v>
      </c>
      <c r="AX134" s="13" t="s">
        <v>83</v>
      </c>
      <c r="AY134" s="245" t="s">
        <v>216</v>
      </c>
    </row>
    <row r="135" s="13" customFormat="1">
      <c r="A135" s="13"/>
      <c r="B135" s="234"/>
      <c r="C135" s="235"/>
      <c r="D135" s="236" t="s">
        <v>225</v>
      </c>
      <c r="E135" s="237" t="s">
        <v>1</v>
      </c>
      <c r="F135" s="238" t="s">
        <v>3705</v>
      </c>
      <c r="G135" s="235"/>
      <c r="H135" s="239">
        <v>2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225</v>
      </c>
      <c r="AU135" s="245" t="s">
        <v>93</v>
      </c>
      <c r="AV135" s="13" t="s">
        <v>93</v>
      </c>
      <c r="AW135" s="13" t="s">
        <v>38</v>
      </c>
      <c r="AX135" s="13" t="s">
        <v>83</v>
      </c>
      <c r="AY135" s="245" t="s">
        <v>216</v>
      </c>
    </row>
    <row r="136" s="13" customFormat="1">
      <c r="A136" s="13"/>
      <c r="B136" s="234"/>
      <c r="C136" s="235"/>
      <c r="D136" s="236" t="s">
        <v>225</v>
      </c>
      <c r="E136" s="237" t="s">
        <v>1</v>
      </c>
      <c r="F136" s="238" t="s">
        <v>3706</v>
      </c>
      <c r="G136" s="235"/>
      <c r="H136" s="239">
        <v>1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225</v>
      </c>
      <c r="AU136" s="245" t="s">
        <v>93</v>
      </c>
      <c r="AV136" s="13" t="s">
        <v>93</v>
      </c>
      <c r="AW136" s="13" t="s">
        <v>38</v>
      </c>
      <c r="AX136" s="13" t="s">
        <v>83</v>
      </c>
      <c r="AY136" s="245" t="s">
        <v>216</v>
      </c>
    </row>
    <row r="137" s="13" customFormat="1">
      <c r="A137" s="13"/>
      <c r="B137" s="234"/>
      <c r="C137" s="235"/>
      <c r="D137" s="236" t="s">
        <v>225</v>
      </c>
      <c r="E137" s="237" t="s">
        <v>1</v>
      </c>
      <c r="F137" s="238" t="s">
        <v>3707</v>
      </c>
      <c r="G137" s="235"/>
      <c r="H137" s="239">
        <v>1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225</v>
      </c>
      <c r="AU137" s="245" t="s">
        <v>93</v>
      </c>
      <c r="AV137" s="13" t="s">
        <v>93</v>
      </c>
      <c r="AW137" s="13" t="s">
        <v>38</v>
      </c>
      <c r="AX137" s="13" t="s">
        <v>83</v>
      </c>
      <c r="AY137" s="245" t="s">
        <v>216</v>
      </c>
    </row>
    <row r="138" s="13" customFormat="1">
      <c r="A138" s="13"/>
      <c r="B138" s="234"/>
      <c r="C138" s="235"/>
      <c r="D138" s="236" t="s">
        <v>225</v>
      </c>
      <c r="E138" s="237" t="s">
        <v>1</v>
      </c>
      <c r="F138" s="238" t="s">
        <v>3708</v>
      </c>
      <c r="G138" s="235"/>
      <c r="H138" s="239">
        <v>1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225</v>
      </c>
      <c r="AU138" s="245" t="s">
        <v>93</v>
      </c>
      <c r="AV138" s="13" t="s">
        <v>93</v>
      </c>
      <c r="AW138" s="13" t="s">
        <v>38</v>
      </c>
      <c r="AX138" s="13" t="s">
        <v>83</v>
      </c>
      <c r="AY138" s="245" t="s">
        <v>216</v>
      </c>
    </row>
    <row r="139" s="13" customFormat="1">
      <c r="A139" s="13"/>
      <c r="B139" s="234"/>
      <c r="C139" s="235"/>
      <c r="D139" s="236" t="s">
        <v>225</v>
      </c>
      <c r="E139" s="237" t="s">
        <v>1</v>
      </c>
      <c r="F139" s="238" t="s">
        <v>3709</v>
      </c>
      <c r="G139" s="235"/>
      <c r="H139" s="239">
        <v>1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225</v>
      </c>
      <c r="AU139" s="245" t="s">
        <v>93</v>
      </c>
      <c r="AV139" s="13" t="s">
        <v>93</v>
      </c>
      <c r="AW139" s="13" t="s">
        <v>38</v>
      </c>
      <c r="AX139" s="13" t="s">
        <v>83</v>
      </c>
      <c r="AY139" s="245" t="s">
        <v>216</v>
      </c>
    </row>
    <row r="140" s="13" customFormat="1">
      <c r="A140" s="13"/>
      <c r="B140" s="234"/>
      <c r="C140" s="235"/>
      <c r="D140" s="236" t="s">
        <v>225</v>
      </c>
      <c r="E140" s="237" t="s">
        <v>1</v>
      </c>
      <c r="F140" s="238" t="s">
        <v>3710</v>
      </c>
      <c r="G140" s="235"/>
      <c r="H140" s="239">
        <v>1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225</v>
      </c>
      <c r="AU140" s="245" t="s">
        <v>93</v>
      </c>
      <c r="AV140" s="13" t="s">
        <v>93</v>
      </c>
      <c r="AW140" s="13" t="s">
        <v>38</v>
      </c>
      <c r="AX140" s="13" t="s">
        <v>83</v>
      </c>
      <c r="AY140" s="245" t="s">
        <v>216</v>
      </c>
    </row>
    <row r="141" s="13" customFormat="1">
      <c r="A141" s="13"/>
      <c r="B141" s="234"/>
      <c r="C141" s="235"/>
      <c r="D141" s="236" t="s">
        <v>225</v>
      </c>
      <c r="E141" s="237" t="s">
        <v>1</v>
      </c>
      <c r="F141" s="238" t="s">
        <v>3711</v>
      </c>
      <c r="G141" s="235"/>
      <c r="H141" s="239">
        <v>1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225</v>
      </c>
      <c r="AU141" s="245" t="s">
        <v>93</v>
      </c>
      <c r="AV141" s="13" t="s">
        <v>93</v>
      </c>
      <c r="AW141" s="13" t="s">
        <v>38</v>
      </c>
      <c r="AX141" s="13" t="s">
        <v>83</v>
      </c>
      <c r="AY141" s="245" t="s">
        <v>216</v>
      </c>
    </row>
    <row r="142" s="13" customFormat="1">
      <c r="A142" s="13"/>
      <c r="B142" s="234"/>
      <c r="C142" s="235"/>
      <c r="D142" s="236" t="s">
        <v>225</v>
      </c>
      <c r="E142" s="237" t="s">
        <v>1</v>
      </c>
      <c r="F142" s="238" t="s">
        <v>3712</v>
      </c>
      <c r="G142" s="235"/>
      <c r="H142" s="239">
        <v>1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225</v>
      </c>
      <c r="AU142" s="245" t="s">
        <v>93</v>
      </c>
      <c r="AV142" s="13" t="s">
        <v>93</v>
      </c>
      <c r="AW142" s="13" t="s">
        <v>38</v>
      </c>
      <c r="AX142" s="13" t="s">
        <v>83</v>
      </c>
      <c r="AY142" s="245" t="s">
        <v>216</v>
      </c>
    </row>
    <row r="143" s="13" customFormat="1">
      <c r="A143" s="13"/>
      <c r="B143" s="234"/>
      <c r="C143" s="235"/>
      <c r="D143" s="236" t="s">
        <v>225</v>
      </c>
      <c r="E143" s="237" t="s">
        <v>1</v>
      </c>
      <c r="F143" s="238" t="s">
        <v>3713</v>
      </c>
      <c r="G143" s="235"/>
      <c r="H143" s="239">
        <v>1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225</v>
      </c>
      <c r="AU143" s="245" t="s">
        <v>93</v>
      </c>
      <c r="AV143" s="13" t="s">
        <v>93</v>
      </c>
      <c r="AW143" s="13" t="s">
        <v>38</v>
      </c>
      <c r="AX143" s="13" t="s">
        <v>83</v>
      </c>
      <c r="AY143" s="245" t="s">
        <v>216</v>
      </c>
    </row>
    <row r="144" s="13" customFormat="1">
      <c r="A144" s="13"/>
      <c r="B144" s="234"/>
      <c r="C144" s="235"/>
      <c r="D144" s="236" t="s">
        <v>225</v>
      </c>
      <c r="E144" s="237" t="s">
        <v>1</v>
      </c>
      <c r="F144" s="238" t="s">
        <v>3714</v>
      </c>
      <c r="G144" s="235"/>
      <c r="H144" s="239">
        <v>1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225</v>
      </c>
      <c r="AU144" s="245" t="s">
        <v>93</v>
      </c>
      <c r="AV144" s="13" t="s">
        <v>93</v>
      </c>
      <c r="AW144" s="13" t="s">
        <v>38</v>
      </c>
      <c r="AX144" s="13" t="s">
        <v>83</v>
      </c>
      <c r="AY144" s="245" t="s">
        <v>216</v>
      </c>
    </row>
    <row r="145" s="13" customFormat="1">
      <c r="A145" s="13"/>
      <c r="B145" s="234"/>
      <c r="C145" s="235"/>
      <c r="D145" s="236" t="s">
        <v>225</v>
      </c>
      <c r="E145" s="237" t="s">
        <v>1</v>
      </c>
      <c r="F145" s="238" t="s">
        <v>3715</v>
      </c>
      <c r="G145" s="235"/>
      <c r="H145" s="239">
        <v>1</v>
      </c>
      <c r="I145" s="240"/>
      <c r="J145" s="235"/>
      <c r="K145" s="235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225</v>
      </c>
      <c r="AU145" s="245" t="s">
        <v>93</v>
      </c>
      <c r="AV145" s="13" t="s">
        <v>93</v>
      </c>
      <c r="AW145" s="13" t="s">
        <v>38</v>
      </c>
      <c r="AX145" s="13" t="s">
        <v>83</v>
      </c>
      <c r="AY145" s="245" t="s">
        <v>216</v>
      </c>
    </row>
    <row r="146" s="13" customFormat="1">
      <c r="A146" s="13"/>
      <c r="B146" s="234"/>
      <c r="C146" s="235"/>
      <c r="D146" s="236" t="s">
        <v>225</v>
      </c>
      <c r="E146" s="237" t="s">
        <v>1</v>
      </c>
      <c r="F146" s="238" t="s">
        <v>3716</v>
      </c>
      <c r="G146" s="235"/>
      <c r="H146" s="239">
        <v>1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225</v>
      </c>
      <c r="AU146" s="245" t="s">
        <v>93</v>
      </c>
      <c r="AV146" s="13" t="s">
        <v>93</v>
      </c>
      <c r="AW146" s="13" t="s">
        <v>38</v>
      </c>
      <c r="AX146" s="13" t="s">
        <v>83</v>
      </c>
      <c r="AY146" s="245" t="s">
        <v>216</v>
      </c>
    </row>
    <row r="147" s="13" customFormat="1">
      <c r="A147" s="13"/>
      <c r="B147" s="234"/>
      <c r="C147" s="235"/>
      <c r="D147" s="236" t="s">
        <v>225</v>
      </c>
      <c r="E147" s="237" t="s">
        <v>1</v>
      </c>
      <c r="F147" s="238" t="s">
        <v>3717</v>
      </c>
      <c r="G147" s="235"/>
      <c r="H147" s="239">
        <v>1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225</v>
      </c>
      <c r="AU147" s="245" t="s">
        <v>93</v>
      </c>
      <c r="AV147" s="13" t="s">
        <v>93</v>
      </c>
      <c r="AW147" s="13" t="s">
        <v>38</v>
      </c>
      <c r="AX147" s="13" t="s">
        <v>83</v>
      </c>
      <c r="AY147" s="245" t="s">
        <v>216</v>
      </c>
    </row>
    <row r="148" s="13" customFormat="1">
      <c r="A148" s="13"/>
      <c r="B148" s="234"/>
      <c r="C148" s="235"/>
      <c r="D148" s="236" t="s">
        <v>225</v>
      </c>
      <c r="E148" s="237" t="s">
        <v>1</v>
      </c>
      <c r="F148" s="238" t="s">
        <v>3718</v>
      </c>
      <c r="G148" s="235"/>
      <c r="H148" s="239">
        <v>1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225</v>
      </c>
      <c r="AU148" s="245" t="s">
        <v>93</v>
      </c>
      <c r="AV148" s="13" t="s">
        <v>93</v>
      </c>
      <c r="AW148" s="13" t="s">
        <v>38</v>
      </c>
      <c r="AX148" s="13" t="s">
        <v>83</v>
      </c>
      <c r="AY148" s="245" t="s">
        <v>216</v>
      </c>
    </row>
    <row r="149" s="13" customFormat="1">
      <c r="A149" s="13"/>
      <c r="B149" s="234"/>
      <c r="C149" s="235"/>
      <c r="D149" s="236" t="s">
        <v>225</v>
      </c>
      <c r="E149" s="237" t="s">
        <v>1</v>
      </c>
      <c r="F149" s="238" t="s">
        <v>3719</v>
      </c>
      <c r="G149" s="235"/>
      <c r="H149" s="239">
        <v>1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225</v>
      </c>
      <c r="AU149" s="245" t="s">
        <v>93</v>
      </c>
      <c r="AV149" s="13" t="s">
        <v>93</v>
      </c>
      <c r="AW149" s="13" t="s">
        <v>38</v>
      </c>
      <c r="AX149" s="13" t="s">
        <v>83</v>
      </c>
      <c r="AY149" s="245" t="s">
        <v>216</v>
      </c>
    </row>
    <row r="150" s="13" customFormat="1">
      <c r="A150" s="13"/>
      <c r="B150" s="234"/>
      <c r="C150" s="235"/>
      <c r="D150" s="236" t="s">
        <v>225</v>
      </c>
      <c r="E150" s="237" t="s">
        <v>1</v>
      </c>
      <c r="F150" s="238" t="s">
        <v>3720</v>
      </c>
      <c r="G150" s="235"/>
      <c r="H150" s="239">
        <v>1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225</v>
      </c>
      <c r="AU150" s="245" t="s">
        <v>93</v>
      </c>
      <c r="AV150" s="13" t="s">
        <v>93</v>
      </c>
      <c r="AW150" s="13" t="s">
        <v>38</v>
      </c>
      <c r="AX150" s="13" t="s">
        <v>83</v>
      </c>
      <c r="AY150" s="245" t="s">
        <v>216</v>
      </c>
    </row>
    <row r="151" s="13" customFormat="1">
      <c r="A151" s="13"/>
      <c r="B151" s="234"/>
      <c r="C151" s="235"/>
      <c r="D151" s="236" t="s">
        <v>225</v>
      </c>
      <c r="E151" s="237" t="s">
        <v>1</v>
      </c>
      <c r="F151" s="238" t="s">
        <v>3721</v>
      </c>
      <c r="G151" s="235"/>
      <c r="H151" s="239">
        <v>1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225</v>
      </c>
      <c r="AU151" s="245" t="s">
        <v>93</v>
      </c>
      <c r="AV151" s="13" t="s">
        <v>93</v>
      </c>
      <c r="AW151" s="13" t="s">
        <v>38</v>
      </c>
      <c r="AX151" s="13" t="s">
        <v>83</v>
      </c>
      <c r="AY151" s="245" t="s">
        <v>216</v>
      </c>
    </row>
    <row r="152" s="14" customFormat="1">
      <c r="A152" s="14"/>
      <c r="B152" s="246"/>
      <c r="C152" s="247"/>
      <c r="D152" s="236" t="s">
        <v>225</v>
      </c>
      <c r="E152" s="248" t="s">
        <v>1</v>
      </c>
      <c r="F152" s="249" t="s">
        <v>229</v>
      </c>
      <c r="G152" s="247"/>
      <c r="H152" s="250">
        <v>36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225</v>
      </c>
      <c r="AU152" s="256" t="s">
        <v>93</v>
      </c>
      <c r="AV152" s="14" t="s">
        <v>223</v>
      </c>
      <c r="AW152" s="14" t="s">
        <v>38</v>
      </c>
      <c r="AX152" s="14" t="s">
        <v>91</v>
      </c>
      <c r="AY152" s="256" t="s">
        <v>216</v>
      </c>
    </row>
    <row r="153" s="2" customFormat="1" ht="24.15" customHeight="1">
      <c r="A153" s="40"/>
      <c r="B153" s="41"/>
      <c r="C153" s="221" t="s">
        <v>93</v>
      </c>
      <c r="D153" s="221" t="s">
        <v>218</v>
      </c>
      <c r="E153" s="222" t="s">
        <v>3722</v>
      </c>
      <c r="F153" s="223" t="s">
        <v>3723</v>
      </c>
      <c r="G153" s="224" t="s">
        <v>323</v>
      </c>
      <c r="H153" s="225">
        <v>50</v>
      </c>
      <c r="I153" s="226"/>
      <c r="J153" s="227">
        <f>ROUND(I153*H153,2)</f>
        <v>0</v>
      </c>
      <c r="K153" s="223" t="s">
        <v>1</v>
      </c>
      <c r="L153" s="46"/>
      <c r="M153" s="228" t="s">
        <v>1</v>
      </c>
      <c r="N153" s="229" t="s">
        <v>48</v>
      </c>
      <c r="O153" s="93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2" t="s">
        <v>223</v>
      </c>
      <c r="AT153" s="232" t="s">
        <v>218</v>
      </c>
      <c r="AU153" s="232" t="s">
        <v>93</v>
      </c>
      <c r="AY153" s="18" t="s">
        <v>216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91</v>
      </c>
      <c r="BK153" s="233">
        <f>ROUND(I153*H153,2)</f>
        <v>0</v>
      </c>
      <c r="BL153" s="18" t="s">
        <v>223</v>
      </c>
      <c r="BM153" s="232" t="s">
        <v>3724</v>
      </c>
    </row>
    <row r="154" s="15" customFormat="1">
      <c r="A154" s="15"/>
      <c r="B154" s="257"/>
      <c r="C154" s="258"/>
      <c r="D154" s="236" t="s">
        <v>225</v>
      </c>
      <c r="E154" s="259" t="s">
        <v>1</v>
      </c>
      <c r="F154" s="260" t="s">
        <v>3697</v>
      </c>
      <c r="G154" s="258"/>
      <c r="H154" s="259" t="s">
        <v>1</v>
      </c>
      <c r="I154" s="261"/>
      <c r="J154" s="258"/>
      <c r="K154" s="258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225</v>
      </c>
      <c r="AU154" s="266" t="s">
        <v>93</v>
      </c>
      <c r="AV154" s="15" t="s">
        <v>91</v>
      </c>
      <c r="AW154" s="15" t="s">
        <v>38</v>
      </c>
      <c r="AX154" s="15" t="s">
        <v>83</v>
      </c>
      <c r="AY154" s="266" t="s">
        <v>216</v>
      </c>
    </row>
    <row r="155" s="13" customFormat="1">
      <c r="A155" s="13"/>
      <c r="B155" s="234"/>
      <c r="C155" s="235"/>
      <c r="D155" s="236" t="s">
        <v>225</v>
      </c>
      <c r="E155" s="237" t="s">
        <v>1</v>
      </c>
      <c r="F155" s="238" t="s">
        <v>3725</v>
      </c>
      <c r="G155" s="235"/>
      <c r="H155" s="239">
        <v>1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225</v>
      </c>
      <c r="AU155" s="245" t="s">
        <v>93</v>
      </c>
      <c r="AV155" s="13" t="s">
        <v>93</v>
      </c>
      <c r="AW155" s="13" t="s">
        <v>38</v>
      </c>
      <c r="AX155" s="13" t="s">
        <v>83</v>
      </c>
      <c r="AY155" s="245" t="s">
        <v>216</v>
      </c>
    </row>
    <row r="156" s="13" customFormat="1">
      <c r="A156" s="13"/>
      <c r="B156" s="234"/>
      <c r="C156" s="235"/>
      <c r="D156" s="236" t="s">
        <v>225</v>
      </c>
      <c r="E156" s="237" t="s">
        <v>1</v>
      </c>
      <c r="F156" s="238" t="s">
        <v>3726</v>
      </c>
      <c r="G156" s="235"/>
      <c r="H156" s="239">
        <v>2</v>
      </c>
      <c r="I156" s="240"/>
      <c r="J156" s="235"/>
      <c r="K156" s="235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225</v>
      </c>
      <c r="AU156" s="245" t="s">
        <v>93</v>
      </c>
      <c r="AV156" s="13" t="s">
        <v>93</v>
      </c>
      <c r="AW156" s="13" t="s">
        <v>38</v>
      </c>
      <c r="AX156" s="13" t="s">
        <v>83</v>
      </c>
      <c r="AY156" s="245" t="s">
        <v>216</v>
      </c>
    </row>
    <row r="157" s="13" customFormat="1">
      <c r="A157" s="13"/>
      <c r="B157" s="234"/>
      <c r="C157" s="235"/>
      <c r="D157" s="236" t="s">
        <v>225</v>
      </c>
      <c r="E157" s="237" t="s">
        <v>1</v>
      </c>
      <c r="F157" s="238" t="s">
        <v>3727</v>
      </c>
      <c r="G157" s="235"/>
      <c r="H157" s="239">
        <v>1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225</v>
      </c>
      <c r="AU157" s="245" t="s">
        <v>93</v>
      </c>
      <c r="AV157" s="13" t="s">
        <v>93</v>
      </c>
      <c r="AW157" s="13" t="s">
        <v>38</v>
      </c>
      <c r="AX157" s="13" t="s">
        <v>83</v>
      </c>
      <c r="AY157" s="245" t="s">
        <v>216</v>
      </c>
    </row>
    <row r="158" s="13" customFormat="1">
      <c r="A158" s="13"/>
      <c r="B158" s="234"/>
      <c r="C158" s="235"/>
      <c r="D158" s="236" t="s">
        <v>225</v>
      </c>
      <c r="E158" s="237" t="s">
        <v>1</v>
      </c>
      <c r="F158" s="238" t="s">
        <v>3728</v>
      </c>
      <c r="G158" s="235"/>
      <c r="H158" s="239">
        <v>1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225</v>
      </c>
      <c r="AU158" s="245" t="s">
        <v>93</v>
      </c>
      <c r="AV158" s="13" t="s">
        <v>93</v>
      </c>
      <c r="AW158" s="13" t="s">
        <v>38</v>
      </c>
      <c r="AX158" s="13" t="s">
        <v>83</v>
      </c>
      <c r="AY158" s="245" t="s">
        <v>216</v>
      </c>
    </row>
    <row r="159" s="13" customFormat="1">
      <c r="A159" s="13"/>
      <c r="B159" s="234"/>
      <c r="C159" s="235"/>
      <c r="D159" s="236" t="s">
        <v>225</v>
      </c>
      <c r="E159" s="237" t="s">
        <v>1</v>
      </c>
      <c r="F159" s="238" t="s">
        <v>3729</v>
      </c>
      <c r="G159" s="235"/>
      <c r="H159" s="239">
        <v>1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225</v>
      </c>
      <c r="AU159" s="245" t="s">
        <v>93</v>
      </c>
      <c r="AV159" s="13" t="s">
        <v>93</v>
      </c>
      <c r="AW159" s="13" t="s">
        <v>38</v>
      </c>
      <c r="AX159" s="13" t="s">
        <v>83</v>
      </c>
      <c r="AY159" s="245" t="s">
        <v>216</v>
      </c>
    </row>
    <row r="160" s="15" customFormat="1">
      <c r="A160" s="15"/>
      <c r="B160" s="257"/>
      <c r="C160" s="258"/>
      <c r="D160" s="236" t="s">
        <v>225</v>
      </c>
      <c r="E160" s="259" t="s">
        <v>1</v>
      </c>
      <c r="F160" s="260" t="s">
        <v>3703</v>
      </c>
      <c r="G160" s="258"/>
      <c r="H160" s="259" t="s">
        <v>1</v>
      </c>
      <c r="I160" s="261"/>
      <c r="J160" s="258"/>
      <c r="K160" s="258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225</v>
      </c>
      <c r="AU160" s="266" t="s">
        <v>93</v>
      </c>
      <c r="AV160" s="15" t="s">
        <v>91</v>
      </c>
      <c r="AW160" s="15" t="s">
        <v>38</v>
      </c>
      <c r="AX160" s="15" t="s">
        <v>83</v>
      </c>
      <c r="AY160" s="266" t="s">
        <v>216</v>
      </c>
    </row>
    <row r="161" s="13" customFormat="1">
      <c r="A161" s="13"/>
      <c r="B161" s="234"/>
      <c r="C161" s="235"/>
      <c r="D161" s="236" t="s">
        <v>225</v>
      </c>
      <c r="E161" s="237" t="s">
        <v>1</v>
      </c>
      <c r="F161" s="238" t="s">
        <v>3730</v>
      </c>
      <c r="G161" s="235"/>
      <c r="H161" s="239">
        <v>3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225</v>
      </c>
      <c r="AU161" s="245" t="s">
        <v>93</v>
      </c>
      <c r="AV161" s="13" t="s">
        <v>93</v>
      </c>
      <c r="AW161" s="13" t="s">
        <v>38</v>
      </c>
      <c r="AX161" s="13" t="s">
        <v>83</v>
      </c>
      <c r="AY161" s="245" t="s">
        <v>216</v>
      </c>
    </row>
    <row r="162" s="13" customFormat="1">
      <c r="A162" s="13"/>
      <c r="B162" s="234"/>
      <c r="C162" s="235"/>
      <c r="D162" s="236" t="s">
        <v>225</v>
      </c>
      <c r="E162" s="237" t="s">
        <v>1</v>
      </c>
      <c r="F162" s="238" t="s">
        <v>3731</v>
      </c>
      <c r="G162" s="235"/>
      <c r="H162" s="239">
        <v>3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225</v>
      </c>
      <c r="AU162" s="245" t="s">
        <v>93</v>
      </c>
      <c r="AV162" s="13" t="s">
        <v>93</v>
      </c>
      <c r="AW162" s="13" t="s">
        <v>38</v>
      </c>
      <c r="AX162" s="13" t="s">
        <v>83</v>
      </c>
      <c r="AY162" s="245" t="s">
        <v>216</v>
      </c>
    </row>
    <row r="163" s="13" customFormat="1">
      <c r="A163" s="13"/>
      <c r="B163" s="234"/>
      <c r="C163" s="235"/>
      <c r="D163" s="236" t="s">
        <v>225</v>
      </c>
      <c r="E163" s="237" t="s">
        <v>1</v>
      </c>
      <c r="F163" s="238" t="s">
        <v>3732</v>
      </c>
      <c r="G163" s="235"/>
      <c r="H163" s="239">
        <v>2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225</v>
      </c>
      <c r="AU163" s="245" t="s">
        <v>93</v>
      </c>
      <c r="AV163" s="13" t="s">
        <v>93</v>
      </c>
      <c r="AW163" s="13" t="s">
        <v>38</v>
      </c>
      <c r="AX163" s="13" t="s">
        <v>83</v>
      </c>
      <c r="AY163" s="245" t="s">
        <v>216</v>
      </c>
    </row>
    <row r="164" s="13" customFormat="1">
      <c r="A164" s="13"/>
      <c r="B164" s="234"/>
      <c r="C164" s="235"/>
      <c r="D164" s="236" t="s">
        <v>225</v>
      </c>
      <c r="E164" s="237" t="s">
        <v>1</v>
      </c>
      <c r="F164" s="238" t="s">
        <v>3733</v>
      </c>
      <c r="G164" s="235"/>
      <c r="H164" s="239">
        <v>2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225</v>
      </c>
      <c r="AU164" s="245" t="s">
        <v>93</v>
      </c>
      <c r="AV164" s="13" t="s">
        <v>93</v>
      </c>
      <c r="AW164" s="13" t="s">
        <v>38</v>
      </c>
      <c r="AX164" s="13" t="s">
        <v>83</v>
      </c>
      <c r="AY164" s="245" t="s">
        <v>216</v>
      </c>
    </row>
    <row r="165" s="13" customFormat="1">
      <c r="A165" s="13"/>
      <c r="B165" s="234"/>
      <c r="C165" s="235"/>
      <c r="D165" s="236" t="s">
        <v>225</v>
      </c>
      <c r="E165" s="237" t="s">
        <v>1</v>
      </c>
      <c r="F165" s="238" t="s">
        <v>3734</v>
      </c>
      <c r="G165" s="235"/>
      <c r="H165" s="239">
        <v>3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225</v>
      </c>
      <c r="AU165" s="245" t="s">
        <v>93</v>
      </c>
      <c r="AV165" s="13" t="s">
        <v>93</v>
      </c>
      <c r="AW165" s="13" t="s">
        <v>38</v>
      </c>
      <c r="AX165" s="13" t="s">
        <v>83</v>
      </c>
      <c r="AY165" s="245" t="s">
        <v>216</v>
      </c>
    </row>
    <row r="166" s="13" customFormat="1">
      <c r="A166" s="13"/>
      <c r="B166" s="234"/>
      <c r="C166" s="235"/>
      <c r="D166" s="236" t="s">
        <v>225</v>
      </c>
      <c r="E166" s="237" t="s">
        <v>1</v>
      </c>
      <c r="F166" s="238" t="s">
        <v>3735</v>
      </c>
      <c r="G166" s="235"/>
      <c r="H166" s="239">
        <v>3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225</v>
      </c>
      <c r="AU166" s="245" t="s">
        <v>93</v>
      </c>
      <c r="AV166" s="13" t="s">
        <v>93</v>
      </c>
      <c r="AW166" s="13" t="s">
        <v>38</v>
      </c>
      <c r="AX166" s="13" t="s">
        <v>83</v>
      </c>
      <c r="AY166" s="245" t="s">
        <v>216</v>
      </c>
    </row>
    <row r="167" s="13" customFormat="1">
      <c r="A167" s="13"/>
      <c r="B167" s="234"/>
      <c r="C167" s="235"/>
      <c r="D167" s="236" t="s">
        <v>225</v>
      </c>
      <c r="E167" s="237" t="s">
        <v>1</v>
      </c>
      <c r="F167" s="238" t="s">
        <v>3736</v>
      </c>
      <c r="G167" s="235"/>
      <c r="H167" s="239">
        <v>2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225</v>
      </c>
      <c r="AU167" s="245" t="s">
        <v>93</v>
      </c>
      <c r="AV167" s="13" t="s">
        <v>93</v>
      </c>
      <c r="AW167" s="13" t="s">
        <v>38</v>
      </c>
      <c r="AX167" s="13" t="s">
        <v>83</v>
      </c>
      <c r="AY167" s="245" t="s">
        <v>216</v>
      </c>
    </row>
    <row r="168" s="13" customFormat="1">
      <c r="A168" s="13"/>
      <c r="B168" s="234"/>
      <c r="C168" s="235"/>
      <c r="D168" s="236" t="s">
        <v>225</v>
      </c>
      <c r="E168" s="237" t="s">
        <v>1</v>
      </c>
      <c r="F168" s="238" t="s">
        <v>3737</v>
      </c>
      <c r="G168" s="235"/>
      <c r="H168" s="239">
        <v>2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225</v>
      </c>
      <c r="AU168" s="245" t="s">
        <v>93</v>
      </c>
      <c r="AV168" s="13" t="s">
        <v>93</v>
      </c>
      <c r="AW168" s="13" t="s">
        <v>38</v>
      </c>
      <c r="AX168" s="13" t="s">
        <v>83</v>
      </c>
      <c r="AY168" s="245" t="s">
        <v>216</v>
      </c>
    </row>
    <row r="169" s="13" customFormat="1">
      <c r="A169" s="13"/>
      <c r="B169" s="234"/>
      <c r="C169" s="235"/>
      <c r="D169" s="236" t="s">
        <v>225</v>
      </c>
      <c r="E169" s="237" t="s">
        <v>1</v>
      </c>
      <c r="F169" s="238" t="s">
        <v>3738</v>
      </c>
      <c r="G169" s="235"/>
      <c r="H169" s="239">
        <v>3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225</v>
      </c>
      <c r="AU169" s="245" t="s">
        <v>93</v>
      </c>
      <c r="AV169" s="13" t="s">
        <v>93</v>
      </c>
      <c r="AW169" s="13" t="s">
        <v>38</v>
      </c>
      <c r="AX169" s="13" t="s">
        <v>83</v>
      </c>
      <c r="AY169" s="245" t="s">
        <v>216</v>
      </c>
    </row>
    <row r="170" s="13" customFormat="1">
      <c r="A170" s="13"/>
      <c r="B170" s="234"/>
      <c r="C170" s="235"/>
      <c r="D170" s="236" t="s">
        <v>225</v>
      </c>
      <c r="E170" s="237" t="s">
        <v>1</v>
      </c>
      <c r="F170" s="238" t="s">
        <v>3739</v>
      </c>
      <c r="G170" s="235"/>
      <c r="H170" s="239">
        <v>3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225</v>
      </c>
      <c r="AU170" s="245" t="s">
        <v>93</v>
      </c>
      <c r="AV170" s="13" t="s">
        <v>93</v>
      </c>
      <c r="AW170" s="13" t="s">
        <v>38</v>
      </c>
      <c r="AX170" s="13" t="s">
        <v>83</v>
      </c>
      <c r="AY170" s="245" t="s">
        <v>216</v>
      </c>
    </row>
    <row r="171" s="13" customFormat="1">
      <c r="A171" s="13"/>
      <c r="B171" s="234"/>
      <c r="C171" s="235"/>
      <c r="D171" s="236" t="s">
        <v>225</v>
      </c>
      <c r="E171" s="237" t="s">
        <v>1</v>
      </c>
      <c r="F171" s="238" t="s">
        <v>3740</v>
      </c>
      <c r="G171" s="235"/>
      <c r="H171" s="239">
        <v>2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225</v>
      </c>
      <c r="AU171" s="245" t="s">
        <v>93</v>
      </c>
      <c r="AV171" s="13" t="s">
        <v>93</v>
      </c>
      <c r="AW171" s="13" t="s">
        <v>38</v>
      </c>
      <c r="AX171" s="13" t="s">
        <v>83</v>
      </c>
      <c r="AY171" s="245" t="s">
        <v>216</v>
      </c>
    </row>
    <row r="172" s="13" customFormat="1">
      <c r="A172" s="13"/>
      <c r="B172" s="234"/>
      <c r="C172" s="235"/>
      <c r="D172" s="236" t="s">
        <v>225</v>
      </c>
      <c r="E172" s="237" t="s">
        <v>1</v>
      </c>
      <c r="F172" s="238" t="s">
        <v>3741</v>
      </c>
      <c r="G172" s="235"/>
      <c r="H172" s="239">
        <v>2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225</v>
      </c>
      <c r="AU172" s="245" t="s">
        <v>93</v>
      </c>
      <c r="AV172" s="13" t="s">
        <v>93</v>
      </c>
      <c r="AW172" s="13" t="s">
        <v>38</v>
      </c>
      <c r="AX172" s="13" t="s">
        <v>83</v>
      </c>
      <c r="AY172" s="245" t="s">
        <v>216</v>
      </c>
    </row>
    <row r="173" s="13" customFormat="1">
      <c r="A173" s="13"/>
      <c r="B173" s="234"/>
      <c r="C173" s="235"/>
      <c r="D173" s="236" t="s">
        <v>225</v>
      </c>
      <c r="E173" s="237" t="s">
        <v>1</v>
      </c>
      <c r="F173" s="238" t="s">
        <v>3742</v>
      </c>
      <c r="G173" s="235"/>
      <c r="H173" s="239">
        <v>2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225</v>
      </c>
      <c r="AU173" s="245" t="s">
        <v>93</v>
      </c>
      <c r="AV173" s="13" t="s">
        <v>93</v>
      </c>
      <c r="AW173" s="13" t="s">
        <v>38</v>
      </c>
      <c r="AX173" s="13" t="s">
        <v>83</v>
      </c>
      <c r="AY173" s="245" t="s">
        <v>216</v>
      </c>
    </row>
    <row r="174" s="13" customFormat="1">
      <c r="A174" s="13"/>
      <c r="B174" s="234"/>
      <c r="C174" s="235"/>
      <c r="D174" s="236" t="s">
        <v>225</v>
      </c>
      <c r="E174" s="237" t="s">
        <v>1</v>
      </c>
      <c r="F174" s="238" t="s">
        <v>3743</v>
      </c>
      <c r="G174" s="235"/>
      <c r="H174" s="239">
        <v>2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225</v>
      </c>
      <c r="AU174" s="245" t="s">
        <v>93</v>
      </c>
      <c r="AV174" s="13" t="s">
        <v>93</v>
      </c>
      <c r="AW174" s="13" t="s">
        <v>38</v>
      </c>
      <c r="AX174" s="13" t="s">
        <v>83</v>
      </c>
      <c r="AY174" s="245" t="s">
        <v>216</v>
      </c>
    </row>
    <row r="175" s="13" customFormat="1">
      <c r="A175" s="13"/>
      <c r="B175" s="234"/>
      <c r="C175" s="235"/>
      <c r="D175" s="236" t="s">
        <v>225</v>
      </c>
      <c r="E175" s="237" t="s">
        <v>1</v>
      </c>
      <c r="F175" s="238" t="s">
        <v>3744</v>
      </c>
      <c r="G175" s="235"/>
      <c r="H175" s="239">
        <v>3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225</v>
      </c>
      <c r="AU175" s="245" t="s">
        <v>93</v>
      </c>
      <c r="AV175" s="13" t="s">
        <v>93</v>
      </c>
      <c r="AW175" s="13" t="s">
        <v>38</v>
      </c>
      <c r="AX175" s="13" t="s">
        <v>83</v>
      </c>
      <c r="AY175" s="245" t="s">
        <v>216</v>
      </c>
    </row>
    <row r="176" s="13" customFormat="1">
      <c r="A176" s="13"/>
      <c r="B176" s="234"/>
      <c r="C176" s="235"/>
      <c r="D176" s="236" t="s">
        <v>225</v>
      </c>
      <c r="E176" s="237" t="s">
        <v>1</v>
      </c>
      <c r="F176" s="238" t="s">
        <v>3745</v>
      </c>
      <c r="G176" s="235"/>
      <c r="H176" s="239">
        <v>3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225</v>
      </c>
      <c r="AU176" s="245" t="s">
        <v>93</v>
      </c>
      <c r="AV176" s="13" t="s">
        <v>93</v>
      </c>
      <c r="AW176" s="13" t="s">
        <v>38</v>
      </c>
      <c r="AX176" s="13" t="s">
        <v>83</v>
      </c>
      <c r="AY176" s="245" t="s">
        <v>216</v>
      </c>
    </row>
    <row r="177" s="13" customFormat="1">
      <c r="A177" s="13"/>
      <c r="B177" s="234"/>
      <c r="C177" s="235"/>
      <c r="D177" s="236" t="s">
        <v>225</v>
      </c>
      <c r="E177" s="237" t="s">
        <v>1</v>
      </c>
      <c r="F177" s="238" t="s">
        <v>3746</v>
      </c>
      <c r="G177" s="235"/>
      <c r="H177" s="239">
        <v>2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225</v>
      </c>
      <c r="AU177" s="245" t="s">
        <v>93</v>
      </c>
      <c r="AV177" s="13" t="s">
        <v>93</v>
      </c>
      <c r="AW177" s="13" t="s">
        <v>38</v>
      </c>
      <c r="AX177" s="13" t="s">
        <v>83</v>
      </c>
      <c r="AY177" s="245" t="s">
        <v>216</v>
      </c>
    </row>
    <row r="178" s="13" customFormat="1">
      <c r="A178" s="13"/>
      <c r="B178" s="234"/>
      <c r="C178" s="235"/>
      <c r="D178" s="236" t="s">
        <v>225</v>
      </c>
      <c r="E178" s="237" t="s">
        <v>1</v>
      </c>
      <c r="F178" s="238" t="s">
        <v>3747</v>
      </c>
      <c r="G178" s="235"/>
      <c r="H178" s="239">
        <v>2</v>
      </c>
      <c r="I178" s="240"/>
      <c r="J178" s="235"/>
      <c r="K178" s="235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225</v>
      </c>
      <c r="AU178" s="245" t="s">
        <v>93</v>
      </c>
      <c r="AV178" s="13" t="s">
        <v>93</v>
      </c>
      <c r="AW178" s="13" t="s">
        <v>38</v>
      </c>
      <c r="AX178" s="13" t="s">
        <v>83</v>
      </c>
      <c r="AY178" s="245" t="s">
        <v>216</v>
      </c>
    </row>
    <row r="179" s="14" customFormat="1">
      <c r="A179" s="14"/>
      <c r="B179" s="246"/>
      <c r="C179" s="247"/>
      <c r="D179" s="236" t="s">
        <v>225</v>
      </c>
      <c r="E179" s="248" t="s">
        <v>1</v>
      </c>
      <c r="F179" s="249" t="s">
        <v>229</v>
      </c>
      <c r="G179" s="247"/>
      <c r="H179" s="250">
        <v>50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6" t="s">
        <v>225</v>
      </c>
      <c r="AU179" s="256" t="s">
        <v>93</v>
      </c>
      <c r="AV179" s="14" t="s">
        <v>223</v>
      </c>
      <c r="AW179" s="14" t="s">
        <v>38</v>
      </c>
      <c r="AX179" s="14" t="s">
        <v>91</v>
      </c>
      <c r="AY179" s="256" t="s">
        <v>216</v>
      </c>
    </row>
    <row r="180" s="2" customFormat="1" ht="16.5" customHeight="1">
      <c r="A180" s="40"/>
      <c r="B180" s="41"/>
      <c r="C180" s="221" t="s">
        <v>234</v>
      </c>
      <c r="D180" s="221" t="s">
        <v>218</v>
      </c>
      <c r="E180" s="222" t="s">
        <v>3748</v>
      </c>
      <c r="F180" s="223" t="s">
        <v>3749</v>
      </c>
      <c r="G180" s="224" t="s">
        <v>323</v>
      </c>
      <c r="H180" s="225">
        <v>8</v>
      </c>
      <c r="I180" s="226"/>
      <c r="J180" s="227">
        <f>ROUND(I180*H180,2)</f>
        <v>0</v>
      </c>
      <c r="K180" s="223" t="s">
        <v>1</v>
      </c>
      <c r="L180" s="46"/>
      <c r="M180" s="228" t="s">
        <v>1</v>
      </c>
      <c r="N180" s="229" t="s">
        <v>48</v>
      </c>
      <c r="O180" s="93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2" t="s">
        <v>223</v>
      </c>
      <c r="AT180" s="232" t="s">
        <v>218</v>
      </c>
      <c r="AU180" s="232" t="s">
        <v>93</v>
      </c>
      <c r="AY180" s="18" t="s">
        <v>216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91</v>
      </c>
      <c r="BK180" s="233">
        <f>ROUND(I180*H180,2)</f>
        <v>0</v>
      </c>
      <c r="BL180" s="18" t="s">
        <v>223</v>
      </c>
      <c r="BM180" s="232" t="s">
        <v>3750</v>
      </c>
    </row>
    <row r="181" s="15" customFormat="1">
      <c r="A181" s="15"/>
      <c r="B181" s="257"/>
      <c r="C181" s="258"/>
      <c r="D181" s="236" t="s">
        <v>225</v>
      </c>
      <c r="E181" s="259" t="s">
        <v>1</v>
      </c>
      <c r="F181" s="260" t="s">
        <v>3751</v>
      </c>
      <c r="G181" s="258"/>
      <c r="H181" s="259" t="s">
        <v>1</v>
      </c>
      <c r="I181" s="261"/>
      <c r="J181" s="258"/>
      <c r="K181" s="258"/>
      <c r="L181" s="262"/>
      <c r="M181" s="263"/>
      <c r="N181" s="264"/>
      <c r="O181" s="264"/>
      <c r="P181" s="264"/>
      <c r="Q181" s="264"/>
      <c r="R181" s="264"/>
      <c r="S181" s="264"/>
      <c r="T181" s="26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6" t="s">
        <v>225</v>
      </c>
      <c r="AU181" s="266" t="s">
        <v>93</v>
      </c>
      <c r="AV181" s="15" t="s">
        <v>91</v>
      </c>
      <c r="AW181" s="15" t="s">
        <v>38</v>
      </c>
      <c r="AX181" s="15" t="s">
        <v>83</v>
      </c>
      <c r="AY181" s="266" t="s">
        <v>216</v>
      </c>
    </row>
    <row r="182" s="13" customFormat="1">
      <c r="A182" s="13"/>
      <c r="B182" s="234"/>
      <c r="C182" s="235"/>
      <c r="D182" s="236" t="s">
        <v>225</v>
      </c>
      <c r="E182" s="237" t="s">
        <v>1</v>
      </c>
      <c r="F182" s="238" t="s">
        <v>3725</v>
      </c>
      <c r="G182" s="235"/>
      <c r="H182" s="239">
        <v>1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225</v>
      </c>
      <c r="AU182" s="245" t="s">
        <v>93</v>
      </c>
      <c r="AV182" s="13" t="s">
        <v>93</v>
      </c>
      <c r="AW182" s="13" t="s">
        <v>38</v>
      </c>
      <c r="AX182" s="13" t="s">
        <v>83</v>
      </c>
      <c r="AY182" s="245" t="s">
        <v>216</v>
      </c>
    </row>
    <row r="183" s="13" customFormat="1">
      <c r="A183" s="13"/>
      <c r="B183" s="234"/>
      <c r="C183" s="235"/>
      <c r="D183" s="236" t="s">
        <v>225</v>
      </c>
      <c r="E183" s="237" t="s">
        <v>1</v>
      </c>
      <c r="F183" s="238" t="s">
        <v>3752</v>
      </c>
      <c r="G183" s="235"/>
      <c r="H183" s="239">
        <v>1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225</v>
      </c>
      <c r="AU183" s="245" t="s">
        <v>93</v>
      </c>
      <c r="AV183" s="13" t="s">
        <v>93</v>
      </c>
      <c r="AW183" s="13" t="s">
        <v>38</v>
      </c>
      <c r="AX183" s="13" t="s">
        <v>83</v>
      </c>
      <c r="AY183" s="245" t="s">
        <v>216</v>
      </c>
    </row>
    <row r="184" s="13" customFormat="1">
      <c r="A184" s="13"/>
      <c r="B184" s="234"/>
      <c r="C184" s="235"/>
      <c r="D184" s="236" t="s">
        <v>225</v>
      </c>
      <c r="E184" s="237" t="s">
        <v>1</v>
      </c>
      <c r="F184" s="238" t="s">
        <v>3727</v>
      </c>
      <c r="G184" s="235"/>
      <c r="H184" s="239">
        <v>1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225</v>
      </c>
      <c r="AU184" s="245" t="s">
        <v>93</v>
      </c>
      <c r="AV184" s="13" t="s">
        <v>93</v>
      </c>
      <c r="AW184" s="13" t="s">
        <v>38</v>
      </c>
      <c r="AX184" s="13" t="s">
        <v>83</v>
      </c>
      <c r="AY184" s="245" t="s">
        <v>216</v>
      </c>
    </row>
    <row r="185" s="13" customFormat="1">
      <c r="A185" s="13"/>
      <c r="B185" s="234"/>
      <c r="C185" s="235"/>
      <c r="D185" s="236" t="s">
        <v>225</v>
      </c>
      <c r="E185" s="237" t="s">
        <v>1</v>
      </c>
      <c r="F185" s="238" t="s">
        <v>3728</v>
      </c>
      <c r="G185" s="235"/>
      <c r="H185" s="239">
        <v>1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225</v>
      </c>
      <c r="AU185" s="245" t="s">
        <v>93</v>
      </c>
      <c r="AV185" s="13" t="s">
        <v>93</v>
      </c>
      <c r="AW185" s="13" t="s">
        <v>38</v>
      </c>
      <c r="AX185" s="13" t="s">
        <v>83</v>
      </c>
      <c r="AY185" s="245" t="s">
        <v>216</v>
      </c>
    </row>
    <row r="186" s="13" customFormat="1">
      <c r="A186" s="13"/>
      <c r="B186" s="234"/>
      <c r="C186" s="235"/>
      <c r="D186" s="236" t="s">
        <v>225</v>
      </c>
      <c r="E186" s="237" t="s">
        <v>1</v>
      </c>
      <c r="F186" s="238" t="s">
        <v>3729</v>
      </c>
      <c r="G186" s="235"/>
      <c r="H186" s="239">
        <v>1</v>
      </c>
      <c r="I186" s="240"/>
      <c r="J186" s="235"/>
      <c r="K186" s="235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225</v>
      </c>
      <c r="AU186" s="245" t="s">
        <v>93</v>
      </c>
      <c r="AV186" s="13" t="s">
        <v>93</v>
      </c>
      <c r="AW186" s="13" t="s">
        <v>38</v>
      </c>
      <c r="AX186" s="13" t="s">
        <v>83</v>
      </c>
      <c r="AY186" s="245" t="s">
        <v>216</v>
      </c>
    </row>
    <row r="187" s="15" customFormat="1">
      <c r="A187" s="15"/>
      <c r="B187" s="257"/>
      <c r="C187" s="258"/>
      <c r="D187" s="236" t="s">
        <v>225</v>
      </c>
      <c r="E187" s="259" t="s">
        <v>1</v>
      </c>
      <c r="F187" s="260" t="s">
        <v>3703</v>
      </c>
      <c r="G187" s="258"/>
      <c r="H187" s="259" t="s">
        <v>1</v>
      </c>
      <c r="I187" s="261"/>
      <c r="J187" s="258"/>
      <c r="K187" s="258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225</v>
      </c>
      <c r="AU187" s="266" t="s">
        <v>93</v>
      </c>
      <c r="AV187" s="15" t="s">
        <v>91</v>
      </c>
      <c r="AW187" s="15" t="s">
        <v>38</v>
      </c>
      <c r="AX187" s="15" t="s">
        <v>83</v>
      </c>
      <c r="AY187" s="266" t="s">
        <v>216</v>
      </c>
    </row>
    <row r="188" s="13" customFormat="1">
      <c r="A188" s="13"/>
      <c r="B188" s="234"/>
      <c r="C188" s="235"/>
      <c r="D188" s="236" t="s">
        <v>225</v>
      </c>
      <c r="E188" s="237" t="s">
        <v>1</v>
      </c>
      <c r="F188" s="238" t="s">
        <v>3753</v>
      </c>
      <c r="G188" s="235"/>
      <c r="H188" s="239">
        <v>1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225</v>
      </c>
      <c r="AU188" s="245" t="s">
        <v>93</v>
      </c>
      <c r="AV188" s="13" t="s">
        <v>93</v>
      </c>
      <c r="AW188" s="13" t="s">
        <v>38</v>
      </c>
      <c r="AX188" s="13" t="s">
        <v>83</v>
      </c>
      <c r="AY188" s="245" t="s">
        <v>216</v>
      </c>
    </row>
    <row r="189" s="13" customFormat="1">
      <c r="A189" s="13"/>
      <c r="B189" s="234"/>
      <c r="C189" s="235"/>
      <c r="D189" s="236" t="s">
        <v>225</v>
      </c>
      <c r="E189" s="237" t="s">
        <v>1</v>
      </c>
      <c r="F189" s="238" t="s">
        <v>3754</v>
      </c>
      <c r="G189" s="235"/>
      <c r="H189" s="239">
        <v>1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225</v>
      </c>
      <c r="AU189" s="245" t="s">
        <v>93</v>
      </c>
      <c r="AV189" s="13" t="s">
        <v>93</v>
      </c>
      <c r="AW189" s="13" t="s">
        <v>38</v>
      </c>
      <c r="AX189" s="13" t="s">
        <v>83</v>
      </c>
      <c r="AY189" s="245" t="s">
        <v>216</v>
      </c>
    </row>
    <row r="190" s="13" customFormat="1">
      <c r="A190" s="13"/>
      <c r="B190" s="234"/>
      <c r="C190" s="235"/>
      <c r="D190" s="236" t="s">
        <v>225</v>
      </c>
      <c r="E190" s="237" t="s">
        <v>1</v>
      </c>
      <c r="F190" s="238" t="s">
        <v>3755</v>
      </c>
      <c r="G190" s="235"/>
      <c r="H190" s="239">
        <v>1</v>
      </c>
      <c r="I190" s="240"/>
      <c r="J190" s="235"/>
      <c r="K190" s="235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225</v>
      </c>
      <c r="AU190" s="245" t="s">
        <v>93</v>
      </c>
      <c r="AV190" s="13" t="s">
        <v>93</v>
      </c>
      <c r="AW190" s="13" t="s">
        <v>38</v>
      </c>
      <c r="AX190" s="13" t="s">
        <v>83</v>
      </c>
      <c r="AY190" s="245" t="s">
        <v>216</v>
      </c>
    </row>
    <row r="191" s="14" customFormat="1">
      <c r="A191" s="14"/>
      <c r="B191" s="246"/>
      <c r="C191" s="247"/>
      <c r="D191" s="236" t="s">
        <v>225</v>
      </c>
      <c r="E191" s="248" t="s">
        <v>1</v>
      </c>
      <c r="F191" s="249" t="s">
        <v>229</v>
      </c>
      <c r="G191" s="247"/>
      <c r="H191" s="250">
        <v>8</v>
      </c>
      <c r="I191" s="251"/>
      <c r="J191" s="247"/>
      <c r="K191" s="247"/>
      <c r="L191" s="252"/>
      <c r="M191" s="253"/>
      <c r="N191" s="254"/>
      <c r="O191" s="254"/>
      <c r="P191" s="254"/>
      <c r="Q191" s="254"/>
      <c r="R191" s="254"/>
      <c r="S191" s="254"/>
      <c r="T191" s="25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6" t="s">
        <v>225</v>
      </c>
      <c r="AU191" s="256" t="s">
        <v>93</v>
      </c>
      <c r="AV191" s="14" t="s">
        <v>223</v>
      </c>
      <c r="AW191" s="14" t="s">
        <v>38</v>
      </c>
      <c r="AX191" s="14" t="s">
        <v>91</v>
      </c>
      <c r="AY191" s="256" t="s">
        <v>216</v>
      </c>
    </row>
    <row r="192" s="2" customFormat="1" ht="16.5" customHeight="1">
      <c r="A192" s="40"/>
      <c r="B192" s="41"/>
      <c r="C192" s="221" t="s">
        <v>223</v>
      </c>
      <c r="D192" s="221" t="s">
        <v>218</v>
      </c>
      <c r="E192" s="222" t="s">
        <v>3756</v>
      </c>
      <c r="F192" s="223" t="s">
        <v>3757</v>
      </c>
      <c r="G192" s="224" t="s">
        <v>323</v>
      </c>
      <c r="H192" s="225">
        <v>1</v>
      </c>
      <c r="I192" s="226"/>
      <c r="J192" s="227">
        <f>ROUND(I192*H192,2)</f>
        <v>0</v>
      </c>
      <c r="K192" s="223" t="s">
        <v>1</v>
      </c>
      <c r="L192" s="46"/>
      <c r="M192" s="228" t="s">
        <v>1</v>
      </c>
      <c r="N192" s="229" t="s">
        <v>48</v>
      </c>
      <c r="O192" s="93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32" t="s">
        <v>223</v>
      </c>
      <c r="AT192" s="232" t="s">
        <v>218</v>
      </c>
      <c r="AU192" s="232" t="s">
        <v>93</v>
      </c>
      <c r="AY192" s="18" t="s">
        <v>216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91</v>
      </c>
      <c r="BK192" s="233">
        <f>ROUND(I192*H192,2)</f>
        <v>0</v>
      </c>
      <c r="BL192" s="18" t="s">
        <v>223</v>
      </c>
      <c r="BM192" s="232" t="s">
        <v>3758</v>
      </c>
    </row>
    <row r="193" s="13" customFormat="1">
      <c r="A193" s="13"/>
      <c r="B193" s="234"/>
      <c r="C193" s="235"/>
      <c r="D193" s="236" t="s">
        <v>225</v>
      </c>
      <c r="E193" s="237" t="s">
        <v>1</v>
      </c>
      <c r="F193" s="238" t="s">
        <v>3759</v>
      </c>
      <c r="G193" s="235"/>
      <c r="H193" s="239">
        <v>1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225</v>
      </c>
      <c r="AU193" s="245" t="s">
        <v>93</v>
      </c>
      <c r="AV193" s="13" t="s">
        <v>93</v>
      </c>
      <c r="AW193" s="13" t="s">
        <v>38</v>
      </c>
      <c r="AX193" s="13" t="s">
        <v>91</v>
      </c>
      <c r="AY193" s="245" t="s">
        <v>216</v>
      </c>
    </row>
    <row r="194" s="2" customFormat="1" ht="37.8" customHeight="1">
      <c r="A194" s="40"/>
      <c r="B194" s="41"/>
      <c r="C194" s="221" t="s">
        <v>247</v>
      </c>
      <c r="D194" s="221" t="s">
        <v>218</v>
      </c>
      <c r="E194" s="222" t="s">
        <v>3760</v>
      </c>
      <c r="F194" s="223" t="s">
        <v>3761</v>
      </c>
      <c r="G194" s="224" t="s">
        <v>323</v>
      </c>
      <c r="H194" s="225">
        <v>2</v>
      </c>
      <c r="I194" s="226"/>
      <c r="J194" s="227">
        <f>ROUND(I194*H194,2)</f>
        <v>0</v>
      </c>
      <c r="K194" s="223" t="s">
        <v>1</v>
      </c>
      <c r="L194" s="46"/>
      <c r="M194" s="228" t="s">
        <v>1</v>
      </c>
      <c r="N194" s="229" t="s">
        <v>48</v>
      </c>
      <c r="O194" s="93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2" t="s">
        <v>223</v>
      </c>
      <c r="AT194" s="232" t="s">
        <v>218</v>
      </c>
      <c r="AU194" s="232" t="s">
        <v>93</v>
      </c>
      <c r="AY194" s="18" t="s">
        <v>216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91</v>
      </c>
      <c r="BK194" s="233">
        <f>ROUND(I194*H194,2)</f>
        <v>0</v>
      </c>
      <c r="BL194" s="18" t="s">
        <v>223</v>
      </c>
      <c r="BM194" s="232" t="s">
        <v>3762</v>
      </c>
    </row>
    <row r="195" s="13" customFormat="1">
      <c r="A195" s="13"/>
      <c r="B195" s="234"/>
      <c r="C195" s="235"/>
      <c r="D195" s="236" t="s">
        <v>225</v>
      </c>
      <c r="E195" s="237" t="s">
        <v>1</v>
      </c>
      <c r="F195" s="238" t="s">
        <v>3763</v>
      </c>
      <c r="G195" s="235"/>
      <c r="H195" s="239">
        <v>1</v>
      </c>
      <c r="I195" s="240"/>
      <c r="J195" s="235"/>
      <c r="K195" s="235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225</v>
      </c>
      <c r="AU195" s="245" t="s">
        <v>93</v>
      </c>
      <c r="AV195" s="13" t="s">
        <v>93</v>
      </c>
      <c r="AW195" s="13" t="s">
        <v>38</v>
      </c>
      <c r="AX195" s="13" t="s">
        <v>83</v>
      </c>
      <c r="AY195" s="245" t="s">
        <v>216</v>
      </c>
    </row>
    <row r="196" s="13" customFormat="1">
      <c r="A196" s="13"/>
      <c r="B196" s="234"/>
      <c r="C196" s="235"/>
      <c r="D196" s="236" t="s">
        <v>225</v>
      </c>
      <c r="E196" s="237" t="s">
        <v>1</v>
      </c>
      <c r="F196" s="238" t="s">
        <v>3764</v>
      </c>
      <c r="G196" s="235"/>
      <c r="H196" s="239">
        <v>1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225</v>
      </c>
      <c r="AU196" s="245" t="s">
        <v>93</v>
      </c>
      <c r="AV196" s="13" t="s">
        <v>93</v>
      </c>
      <c r="AW196" s="13" t="s">
        <v>38</v>
      </c>
      <c r="AX196" s="13" t="s">
        <v>83</v>
      </c>
      <c r="AY196" s="245" t="s">
        <v>216</v>
      </c>
    </row>
    <row r="197" s="14" customFormat="1">
      <c r="A197" s="14"/>
      <c r="B197" s="246"/>
      <c r="C197" s="247"/>
      <c r="D197" s="236" t="s">
        <v>225</v>
      </c>
      <c r="E197" s="248" t="s">
        <v>1</v>
      </c>
      <c r="F197" s="249" t="s">
        <v>229</v>
      </c>
      <c r="G197" s="247"/>
      <c r="H197" s="250">
        <v>2</v>
      </c>
      <c r="I197" s="251"/>
      <c r="J197" s="247"/>
      <c r="K197" s="247"/>
      <c r="L197" s="252"/>
      <c r="M197" s="253"/>
      <c r="N197" s="254"/>
      <c r="O197" s="254"/>
      <c r="P197" s="254"/>
      <c r="Q197" s="254"/>
      <c r="R197" s="254"/>
      <c r="S197" s="254"/>
      <c r="T197" s="25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6" t="s">
        <v>225</v>
      </c>
      <c r="AU197" s="256" t="s">
        <v>93</v>
      </c>
      <c r="AV197" s="14" t="s">
        <v>223</v>
      </c>
      <c r="AW197" s="14" t="s">
        <v>38</v>
      </c>
      <c r="AX197" s="14" t="s">
        <v>91</v>
      </c>
      <c r="AY197" s="256" t="s">
        <v>216</v>
      </c>
    </row>
    <row r="198" s="12" customFormat="1" ht="22.8" customHeight="1">
      <c r="A198" s="12"/>
      <c r="B198" s="205"/>
      <c r="C198" s="206"/>
      <c r="D198" s="207" t="s">
        <v>82</v>
      </c>
      <c r="E198" s="219" t="s">
        <v>3765</v>
      </c>
      <c r="F198" s="219" t="s">
        <v>3766</v>
      </c>
      <c r="G198" s="206"/>
      <c r="H198" s="206"/>
      <c r="I198" s="209"/>
      <c r="J198" s="220">
        <f>BK198</f>
        <v>0</v>
      </c>
      <c r="K198" s="206"/>
      <c r="L198" s="211"/>
      <c r="M198" s="212"/>
      <c r="N198" s="213"/>
      <c r="O198" s="213"/>
      <c r="P198" s="214">
        <f>SUM(P199:P722)</f>
        <v>0</v>
      </c>
      <c r="Q198" s="213"/>
      <c r="R198" s="214">
        <f>SUM(R199:R722)</f>
        <v>0.011340000000000001</v>
      </c>
      <c r="S198" s="213"/>
      <c r="T198" s="215">
        <f>SUM(T199:T722)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6" t="s">
        <v>91</v>
      </c>
      <c r="AT198" s="217" t="s">
        <v>82</v>
      </c>
      <c r="AU198" s="217" t="s">
        <v>91</v>
      </c>
      <c r="AY198" s="216" t="s">
        <v>216</v>
      </c>
      <c r="BK198" s="218">
        <f>SUM(BK199:BK722)</f>
        <v>0</v>
      </c>
    </row>
    <row r="199" s="2" customFormat="1" ht="33" customHeight="1">
      <c r="A199" s="40"/>
      <c r="B199" s="41"/>
      <c r="C199" s="221" t="s">
        <v>252</v>
      </c>
      <c r="D199" s="221" t="s">
        <v>218</v>
      </c>
      <c r="E199" s="222" t="s">
        <v>3767</v>
      </c>
      <c r="F199" s="223" t="s">
        <v>3768</v>
      </c>
      <c r="G199" s="224" t="s">
        <v>323</v>
      </c>
      <c r="H199" s="225">
        <v>1</v>
      </c>
      <c r="I199" s="226"/>
      <c r="J199" s="227">
        <f>ROUND(I199*H199,2)</f>
        <v>0</v>
      </c>
      <c r="K199" s="223" t="s">
        <v>1</v>
      </c>
      <c r="L199" s="46"/>
      <c r="M199" s="228" t="s">
        <v>1</v>
      </c>
      <c r="N199" s="229" t="s">
        <v>48</v>
      </c>
      <c r="O199" s="93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32" t="s">
        <v>223</v>
      </c>
      <c r="AT199" s="232" t="s">
        <v>218</v>
      </c>
      <c r="AU199" s="232" t="s">
        <v>93</v>
      </c>
      <c r="AY199" s="18" t="s">
        <v>216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91</v>
      </c>
      <c r="BK199" s="233">
        <f>ROUND(I199*H199,2)</f>
        <v>0</v>
      </c>
      <c r="BL199" s="18" t="s">
        <v>223</v>
      </c>
      <c r="BM199" s="232" t="s">
        <v>3769</v>
      </c>
    </row>
    <row r="200" s="15" customFormat="1">
      <c r="A200" s="15"/>
      <c r="B200" s="257"/>
      <c r="C200" s="258"/>
      <c r="D200" s="236" t="s">
        <v>225</v>
      </c>
      <c r="E200" s="259" t="s">
        <v>1</v>
      </c>
      <c r="F200" s="260" t="s">
        <v>3770</v>
      </c>
      <c r="G200" s="258"/>
      <c r="H200" s="259" t="s">
        <v>1</v>
      </c>
      <c r="I200" s="261"/>
      <c r="J200" s="258"/>
      <c r="K200" s="258"/>
      <c r="L200" s="262"/>
      <c r="M200" s="263"/>
      <c r="N200" s="264"/>
      <c r="O200" s="264"/>
      <c r="P200" s="264"/>
      <c r="Q200" s="264"/>
      <c r="R200" s="264"/>
      <c r="S200" s="264"/>
      <c r="T200" s="26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6" t="s">
        <v>225</v>
      </c>
      <c r="AU200" s="266" t="s">
        <v>93</v>
      </c>
      <c r="AV200" s="15" t="s">
        <v>91</v>
      </c>
      <c r="AW200" s="15" t="s">
        <v>38</v>
      </c>
      <c r="AX200" s="15" t="s">
        <v>83</v>
      </c>
      <c r="AY200" s="266" t="s">
        <v>216</v>
      </c>
    </row>
    <row r="201" s="13" customFormat="1">
      <c r="A201" s="13"/>
      <c r="B201" s="234"/>
      <c r="C201" s="235"/>
      <c r="D201" s="236" t="s">
        <v>225</v>
      </c>
      <c r="E201" s="237" t="s">
        <v>1</v>
      </c>
      <c r="F201" s="238" t="s">
        <v>91</v>
      </c>
      <c r="G201" s="235"/>
      <c r="H201" s="239">
        <v>1</v>
      </c>
      <c r="I201" s="240"/>
      <c r="J201" s="235"/>
      <c r="K201" s="235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225</v>
      </c>
      <c r="AU201" s="245" t="s">
        <v>93</v>
      </c>
      <c r="AV201" s="13" t="s">
        <v>93</v>
      </c>
      <c r="AW201" s="13" t="s">
        <v>38</v>
      </c>
      <c r="AX201" s="13" t="s">
        <v>83</v>
      </c>
      <c r="AY201" s="245" t="s">
        <v>216</v>
      </c>
    </row>
    <row r="202" s="14" customFormat="1">
      <c r="A202" s="14"/>
      <c r="B202" s="246"/>
      <c r="C202" s="247"/>
      <c r="D202" s="236" t="s">
        <v>225</v>
      </c>
      <c r="E202" s="248" t="s">
        <v>1</v>
      </c>
      <c r="F202" s="249" t="s">
        <v>229</v>
      </c>
      <c r="G202" s="247"/>
      <c r="H202" s="250">
        <v>1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6" t="s">
        <v>225</v>
      </c>
      <c r="AU202" s="256" t="s">
        <v>93</v>
      </c>
      <c r="AV202" s="14" t="s">
        <v>223</v>
      </c>
      <c r="AW202" s="14" t="s">
        <v>38</v>
      </c>
      <c r="AX202" s="14" t="s">
        <v>91</v>
      </c>
      <c r="AY202" s="256" t="s">
        <v>216</v>
      </c>
    </row>
    <row r="203" s="2" customFormat="1" ht="24.15" customHeight="1">
      <c r="A203" s="40"/>
      <c r="B203" s="41"/>
      <c r="C203" s="221" t="s">
        <v>257</v>
      </c>
      <c r="D203" s="221" t="s">
        <v>218</v>
      </c>
      <c r="E203" s="222" t="s">
        <v>3771</v>
      </c>
      <c r="F203" s="223" t="s">
        <v>3772</v>
      </c>
      <c r="G203" s="224" t="s">
        <v>323</v>
      </c>
      <c r="H203" s="225">
        <v>1</v>
      </c>
      <c r="I203" s="226"/>
      <c r="J203" s="227">
        <f>ROUND(I203*H203,2)</f>
        <v>0</v>
      </c>
      <c r="K203" s="223" t="s">
        <v>1</v>
      </c>
      <c r="L203" s="46"/>
      <c r="M203" s="228" t="s">
        <v>1</v>
      </c>
      <c r="N203" s="229" t="s">
        <v>48</v>
      </c>
      <c r="O203" s="93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2" t="s">
        <v>223</v>
      </c>
      <c r="AT203" s="232" t="s">
        <v>218</v>
      </c>
      <c r="AU203" s="232" t="s">
        <v>93</v>
      </c>
      <c r="AY203" s="18" t="s">
        <v>216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91</v>
      </c>
      <c r="BK203" s="233">
        <f>ROUND(I203*H203,2)</f>
        <v>0</v>
      </c>
      <c r="BL203" s="18" t="s">
        <v>223</v>
      </c>
      <c r="BM203" s="232" t="s">
        <v>3773</v>
      </c>
    </row>
    <row r="204" s="15" customFormat="1">
      <c r="A204" s="15"/>
      <c r="B204" s="257"/>
      <c r="C204" s="258"/>
      <c r="D204" s="236" t="s">
        <v>225</v>
      </c>
      <c r="E204" s="259" t="s">
        <v>1</v>
      </c>
      <c r="F204" s="260" t="s">
        <v>3774</v>
      </c>
      <c r="G204" s="258"/>
      <c r="H204" s="259" t="s">
        <v>1</v>
      </c>
      <c r="I204" s="261"/>
      <c r="J204" s="258"/>
      <c r="K204" s="258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225</v>
      </c>
      <c r="AU204" s="266" t="s">
        <v>93</v>
      </c>
      <c r="AV204" s="15" t="s">
        <v>91</v>
      </c>
      <c r="AW204" s="15" t="s">
        <v>38</v>
      </c>
      <c r="AX204" s="15" t="s">
        <v>83</v>
      </c>
      <c r="AY204" s="266" t="s">
        <v>216</v>
      </c>
    </row>
    <row r="205" s="13" customFormat="1">
      <c r="A205" s="13"/>
      <c r="B205" s="234"/>
      <c r="C205" s="235"/>
      <c r="D205" s="236" t="s">
        <v>225</v>
      </c>
      <c r="E205" s="237" t="s">
        <v>1</v>
      </c>
      <c r="F205" s="238" t="s">
        <v>91</v>
      </c>
      <c r="G205" s="235"/>
      <c r="H205" s="239">
        <v>1</v>
      </c>
      <c r="I205" s="240"/>
      <c r="J205" s="235"/>
      <c r="K205" s="235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225</v>
      </c>
      <c r="AU205" s="245" t="s">
        <v>93</v>
      </c>
      <c r="AV205" s="13" t="s">
        <v>93</v>
      </c>
      <c r="AW205" s="13" t="s">
        <v>38</v>
      </c>
      <c r="AX205" s="13" t="s">
        <v>83</v>
      </c>
      <c r="AY205" s="245" t="s">
        <v>216</v>
      </c>
    </row>
    <row r="206" s="14" customFormat="1">
      <c r="A206" s="14"/>
      <c r="B206" s="246"/>
      <c r="C206" s="247"/>
      <c r="D206" s="236" t="s">
        <v>225</v>
      </c>
      <c r="E206" s="248" t="s">
        <v>1</v>
      </c>
      <c r="F206" s="249" t="s">
        <v>229</v>
      </c>
      <c r="G206" s="247"/>
      <c r="H206" s="250">
        <v>1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6" t="s">
        <v>225</v>
      </c>
      <c r="AU206" s="256" t="s">
        <v>93</v>
      </c>
      <c r="AV206" s="14" t="s">
        <v>223</v>
      </c>
      <c r="AW206" s="14" t="s">
        <v>38</v>
      </c>
      <c r="AX206" s="14" t="s">
        <v>91</v>
      </c>
      <c r="AY206" s="256" t="s">
        <v>216</v>
      </c>
    </row>
    <row r="207" s="2" customFormat="1" ht="21.75" customHeight="1">
      <c r="A207" s="40"/>
      <c r="B207" s="41"/>
      <c r="C207" s="221" t="s">
        <v>263</v>
      </c>
      <c r="D207" s="221" t="s">
        <v>218</v>
      </c>
      <c r="E207" s="222" t="s">
        <v>3775</v>
      </c>
      <c r="F207" s="223" t="s">
        <v>3776</v>
      </c>
      <c r="G207" s="224" t="s">
        <v>323</v>
      </c>
      <c r="H207" s="225">
        <v>12</v>
      </c>
      <c r="I207" s="226"/>
      <c r="J207" s="227">
        <f>ROUND(I207*H207,2)</f>
        <v>0</v>
      </c>
      <c r="K207" s="223" t="s">
        <v>1</v>
      </c>
      <c r="L207" s="46"/>
      <c r="M207" s="228" t="s">
        <v>1</v>
      </c>
      <c r="N207" s="229" t="s">
        <v>48</v>
      </c>
      <c r="O207" s="93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2" t="s">
        <v>223</v>
      </c>
      <c r="AT207" s="232" t="s">
        <v>218</v>
      </c>
      <c r="AU207" s="232" t="s">
        <v>93</v>
      </c>
      <c r="AY207" s="18" t="s">
        <v>216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91</v>
      </c>
      <c r="BK207" s="233">
        <f>ROUND(I207*H207,2)</f>
        <v>0</v>
      </c>
      <c r="BL207" s="18" t="s">
        <v>223</v>
      </c>
      <c r="BM207" s="232" t="s">
        <v>3777</v>
      </c>
    </row>
    <row r="208" s="13" customFormat="1">
      <c r="A208" s="13"/>
      <c r="B208" s="234"/>
      <c r="C208" s="235"/>
      <c r="D208" s="236" t="s">
        <v>225</v>
      </c>
      <c r="E208" s="237" t="s">
        <v>1</v>
      </c>
      <c r="F208" s="238" t="s">
        <v>3778</v>
      </c>
      <c r="G208" s="235"/>
      <c r="H208" s="239">
        <v>2</v>
      </c>
      <c r="I208" s="240"/>
      <c r="J208" s="235"/>
      <c r="K208" s="235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225</v>
      </c>
      <c r="AU208" s="245" t="s">
        <v>93</v>
      </c>
      <c r="AV208" s="13" t="s">
        <v>93</v>
      </c>
      <c r="AW208" s="13" t="s">
        <v>38</v>
      </c>
      <c r="AX208" s="13" t="s">
        <v>83</v>
      </c>
      <c r="AY208" s="245" t="s">
        <v>216</v>
      </c>
    </row>
    <row r="209" s="13" customFormat="1">
      <c r="A209" s="13"/>
      <c r="B209" s="234"/>
      <c r="C209" s="235"/>
      <c r="D209" s="236" t="s">
        <v>225</v>
      </c>
      <c r="E209" s="237" t="s">
        <v>1</v>
      </c>
      <c r="F209" s="238" t="s">
        <v>3779</v>
      </c>
      <c r="G209" s="235"/>
      <c r="H209" s="239">
        <v>2</v>
      </c>
      <c r="I209" s="240"/>
      <c r="J209" s="235"/>
      <c r="K209" s="235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225</v>
      </c>
      <c r="AU209" s="245" t="s">
        <v>93</v>
      </c>
      <c r="AV209" s="13" t="s">
        <v>93</v>
      </c>
      <c r="AW209" s="13" t="s">
        <v>38</v>
      </c>
      <c r="AX209" s="13" t="s">
        <v>83</v>
      </c>
      <c r="AY209" s="245" t="s">
        <v>216</v>
      </c>
    </row>
    <row r="210" s="13" customFormat="1">
      <c r="A210" s="13"/>
      <c r="B210" s="234"/>
      <c r="C210" s="235"/>
      <c r="D210" s="236" t="s">
        <v>225</v>
      </c>
      <c r="E210" s="237" t="s">
        <v>1</v>
      </c>
      <c r="F210" s="238" t="s">
        <v>3780</v>
      </c>
      <c r="G210" s="235"/>
      <c r="H210" s="239">
        <v>2</v>
      </c>
      <c r="I210" s="240"/>
      <c r="J210" s="235"/>
      <c r="K210" s="235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225</v>
      </c>
      <c r="AU210" s="245" t="s">
        <v>93</v>
      </c>
      <c r="AV210" s="13" t="s">
        <v>93</v>
      </c>
      <c r="AW210" s="13" t="s">
        <v>38</v>
      </c>
      <c r="AX210" s="13" t="s">
        <v>83</v>
      </c>
      <c r="AY210" s="245" t="s">
        <v>216</v>
      </c>
    </row>
    <row r="211" s="13" customFormat="1">
      <c r="A211" s="13"/>
      <c r="B211" s="234"/>
      <c r="C211" s="235"/>
      <c r="D211" s="236" t="s">
        <v>225</v>
      </c>
      <c r="E211" s="237" t="s">
        <v>1</v>
      </c>
      <c r="F211" s="238" t="s">
        <v>3781</v>
      </c>
      <c r="G211" s="235"/>
      <c r="H211" s="239">
        <v>2</v>
      </c>
      <c r="I211" s="240"/>
      <c r="J211" s="235"/>
      <c r="K211" s="235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225</v>
      </c>
      <c r="AU211" s="245" t="s">
        <v>93</v>
      </c>
      <c r="AV211" s="13" t="s">
        <v>93</v>
      </c>
      <c r="AW211" s="13" t="s">
        <v>38</v>
      </c>
      <c r="AX211" s="13" t="s">
        <v>83</v>
      </c>
      <c r="AY211" s="245" t="s">
        <v>216</v>
      </c>
    </row>
    <row r="212" s="13" customFormat="1">
      <c r="A212" s="13"/>
      <c r="B212" s="234"/>
      <c r="C212" s="235"/>
      <c r="D212" s="236" t="s">
        <v>225</v>
      </c>
      <c r="E212" s="237" t="s">
        <v>1</v>
      </c>
      <c r="F212" s="238" t="s">
        <v>3782</v>
      </c>
      <c r="G212" s="235"/>
      <c r="H212" s="239">
        <v>2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225</v>
      </c>
      <c r="AU212" s="245" t="s">
        <v>93</v>
      </c>
      <c r="AV212" s="13" t="s">
        <v>93</v>
      </c>
      <c r="AW212" s="13" t="s">
        <v>38</v>
      </c>
      <c r="AX212" s="13" t="s">
        <v>83</v>
      </c>
      <c r="AY212" s="245" t="s">
        <v>216</v>
      </c>
    </row>
    <row r="213" s="13" customFormat="1">
      <c r="A213" s="13"/>
      <c r="B213" s="234"/>
      <c r="C213" s="235"/>
      <c r="D213" s="236" t="s">
        <v>225</v>
      </c>
      <c r="E213" s="237" t="s">
        <v>1</v>
      </c>
      <c r="F213" s="238" t="s">
        <v>3783</v>
      </c>
      <c r="G213" s="235"/>
      <c r="H213" s="239">
        <v>2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225</v>
      </c>
      <c r="AU213" s="245" t="s">
        <v>93</v>
      </c>
      <c r="AV213" s="13" t="s">
        <v>93</v>
      </c>
      <c r="AW213" s="13" t="s">
        <v>38</v>
      </c>
      <c r="AX213" s="13" t="s">
        <v>83</v>
      </c>
      <c r="AY213" s="245" t="s">
        <v>216</v>
      </c>
    </row>
    <row r="214" s="14" customFormat="1">
      <c r="A214" s="14"/>
      <c r="B214" s="246"/>
      <c r="C214" s="247"/>
      <c r="D214" s="236" t="s">
        <v>225</v>
      </c>
      <c r="E214" s="248" t="s">
        <v>1</v>
      </c>
      <c r="F214" s="249" t="s">
        <v>229</v>
      </c>
      <c r="G214" s="247"/>
      <c r="H214" s="250">
        <v>12</v>
      </c>
      <c r="I214" s="251"/>
      <c r="J214" s="247"/>
      <c r="K214" s="247"/>
      <c r="L214" s="252"/>
      <c r="M214" s="253"/>
      <c r="N214" s="254"/>
      <c r="O214" s="254"/>
      <c r="P214" s="254"/>
      <c r="Q214" s="254"/>
      <c r="R214" s="254"/>
      <c r="S214" s="254"/>
      <c r="T214" s="25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6" t="s">
        <v>225</v>
      </c>
      <c r="AU214" s="256" t="s">
        <v>93</v>
      </c>
      <c r="AV214" s="14" t="s">
        <v>223</v>
      </c>
      <c r="AW214" s="14" t="s">
        <v>38</v>
      </c>
      <c r="AX214" s="14" t="s">
        <v>91</v>
      </c>
      <c r="AY214" s="256" t="s">
        <v>216</v>
      </c>
    </row>
    <row r="215" s="2" customFormat="1" ht="16.5" customHeight="1">
      <c r="A215" s="40"/>
      <c r="B215" s="41"/>
      <c r="C215" s="221" t="s">
        <v>268</v>
      </c>
      <c r="D215" s="221" t="s">
        <v>218</v>
      </c>
      <c r="E215" s="222" t="s">
        <v>3784</v>
      </c>
      <c r="F215" s="223" t="s">
        <v>3785</v>
      </c>
      <c r="G215" s="224" t="s">
        <v>323</v>
      </c>
      <c r="H215" s="225">
        <v>25</v>
      </c>
      <c r="I215" s="226"/>
      <c r="J215" s="227">
        <f>ROUND(I215*H215,2)</f>
        <v>0</v>
      </c>
      <c r="K215" s="223" t="s">
        <v>1</v>
      </c>
      <c r="L215" s="46"/>
      <c r="M215" s="228" t="s">
        <v>1</v>
      </c>
      <c r="N215" s="229" t="s">
        <v>48</v>
      </c>
      <c r="O215" s="93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2" t="s">
        <v>223</v>
      </c>
      <c r="AT215" s="232" t="s">
        <v>218</v>
      </c>
      <c r="AU215" s="232" t="s">
        <v>93</v>
      </c>
      <c r="AY215" s="18" t="s">
        <v>216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91</v>
      </c>
      <c r="BK215" s="233">
        <f>ROUND(I215*H215,2)</f>
        <v>0</v>
      </c>
      <c r="BL215" s="18" t="s">
        <v>223</v>
      </c>
      <c r="BM215" s="232" t="s">
        <v>3786</v>
      </c>
    </row>
    <row r="216" s="13" customFormat="1">
      <c r="A216" s="13"/>
      <c r="B216" s="234"/>
      <c r="C216" s="235"/>
      <c r="D216" s="236" t="s">
        <v>225</v>
      </c>
      <c r="E216" s="237" t="s">
        <v>1</v>
      </c>
      <c r="F216" s="238" t="s">
        <v>3787</v>
      </c>
      <c r="G216" s="235"/>
      <c r="H216" s="239">
        <v>4</v>
      </c>
      <c r="I216" s="240"/>
      <c r="J216" s="235"/>
      <c r="K216" s="235"/>
      <c r="L216" s="241"/>
      <c r="M216" s="242"/>
      <c r="N216" s="243"/>
      <c r="O216" s="243"/>
      <c r="P216" s="243"/>
      <c r="Q216" s="243"/>
      <c r="R216" s="243"/>
      <c r="S216" s="243"/>
      <c r="T216" s="24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5" t="s">
        <v>225</v>
      </c>
      <c r="AU216" s="245" t="s">
        <v>93</v>
      </c>
      <c r="AV216" s="13" t="s">
        <v>93</v>
      </c>
      <c r="AW216" s="13" t="s">
        <v>38</v>
      </c>
      <c r="AX216" s="13" t="s">
        <v>83</v>
      </c>
      <c r="AY216" s="245" t="s">
        <v>216</v>
      </c>
    </row>
    <row r="217" s="13" customFormat="1">
      <c r="A217" s="13"/>
      <c r="B217" s="234"/>
      <c r="C217" s="235"/>
      <c r="D217" s="236" t="s">
        <v>225</v>
      </c>
      <c r="E217" s="237" t="s">
        <v>1</v>
      </c>
      <c r="F217" s="238" t="s">
        <v>3788</v>
      </c>
      <c r="G217" s="235"/>
      <c r="H217" s="239">
        <v>4</v>
      </c>
      <c r="I217" s="240"/>
      <c r="J217" s="235"/>
      <c r="K217" s="235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225</v>
      </c>
      <c r="AU217" s="245" t="s">
        <v>93</v>
      </c>
      <c r="AV217" s="13" t="s">
        <v>93</v>
      </c>
      <c r="AW217" s="13" t="s">
        <v>38</v>
      </c>
      <c r="AX217" s="13" t="s">
        <v>83</v>
      </c>
      <c r="AY217" s="245" t="s">
        <v>216</v>
      </c>
    </row>
    <row r="218" s="13" customFormat="1">
      <c r="A218" s="13"/>
      <c r="B218" s="234"/>
      <c r="C218" s="235"/>
      <c r="D218" s="236" t="s">
        <v>225</v>
      </c>
      <c r="E218" s="237" t="s">
        <v>1</v>
      </c>
      <c r="F218" s="238" t="s">
        <v>3789</v>
      </c>
      <c r="G218" s="235"/>
      <c r="H218" s="239">
        <v>4</v>
      </c>
      <c r="I218" s="240"/>
      <c r="J218" s="235"/>
      <c r="K218" s="235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225</v>
      </c>
      <c r="AU218" s="245" t="s">
        <v>93</v>
      </c>
      <c r="AV218" s="13" t="s">
        <v>93</v>
      </c>
      <c r="AW218" s="13" t="s">
        <v>38</v>
      </c>
      <c r="AX218" s="13" t="s">
        <v>83</v>
      </c>
      <c r="AY218" s="245" t="s">
        <v>216</v>
      </c>
    </row>
    <row r="219" s="13" customFormat="1">
      <c r="A219" s="13"/>
      <c r="B219" s="234"/>
      <c r="C219" s="235"/>
      <c r="D219" s="236" t="s">
        <v>225</v>
      </c>
      <c r="E219" s="237" t="s">
        <v>1</v>
      </c>
      <c r="F219" s="238" t="s">
        <v>3790</v>
      </c>
      <c r="G219" s="235"/>
      <c r="H219" s="239">
        <v>4</v>
      </c>
      <c r="I219" s="240"/>
      <c r="J219" s="235"/>
      <c r="K219" s="235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225</v>
      </c>
      <c r="AU219" s="245" t="s">
        <v>93</v>
      </c>
      <c r="AV219" s="13" t="s">
        <v>93</v>
      </c>
      <c r="AW219" s="13" t="s">
        <v>38</v>
      </c>
      <c r="AX219" s="13" t="s">
        <v>83</v>
      </c>
      <c r="AY219" s="245" t="s">
        <v>216</v>
      </c>
    </row>
    <row r="220" s="13" customFormat="1">
      <c r="A220" s="13"/>
      <c r="B220" s="234"/>
      <c r="C220" s="235"/>
      <c r="D220" s="236" t="s">
        <v>225</v>
      </c>
      <c r="E220" s="237" t="s">
        <v>1</v>
      </c>
      <c r="F220" s="238" t="s">
        <v>3791</v>
      </c>
      <c r="G220" s="235"/>
      <c r="H220" s="239">
        <v>3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225</v>
      </c>
      <c r="AU220" s="245" t="s">
        <v>93</v>
      </c>
      <c r="AV220" s="13" t="s">
        <v>93</v>
      </c>
      <c r="AW220" s="13" t="s">
        <v>38</v>
      </c>
      <c r="AX220" s="13" t="s">
        <v>83</v>
      </c>
      <c r="AY220" s="245" t="s">
        <v>216</v>
      </c>
    </row>
    <row r="221" s="13" customFormat="1">
      <c r="A221" s="13"/>
      <c r="B221" s="234"/>
      <c r="C221" s="235"/>
      <c r="D221" s="236" t="s">
        <v>225</v>
      </c>
      <c r="E221" s="237" t="s">
        <v>1</v>
      </c>
      <c r="F221" s="238" t="s">
        <v>3792</v>
      </c>
      <c r="G221" s="235"/>
      <c r="H221" s="239">
        <v>6</v>
      </c>
      <c r="I221" s="240"/>
      <c r="J221" s="235"/>
      <c r="K221" s="235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225</v>
      </c>
      <c r="AU221" s="245" t="s">
        <v>93</v>
      </c>
      <c r="AV221" s="13" t="s">
        <v>93</v>
      </c>
      <c r="AW221" s="13" t="s">
        <v>38</v>
      </c>
      <c r="AX221" s="13" t="s">
        <v>83</v>
      </c>
      <c r="AY221" s="245" t="s">
        <v>216</v>
      </c>
    </row>
    <row r="222" s="14" customFormat="1">
      <c r="A222" s="14"/>
      <c r="B222" s="246"/>
      <c r="C222" s="247"/>
      <c r="D222" s="236" t="s">
        <v>225</v>
      </c>
      <c r="E222" s="248" t="s">
        <v>1</v>
      </c>
      <c r="F222" s="249" t="s">
        <v>229</v>
      </c>
      <c r="G222" s="247"/>
      <c r="H222" s="250">
        <v>25</v>
      </c>
      <c r="I222" s="251"/>
      <c r="J222" s="247"/>
      <c r="K222" s="247"/>
      <c r="L222" s="252"/>
      <c r="M222" s="253"/>
      <c r="N222" s="254"/>
      <c r="O222" s="254"/>
      <c r="P222" s="254"/>
      <c r="Q222" s="254"/>
      <c r="R222" s="254"/>
      <c r="S222" s="254"/>
      <c r="T222" s="25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6" t="s">
        <v>225</v>
      </c>
      <c r="AU222" s="256" t="s">
        <v>93</v>
      </c>
      <c r="AV222" s="14" t="s">
        <v>223</v>
      </c>
      <c r="AW222" s="14" t="s">
        <v>38</v>
      </c>
      <c r="AX222" s="14" t="s">
        <v>91</v>
      </c>
      <c r="AY222" s="256" t="s">
        <v>216</v>
      </c>
    </row>
    <row r="223" s="2" customFormat="1" ht="62.7" customHeight="1">
      <c r="A223" s="40"/>
      <c r="B223" s="41"/>
      <c r="C223" s="221" t="s">
        <v>275</v>
      </c>
      <c r="D223" s="221" t="s">
        <v>218</v>
      </c>
      <c r="E223" s="222" t="s">
        <v>3793</v>
      </c>
      <c r="F223" s="223" t="s">
        <v>3794</v>
      </c>
      <c r="G223" s="224" t="s">
        <v>323</v>
      </c>
      <c r="H223" s="225">
        <v>14</v>
      </c>
      <c r="I223" s="226"/>
      <c r="J223" s="227">
        <f>ROUND(I223*H223,2)</f>
        <v>0</v>
      </c>
      <c r="K223" s="223" t="s">
        <v>1</v>
      </c>
      <c r="L223" s="46"/>
      <c r="M223" s="228" t="s">
        <v>1</v>
      </c>
      <c r="N223" s="229" t="s">
        <v>48</v>
      </c>
      <c r="O223" s="93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2" t="s">
        <v>223</v>
      </c>
      <c r="AT223" s="232" t="s">
        <v>218</v>
      </c>
      <c r="AU223" s="232" t="s">
        <v>93</v>
      </c>
      <c r="AY223" s="18" t="s">
        <v>216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91</v>
      </c>
      <c r="BK223" s="233">
        <f>ROUND(I223*H223,2)</f>
        <v>0</v>
      </c>
      <c r="BL223" s="18" t="s">
        <v>223</v>
      </c>
      <c r="BM223" s="232" t="s">
        <v>3795</v>
      </c>
    </row>
    <row r="224" s="13" customFormat="1">
      <c r="A224" s="13"/>
      <c r="B224" s="234"/>
      <c r="C224" s="235"/>
      <c r="D224" s="236" t="s">
        <v>225</v>
      </c>
      <c r="E224" s="237" t="s">
        <v>1</v>
      </c>
      <c r="F224" s="238" t="s">
        <v>3787</v>
      </c>
      <c r="G224" s="235"/>
      <c r="H224" s="239">
        <v>4</v>
      </c>
      <c r="I224" s="240"/>
      <c r="J224" s="235"/>
      <c r="K224" s="235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225</v>
      </c>
      <c r="AU224" s="245" t="s">
        <v>93</v>
      </c>
      <c r="AV224" s="13" t="s">
        <v>93</v>
      </c>
      <c r="AW224" s="13" t="s">
        <v>38</v>
      </c>
      <c r="AX224" s="13" t="s">
        <v>83</v>
      </c>
      <c r="AY224" s="245" t="s">
        <v>216</v>
      </c>
    </row>
    <row r="225" s="13" customFormat="1">
      <c r="A225" s="13"/>
      <c r="B225" s="234"/>
      <c r="C225" s="235"/>
      <c r="D225" s="236" t="s">
        <v>225</v>
      </c>
      <c r="E225" s="237" t="s">
        <v>1</v>
      </c>
      <c r="F225" s="238" t="s">
        <v>3779</v>
      </c>
      <c r="G225" s="235"/>
      <c r="H225" s="239">
        <v>2</v>
      </c>
      <c r="I225" s="240"/>
      <c r="J225" s="235"/>
      <c r="K225" s="235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225</v>
      </c>
      <c r="AU225" s="245" t="s">
        <v>93</v>
      </c>
      <c r="AV225" s="13" t="s">
        <v>93</v>
      </c>
      <c r="AW225" s="13" t="s">
        <v>38</v>
      </c>
      <c r="AX225" s="13" t="s">
        <v>83</v>
      </c>
      <c r="AY225" s="245" t="s">
        <v>216</v>
      </c>
    </row>
    <row r="226" s="13" customFormat="1">
      <c r="A226" s="13"/>
      <c r="B226" s="234"/>
      <c r="C226" s="235"/>
      <c r="D226" s="236" t="s">
        <v>225</v>
      </c>
      <c r="E226" s="237" t="s">
        <v>1</v>
      </c>
      <c r="F226" s="238" t="s">
        <v>3796</v>
      </c>
      <c r="G226" s="235"/>
      <c r="H226" s="239">
        <v>2</v>
      </c>
      <c r="I226" s="240"/>
      <c r="J226" s="235"/>
      <c r="K226" s="235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225</v>
      </c>
      <c r="AU226" s="245" t="s">
        <v>93</v>
      </c>
      <c r="AV226" s="13" t="s">
        <v>93</v>
      </c>
      <c r="AW226" s="13" t="s">
        <v>38</v>
      </c>
      <c r="AX226" s="13" t="s">
        <v>83</v>
      </c>
      <c r="AY226" s="245" t="s">
        <v>216</v>
      </c>
    </row>
    <row r="227" s="13" customFormat="1">
      <c r="A227" s="13"/>
      <c r="B227" s="234"/>
      <c r="C227" s="235"/>
      <c r="D227" s="236" t="s">
        <v>225</v>
      </c>
      <c r="E227" s="237" t="s">
        <v>1</v>
      </c>
      <c r="F227" s="238" t="s">
        <v>3797</v>
      </c>
      <c r="G227" s="235"/>
      <c r="H227" s="239">
        <v>3</v>
      </c>
      <c r="I227" s="240"/>
      <c r="J227" s="235"/>
      <c r="K227" s="235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225</v>
      </c>
      <c r="AU227" s="245" t="s">
        <v>93</v>
      </c>
      <c r="AV227" s="13" t="s">
        <v>93</v>
      </c>
      <c r="AW227" s="13" t="s">
        <v>38</v>
      </c>
      <c r="AX227" s="13" t="s">
        <v>83</v>
      </c>
      <c r="AY227" s="245" t="s">
        <v>216</v>
      </c>
    </row>
    <row r="228" s="13" customFormat="1">
      <c r="A228" s="13"/>
      <c r="B228" s="234"/>
      <c r="C228" s="235"/>
      <c r="D228" s="236" t="s">
        <v>225</v>
      </c>
      <c r="E228" s="237" t="s">
        <v>1</v>
      </c>
      <c r="F228" s="238" t="s">
        <v>3798</v>
      </c>
      <c r="G228" s="235"/>
      <c r="H228" s="239">
        <v>1</v>
      </c>
      <c r="I228" s="240"/>
      <c r="J228" s="235"/>
      <c r="K228" s="235"/>
      <c r="L228" s="241"/>
      <c r="M228" s="242"/>
      <c r="N228" s="243"/>
      <c r="O228" s="243"/>
      <c r="P228" s="243"/>
      <c r="Q228" s="243"/>
      <c r="R228" s="243"/>
      <c r="S228" s="243"/>
      <c r="T228" s="24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5" t="s">
        <v>225</v>
      </c>
      <c r="AU228" s="245" t="s">
        <v>93</v>
      </c>
      <c r="AV228" s="13" t="s">
        <v>93</v>
      </c>
      <c r="AW228" s="13" t="s">
        <v>38</v>
      </c>
      <c r="AX228" s="13" t="s">
        <v>83</v>
      </c>
      <c r="AY228" s="245" t="s">
        <v>216</v>
      </c>
    </row>
    <row r="229" s="13" customFormat="1">
      <c r="A229" s="13"/>
      <c r="B229" s="234"/>
      <c r="C229" s="235"/>
      <c r="D229" s="236" t="s">
        <v>225</v>
      </c>
      <c r="E229" s="237" t="s">
        <v>1</v>
      </c>
      <c r="F229" s="238" t="s">
        <v>3783</v>
      </c>
      <c r="G229" s="235"/>
      <c r="H229" s="239">
        <v>2</v>
      </c>
      <c r="I229" s="240"/>
      <c r="J229" s="235"/>
      <c r="K229" s="235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225</v>
      </c>
      <c r="AU229" s="245" t="s">
        <v>93</v>
      </c>
      <c r="AV229" s="13" t="s">
        <v>93</v>
      </c>
      <c r="AW229" s="13" t="s">
        <v>38</v>
      </c>
      <c r="AX229" s="13" t="s">
        <v>83</v>
      </c>
      <c r="AY229" s="245" t="s">
        <v>216</v>
      </c>
    </row>
    <row r="230" s="14" customFormat="1">
      <c r="A230" s="14"/>
      <c r="B230" s="246"/>
      <c r="C230" s="247"/>
      <c r="D230" s="236" t="s">
        <v>225</v>
      </c>
      <c r="E230" s="248" t="s">
        <v>1</v>
      </c>
      <c r="F230" s="249" t="s">
        <v>229</v>
      </c>
      <c r="G230" s="247"/>
      <c r="H230" s="250">
        <v>14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6" t="s">
        <v>225</v>
      </c>
      <c r="AU230" s="256" t="s">
        <v>93</v>
      </c>
      <c r="AV230" s="14" t="s">
        <v>223</v>
      </c>
      <c r="AW230" s="14" t="s">
        <v>38</v>
      </c>
      <c r="AX230" s="14" t="s">
        <v>91</v>
      </c>
      <c r="AY230" s="256" t="s">
        <v>216</v>
      </c>
    </row>
    <row r="231" s="2" customFormat="1" ht="24.15" customHeight="1">
      <c r="A231" s="40"/>
      <c r="B231" s="41"/>
      <c r="C231" s="221" t="s">
        <v>281</v>
      </c>
      <c r="D231" s="221" t="s">
        <v>218</v>
      </c>
      <c r="E231" s="222" t="s">
        <v>3799</v>
      </c>
      <c r="F231" s="223" t="s">
        <v>3800</v>
      </c>
      <c r="G231" s="224" t="s">
        <v>323</v>
      </c>
      <c r="H231" s="225">
        <v>19</v>
      </c>
      <c r="I231" s="226"/>
      <c r="J231" s="227">
        <f>ROUND(I231*H231,2)</f>
        <v>0</v>
      </c>
      <c r="K231" s="223" t="s">
        <v>1</v>
      </c>
      <c r="L231" s="46"/>
      <c r="M231" s="228" t="s">
        <v>1</v>
      </c>
      <c r="N231" s="229" t="s">
        <v>48</v>
      </c>
      <c r="O231" s="93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2" t="s">
        <v>223</v>
      </c>
      <c r="AT231" s="232" t="s">
        <v>218</v>
      </c>
      <c r="AU231" s="232" t="s">
        <v>93</v>
      </c>
      <c r="AY231" s="18" t="s">
        <v>216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91</v>
      </c>
      <c r="BK231" s="233">
        <f>ROUND(I231*H231,2)</f>
        <v>0</v>
      </c>
      <c r="BL231" s="18" t="s">
        <v>223</v>
      </c>
      <c r="BM231" s="232" t="s">
        <v>3801</v>
      </c>
    </row>
    <row r="232" s="13" customFormat="1">
      <c r="A232" s="13"/>
      <c r="B232" s="234"/>
      <c r="C232" s="235"/>
      <c r="D232" s="236" t="s">
        <v>225</v>
      </c>
      <c r="E232" s="237" t="s">
        <v>1</v>
      </c>
      <c r="F232" s="238" t="s">
        <v>3802</v>
      </c>
      <c r="G232" s="235"/>
      <c r="H232" s="239">
        <v>19</v>
      </c>
      <c r="I232" s="240"/>
      <c r="J232" s="235"/>
      <c r="K232" s="235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225</v>
      </c>
      <c r="AU232" s="245" t="s">
        <v>93</v>
      </c>
      <c r="AV232" s="13" t="s">
        <v>93</v>
      </c>
      <c r="AW232" s="13" t="s">
        <v>38</v>
      </c>
      <c r="AX232" s="13" t="s">
        <v>83</v>
      </c>
      <c r="AY232" s="245" t="s">
        <v>216</v>
      </c>
    </row>
    <row r="233" s="14" customFormat="1">
      <c r="A233" s="14"/>
      <c r="B233" s="246"/>
      <c r="C233" s="247"/>
      <c r="D233" s="236" t="s">
        <v>225</v>
      </c>
      <c r="E233" s="248" t="s">
        <v>1</v>
      </c>
      <c r="F233" s="249" t="s">
        <v>229</v>
      </c>
      <c r="G233" s="247"/>
      <c r="H233" s="250">
        <v>19</v>
      </c>
      <c r="I233" s="251"/>
      <c r="J233" s="247"/>
      <c r="K233" s="247"/>
      <c r="L233" s="252"/>
      <c r="M233" s="253"/>
      <c r="N233" s="254"/>
      <c r="O233" s="254"/>
      <c r="P233" s="254"/>
      <c r="Q233" s="254"/>
      <c r="R233" s="254"/>
      <c r="S233" s="254"/>
      <c r="T233" s="25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6" t="s">
        <v>225</v>
      </c>
      <c r="AU233" s="256" t="s">
        <v>93</v>
      </c>
      <c r="AV233" s="14" t="s">
        <v>223</v>
      </c>
      <c r="AW233" s="14" t="s">
        <v>38</v>
      </c>
      <c r="AX233" s="14" t="s">
        <v>91</v>
      </c>
      <c r="AY233" s="256" t="s">
        <v>216</v>
      </c>
    </row>
    <row r="234" s="2" customFormat="1" ht="24.15" customHeight="1">
      <c r="A234" s="40"/>
      <c r="B234" s="41"/>
      <c r="C234" s="221" t="s">
        <v>288</v>
      </c>
      <c r="D234" s="221" t="s">
        <v>218</v>
      </c>
      <c r="E234" s="222" t="s">
        <v>3803</v>
      </c>
      <c r="F234" s="223" t="s">
        <v>3804</v>
      </c>
      <c r="G234" s="224" t="s">
        <v>323</v>
      </c>
      <c r="H234" s="225">
        <v>6</v>
      </c>
      <c r="I234" s="226"/>
      <c r="J234" s="227">
        <f>ROUND(I234*H234,2)</f>
        <v>0</v>
      </c>
      <c r="K234" s="223" t="s">
        <v>1</v>
      </c>
      <c r="L234" s="46"/>
      <c r="M234" s="228" t="s">
        <v>1</v>
      </c>
      <c r="N234" s="229" t="s">
        <v>48</v>
      </c>
      <c r="O234" s="93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2" t="s">
        <v>223</v>
      </c>
      <c r="AT234" s="232" t="s">
        <v>218</v>
      </c>
      <c r="AU234" s="232" t="s">
        <v>93</v>
      </c>
      <c r="AY234" s="18" t="s">
        <v>216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8" t="s">
        <v>91</v>
      </c>
      <c r="BK234" s="233">
        <f>ROUND(I234*H234,2)</f>
        <v>0</v>
      </c>
      <c r="BL234" s="18" t="s">
        <v>223</v>
      </c>
      <c r="BM234" s="232" t="s">
        <v>3805</v>
      </c>
    </row>
    <row r="235" s="13" customFormat="1">
      <c r="A235" s="13"/>
      <c r="B235" s="234"/>
      <c r="C235" s="235"/>
      <c r="D235" s="236" t="s">
        <v>225</v>
      </c>
      <c r="E235" s="237" t="s">
        <v>1</v>
      </c>
      <c r="F235" s="238" t="s">
        <v>3806</v>
      </c>
      <c r="G235" s="235"/>
      <c r="H235" s="239">
        <v>1</v>
      </c>
      <c r="I235" s="240"/>
      <c r="J235" s="235"/>
      <c r="K235" s="235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225</v>
      </c>
      <c r="AU235" s="245" t="s">
        <v>93</v>
      </c>
      <c r="AV235" s="13" t="s">
        <v>93</v>
      </c>
      <c r="AW235" s="13" t="s">
        <v>38</v>
      </c>
      <c r="AX235" s="13" t="s">
        <v>83</v>
      </c>
      <c r="AY235" s="245" t="s">
        <v>216</v>
      </c>
    </row>
    <row r="236" s="13" customFormat="1">
      <c r="A236" s="13"/>
      <c r="B236" s="234"/>
      <c r="C236" s="235"/>
      <c r="D236" s="236" t="s">
        <v>225</v>
      </c>
      <c r="E236" s="237" t="s">
        <v>1</v>
      </c>
      <c r="F236" s="238" t="s">
        <v>3807</v>
      </c>
      <c r="G236" s="235"/>
      <c r="H236" s="239">
        <v>1</v>
      </c>
      <c r="I236" s="240"/>
      <c r="J236" s="235"/>
      <c r="K236" s="235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225</v>
      </c>
      <c r="AU236" s="245" t="s">
        <v>93</v>
      </c>
      <c r="AV236" s="13" t="s">
        <v>93</v>
      </c>
      <c r="AW236" s="13" t="s">
        <v>38</v>
      </c>
      <c r="AX236" s="13" t="s">
        <v>83</v>
      </c>
      <c r="AY236" s="245" t="s">
        <v>216</v>
      </c>
    </row>
    <row r="237" s="13" customFormat="1">
      <c r="A237" s="13"/>
      <c r="B237" s="234"/>
      <c r="C237" s="235"/>
      <c r="D237" s="236" t="s">
        <v>225</v>
      </c>
      <c r="E237" s="237" t="s">
        <v>1</v>
      </c>
      <c r="F237" s="238" t="s">
        <v>3808</v>
      </c>
      <c r="G237" s="235"/>
      <c r="H237" s="239">
        <v>1</v>
      </c>
      <c r="I237" s="240"/>
      <c r="J237" s="235"/>
      <c r="K237" s="235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225</v>
      </c>
      <c r="AU237" s="245" t="s">
        <v>93</v>
      </c>
      <c r="AV237" s="13" t="s">
        <v>93</v>
      </c>
      <c r="AW237" s="13" t="s">
        <v>38</v>
      </c>
      <c r="AX237" s="13" t="s">
        <v>83</v>
      </c>
      <c r="AY237" s="245" t="s">
        <v>216</v>
      </c>
    </row>
    <row r="238" s="13" customFormat="1">
      <c r="A238" s="13"/>
      <c r="B238" s="234"/>
      <c r="C238" s="235"/>
      <c r="D238" s="236" t="s">
        <v>225</v>
      </c>
      <c r="E238" s="237" t="s">
        <v>1</v>
      </c>
      <c r="F238" s="238" t="s">
        <v>3809</v>
      </c>
      <c r="G238" s="235"/>
      <c r="H238" s="239">
        <v>1</v>
      </c>
      <c r="I238" s="240"/>
      <c r="J238" s="235"/>
      <c r="K238" s="235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225</v>
      </c>
      <c r="AU238" s="245" t="s">
        <v>93</v>
      </c>
      <c r="AV238" s="13" t="s">
        <v>93</v>
      </c>
      <c r="AW238" s="13" t="s">
        <v>38</v>
      </c>
      <c r="AX238" s="13" t="s">
        <v>83</v>
      </c>
      <c r="AY238" s="245" t="s">
        <v>216</v>
      </c>
    </row>
    <row r="239" s="13" customFormat="1">
      <c r="A239" s="13"/>
      <c r="B239" s="234"/>
      <c r="C239" s="235"/>
      <c r="D239" s="236" t="s">
        <v>225</v>
      </c>
      <c r="E239" s="237" t="s">
        <v>1</v>
      </c>
      <c r="F239" s="238" t="s">
        <v>3810</v>
      </c>
      <c r="G239" s="235"/>
      <c r="H239" s="239">
        <v>1</v>
      </c>
      <c r="I239" s="240"/>
      <c r="J239" s="235"/>
      <c r="K239" s="235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225</v>
      </c>
      <c r="AU239" s="245" t="s">
        <v>93</v>
      </c>
      <c r="AV239" s="13" t="s">
        <v>93</v>
      </c>
      <c r="AW239" s="13" t="s">
        <v>38</v>
      </c>
      <c r="AX239" s="13" t="s">
        <v>83</v>
      </c>
      <c r="AY239" s="245" t="s">
        <v>216</v>
      </c>
    </row>
    <row r="240" s="13" customFormat="1">
      <c r="A240" s="13"/>
      <c r="B240" s="234"/>
      <c r="C240" s="235"/>
      <c r="D240" s="236" t="s">
        <v>225</v>
      </c>
      <c r="E240" s="237" t="s">
        <v>1</v>
      </c>
      <c r="F240" s="238" t="s">
        <v>3811</v>
      </c>
      <c r="G240" s="235"/>
      <c r="H240" s="239">
        <v>1</v>
      </c>
      <c r="I240" s="240"/>
      <c r="J240" s="235"/>
      <c r="K240" s="235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225</v>
      </c>
      <c r="AU240" s="245" t="s">
        <v>93</v>
      </c>
      <c r="AV240" s="13" t="s">
        <v>93</v>
      </c>
      <c r="AW240" s="13" t="s">
        <v>38</v>
      </c>
      <c r="AX240" s="13" t="s">
        <v>83</v>
      </c>
      <c r="AY240" s="245" t="s">
        <v>216</v>
      </c>
    </row>
    <row r="241" s="14" customFormat="1">
      <c r="A241" s="14"/>
      <c r="B241" s="246"/>
      <c r="C241" s="247"/>
      <c r="D241" s="236" t="s">
        <v>225</v>
      </c>
      <c r="E241" s="248" t="s">
        <v>1</v>
      </c>
      <c r="F241" s="249" t="s">
        <v>229</v>
      </c>
      <c r="G241" s="247"/>
      <c r="H241" s="250">
        <v>6</v>
      </c>
      <c r="I241" s="251"/>
      <c r="J241" s="247"/>
      <c r="K241" s="247"/>
      <c r="L241" s="252"/>
      <c r="M241" s="253"/>
      <c r="N241" s="254"/>
      <c r="O241" s="254"/>
      <c r="P241" s="254"/>
      <c r="Q241" s="254"/>
      <c r="R241" s="254"/>
      <c r="S241" s="254"/>
      <c r="T241" s="25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6" t="s">
        <v>225</v>
      </c>
      <c r="AU241" s="256" t="s">
        <v>93</v>
      </c>
      <c r="AV241" s="14" t="s">
        <v>223</v>
      </c>
      <c r="AW241" s="14" t="s">
        <v>38</v>
      </c>
      <c r="AX241" s="14" t="s">
        <v>91</v>
      </c>
      <c r="AY241" s="256" t="s">
        <v>216</v>
      </c>
    </row>
    <row r="242" s="2" customFormat="1" ht="44.25" customHeight="1">
      <c r="A242" s="40"/>
      <c r="B242" s="41"/>
      <c r="C242" s="221" t="s">
        <v>294</v>
      </c>
      <c r="D242" s="221" t="s">
        <v>218</v>
      </c>
      <c r="E242" s="222" t="s">
        <v>3812</v>
      </c>
      <c r="F242" s="223" t="s">
        <v>3813</v>
      </c>
      <c r="G242" s="224" t="s">
        <v>323</v>
      </c>
      <c r="H242" s="225">
        <v>5</v>
      </c>
      <c r="I242" s="226"/>
      <c r="J242" s="227">
        <f>ROUND(I242*H242,2)</f>
        <v>0</v>
      </c>
      <c r="K242" s="223" t="s">
        <v>1</v>
      </c>
      <c r="L242" s="46"/>
      <c r="M242" s="228" t="s">
        <v>1</v>
      </c>
      <c r="N242" s="229" t="s">
        <v>48</v>
      </c>
      <c r="O242" s="93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2" t="s">
        <v>223</v>
      </c>
      <c r="AT242" s="232" t="s">
        <v>218</v>
      </c>
      <c r="AU242" s="232" t="s">
        <v>93</v>
      </c>
      <c r="AY242" s="18" t="s">
        <v>216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8" t="s">
        <v>91</v>
      </c>
      <c r="BK242" s="233">
        <f>ROUND(I242*H242,2)</f>
        <v>0</v>
      </c>
      <c r="BL242" s="18" t="s">
        <v>223</v>
      </c>
      <c r="BM242" s="232" t="s">
        <v>3814</v>
      </c>
    </row>
    <row r="243" s="13" customFormat="1">
      <c r="A243" s="13"/>
      <c r="B243" s="234"/>
      <c r="C243" s="235"/>
      <c r="D243" s="236" t="s">
        <v>225</v>
      </c>
      <c r="E243" s="237" t="s">
        <v>1</v>
      </c>
      <c r="F243" s="238" t="s">
        <v>3815</v>
      </c>
      <c r="G243" s="235"/>
      <c r="H243" s="239">
        <v>1</v>
      </c>
      <c r="I243" s="240"/>
      <c r="J243" s="235"/>
      <c r="K243" s="235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225</v>
      </c>
      <c r="AU243" s="245" t="s">
        <v>93</v>
      </c>
      <c r="AV243" s="13" t="s">
        <v>93</v>
      </c>
      <c r="AW243" s="13" t="s">
        <v>38</v>
      </c>
      <c r="AX243" s="13" t="s">
        <v>83</v>
      </c>
      <c r="AY243" s="245" t="s">
        <v>216</v>
      </c>
    </row>
    <row r="244" s="13" customFormat="1">
      <c r="A244" s="13"/>
      <c r="B244" s="234"/>
      <c r="C244" s="235"/>
      <c r="D244" s="236" t="s">
        <v>225</v>
      </c>
      <c r="E244" s="237" t="s">
        <v>1</v>
      </c>
      <c r="F244" s="238" t="s">
        <v>3816</v>
      </c>
      <c r="G244" s="235"/>
      <c r="H244" s="239">
        <v>1</v>
      </c>
      <c r="I244" s="240"/>
      <c r="J244" s="235"/>
      <c r="K244" s="235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225</v>
      </c>
      <c r="AU244" s="245" t="s">
        <v>93</v>
      </c>
      <c r="AV244" s="13" t="s">
        <v>93</v>
      </c>
      <c r="AW244" s="13" t="s">
        <v>38</v>
      </c>
      <c r="AX244" s="13" t="s">
        <v>83</v>
      </c>
      <c r="AY244" s="245" t="s">
        <v>216</v>
      </c>
    </row>
    <row r="245" s="13" customFormat="1">
      <c r="A245" s="13"/>
      <c r="B245" s="234"/>
      <c r="C245" s="235"/>
      <c r="D245" s="236" t="s">
        <v>225</v>
      </c>
      <c r="E245" s="237" t="s">
        <v>1</v>
      </c>
      <c r="F245" s="238" t="s">
        <v>3798</v>
      </c>
      <c r="G245" s="235"/>
      <c r="H245" s="239">
        <v>1</v>
      </c>
      <c r="I245" s="240"/>
      <c r="J245" s="235"/>
      <c r="K245" s="235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225</v>
      </c>
      <c r="AU245" s="245" t="s">
        <v>93</v>
      </c>
      <c r="AV245" s="13" t="s">
        <v>93</v>
      </c>
      <c r="AW245" s="13" t="s">
        <v>38</v>
      </c>
      <c r="AX245" s="13" t="s">
        <v>83</v>
      </c>
      <c r="AY245" s="245" t="s">
        <v>216</v>
      </c>
    </row>
    <row r="246" s="13" customFormat="1">
      <c r="A246" s="13"/>
      <c r="B246" s="234"/>
      <c r="C246" s="235"/>
      <c r="D246" s="236" t="s">
        <v>225</v>
      </c>
      <c r="E246" s="237" t="s">
        <v>1</v>
      </c>
      <c r="F246" s="238" t="s">
        <v>3783</v>
      </c>
      <c r="G246" s="235"/>
      <c r="H246" s="239">
        <v>2</v>
      </c>
      <c r="I246" s="240"/>
      <c r="J246" s="235"/>
      <c r="K246" s="235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225</v>
      </c>
      <c r="AU246" s="245" t="s">
        <v>93</v>
      </c>
      <c r="AV246" s="13" t="s">
        <v>93</v>
      </c>
      <c r="AW246" s="13" t="s">
        <v>38</v>
      </c>
      <c r="AX246" s="13" t="s">
        <v>83</v>
      </c>
      <c r="AY246" s="245" t="s">
        <v>216</v>
      </c>
    </row>
    <row r="247" s="14" customFormat="1">
      <c r="A247" s="14"/>
      <c r="B247" s="246"/>
      <c r="C247" s="247"/>
      <c r="D247" s="236" t="s">
        <v>225</v>
      </c>
      <c r="E247" s="248" t="s">
        <v>1</v>
      </c>
      <c r="F247" s="249" t="s">
        <v>229</v>
      </c>
      <c r="G247" s="247"/>
      <c r="H247" s="250">
        <v>5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6" t="s">
        <v>225</v>
      </c>
      <c r="AU247" s="256" t="s">
        <v>93</v>
      </c>
      <c r="AV247" s="14" t="s">
        <v>223</v>
      </c>
      <c r="AW247" s="14" t="s">
        <v>38</v>
      </c>
      <c r="AX247" s="14" t="s">
        <v>91</v>
      </c>
      <c r="AY247" s="256" t="s">
        <v>216</v>
      </c>
    </row>
    <row r="248" s="2" customFormat="1" ht="49.05" customHeight="1">
      <c r="A248" s="40"/>
      <c r="B248" s="41"/>
      <c r="C248" s="221" t="s">
        <v>300</v>
      </c>
      <c r="D248" s="221" t="s">
        <v>218</v>
      </c>
      <c r="E248" s="222" t="s">
        <v>3817</v>
      </c>
      <c r="F248" s="223" t="s">
        <v>3818</v>
      </c>
      <c r="G248" s="224" t="s">
        <v>323</v>
      </c>
      <c r="H248" s="225">
        <v>14</v>
      </c>
      <c r="I248" s="226"/>
      <c r="J248" s="227">
        <f>ROUND(I248*H248,2)</f>
        <v>0</v>
      </c>
      <c r="K248" s="223" t="s">
        <v>1</v>
      </c>
      <c r="L248" s="46"/>
      <c r="M248" s="228" t="s">
        <v>1</v>
      </c>
      <c r="N248" s="229" t="s">
        <v>48</v>
      </c>
      <c r="O248" s="93"/>
      <c r="P248" s="230">
        <f>O248*H248</f>
        <v>0</v>
      </c>
      <c r="Q248" s="230">
        <v>0</v>
      </c>
      <c r="R248" s="230">
        <f>Q248*H248</f>
        <v>0</v>
      </c>
      <c r="S248" s="230">
        <v>0</v>
      </c>
      <c r="T248" s="231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2" t="s">
        <v>223</v>
      </c>
      <c r="AT248" s="232" t="s">
        <v>218</v>
      </c>
      <c r="AU248" s="232" t="s">
        <v>93</v>
      </c>
      <c r="AY248" s="18" t="s">
        <v>216</v>
      </c>
      <c r="BE248" s="233">
        <f>IF(N248="základní",J248,0)</f>
        <v>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8" t="s">
        <v>91</v>
      </c>
      <c r="BK248" s="233">
        <f>ROUND(I248*H248,2)</f>
        <v>0</v>
      </c>
      <c r="BL248" s="18" t="s">
        <v>223</v>
      </c>
      <c r="BM248" s="232" t="s">
        <v>3819</v>
      </c>
    </row>
    <row r="249" s="13" customFormat="1">
      <c r="A249" s="13"/>
      <c r="B249" s="234"/>
      <c r="C249" s="235"/>
      <c r="D249" s="236" t="s">
        <v>225</v>
      </c>
      <c r="E249" s="237" t="s">
        <v>1</v>
      </c>
      <c r="F249" s="238" t="s">
        <v>3778</v>
      </c>
      <c r="G249" s="235"/>
      <c r="H249" s="239">
        <v>2</v>
      </c>
      <c r="I249" s="240"/>
      <c r="J249" s="235"/>
      <c r="K249" s="235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225</v>
      </c>
      <c r="AU249" s="245" t="s">
        <v>93</v>
      </c>
      <c r="AV249" s="13" t="s">
        <v>93</v>
      </c>
      <c r="AW249" s="13" t="s">
        <v>38</v>
      </c>
      <c r="AX249" s="13" t="s">
        <v>83</v>
      </c>
      <c r="AY249" s="245" t="s">
        <v>216</v>
      </c>
    </row>
    <row r="250" s="13" customFormat="1">
      <c r="A250" s="13"/>
      <c r="B250" s="234"/>
      <c r="C250" s="235"/>
      <c r="D250" s="236" t="s">
        <v>225</v>
      </c>
      <c r="E250" s="237" t="s">
        <v>1</v>
      </c>
      <c r="F250" s="238" t="s">
        <v>3779</v>
      </c>
      <c r="G250" s="235"/>
      <c r="H250" s="239">
        <v>2</v>
      </c>
      <c r="I250" s="240"/>
      <c r="J250" s="235"/>
      <c r="K250" s="235"/>
      <c r="L250" s="241"/>
      <c r="M250" s="242"/>
      <c r="N250" s="243"/>
      <c r="O250" s="243"/>
      <c r="P250" s="243"/>
      <c r="Q250" s="243"/>
      <c r="R250" s="243"/>
      <c r="S250" s="243"/>
      <c r="T250" s="24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5" t="s">
        <v>225</v>
      </c>
      <c r="AU250" s="245" t="s">
        <v>93</v>
      </c>
      <c r="AV250" s="13" t="s">
        <v>93</v>
      </c>
      <c r="AW250" s="13" t="s">
        <v>38</v>
      </c>
      <c r="AX250" s="13" t="s">
        <v>83</v>
      </c>
      <c r="AY250" s="245" t="s">
        <v>216</v>
      </c>
    </row>
    <row r="251" s="13" customFormat="1">
      <c r="A251" s="13"/>
      <c r="B251" s="234"/>
      <c r="C251" s="235"/>
      <c r="D251" s="236" t="s">
        <v>225</v>
      </c>
      <c r="E251" s="237" t="s">
        <v>1</v>
      </c>
      <c r="F251" s="238" t="s">
        <v>3820</v>
      </c>
      <c r="G251" s="235"/>
      <c r="H251" s="239">
        <v>3</v>
      </c>
      <c r="I251" s="240"/>
      <c r="J251" s="235"/>
      <c r="K251" s="235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225</v>
      </c>
      <c r="AU251" s="245" t="s">
        <v>93</v>
      </c>
      <c r="AV251" s="13" t="s">
        <v>93</v>
      </c>
      <c r="AW251" s="13" t="s">
        <v>38</v>
      </c>
      <c r="AX251" s="13" t="s">
        <v>83</v>
      </c>
      <c r="AY251" s="245" t="s">
        <v>216</v>
      </c>
    </row>
    <row r="252" s="13" customFormat="1">
      <c r="A252" s="13"/>
      <c r="B252" s="234"/>
      <c r="C252" s="235"/>
      <c r="D252" s="236" t="s">
        <v>225</v>
      </c>
      <c r="E252" s="237" t="s">
        <v>1</v>
      </c>
      <c r="F252" s="238" t="s">
        <v>3797</v>
      </c>
      <c r="G252" s="235"/>
      <c r="H252" s="239">
        <v>3</v>
      </c>
      <c r="I252" s="240"/>
      <c r="J252" s="235"/>
      <c r="K252" s="235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225</v>
      </c>
      <c r="AU252" s="245" t="s">
        <v>93</v>
      </c>
      <c r="AV252" s="13" t="s">
        <v>93</v>
      </c>
      <c r="AW252" s="13" t="s">
        <v>38</v>
      </c>
      <c r="AX252" s="13" t="s">
        <v>83</v>
      </c>
      <c r="AY252" s="245" t="s">
        <v>216</v>
      </c>
    </row>
    <row r="253" s="13" customFormat="1">
      <c r="A253" s="13"/>
      <c r="B253" s="234"/>
      <c r="C253" s="235"/>
      <c r="D253" s="236" t="s">
        <v>225</v>
      </c>
      <c r="E253" s="237" t="s">
        <v>1</v>
      </c>
      <c r="F253" s="238" t="s">
        <v>3782</v>
      </c>
      <c r="G253" s="235"/>
      <c r="H253" s="239">
        <v>2</v>
      </c>
      <c r="I253" s="240"/>
      <c r="J253" s="235"/>
      <c r="K253" s="235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225</v>
      </c>
      <c r="AU253" s="245" t="s">
        <v>93</v>
      </c>
      <c r="AV253" s="13" t="s">
        <v>93</v>
      </c>
      <c r="AW253" s="13" t="s">
        <v>38</v>
      </c>
      <c r="AX253" s="13" t="s">
        <v>83</v>
      </c>
      <c r="AY253" s="245" t="s">
        <v>216</v>
      </c>
    </row>
    <row r="254" s="13" customFormat="1">
      <c r="A254" s="13"/>
      <c r="B254" s="234"/>
      <c r="C254" s="235"/>
      <c r="D254" s="236" t="s">
        <v>225</v>
      </c>
      <c r="E254" s="237" t="s">
        <v>1</v>
      </c>
      <c r="F254" s="238" t="s">
        <v>3783</v>
      </c>
      <c r="G254" s="235"/>
      <c r="H254" s="239">
        <v>2</v>
      </c>
      <c r="I254" s="240"/>
      <c r="J254" s="235"/>
      <c r="K254" s="235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225</v>
      </c>
      <c r="AU254" s="245" t="s">
        <v>93</v>
      </c>
      <c r="AV254" s="13" t="s">
        <v>93</v>
      </c>
      <c r="AW254" s="13" t="s">
        <v>38</v>
      </c>
      <c r="AX254" s="13" t="s">
        <v>83</v>
      </c>
      <c r="AY254" s="245" t="s">
        <v>216</v>
      </c>
    </row>
    <row r="255" s="14" customFormat="1">
      <c r="A255" s="14"/>
      <c r="B255" s="246"/>
      <c r="C255" s="247"/>
      <c r="D255" s="236" t="s">
        <v>225</v>
      </c>
      <c r="E255" s="248" t="s">
        <v>1</v>
      </c>
      <c r="F255" s="249" t="s">
        <v>229</v>
      </c>
      <c r="G255" s="247"/>
      <c r="H255" s="250">
        <v>14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225</v>
      </c>
      <c r="AU255" s="256" t="s">
        <v>93</v>
      </c>
      <c r="AV255" s="14" t="s">
        <v>223</v>
      </c>
      <c r="AW255" s="14" t="s">
        <v>38</v>
      </c>
      <c r="AX255" s="14" t="s">
        <v>91</v>
      </c>
      <c r="AY255" s="256" t="s">
        <v>216</v>
      </c>
    </row>
    <row r="256" s="2" customFormat="1" ht="49.05" customHeight="1">
      <c r="A256" s="40"/>
      <c r="B256" s="41"/>
      <c r="C256" s="221" t="s">
        <v>8</v>
      </c>
      <c r="D256" s="221" t="s">
        <v>218</v>
      </c>
      <c r="E256" s="222" t="s">
        <v>3821</v>
      </c>
      <c r="F256" s="223" t="s">
        <v>3822</v>
      </c>
      <c r="G256" s="224" t="s">
        <v>323</v>
      </c>
      <c r="H256" s="225">
        <v>68</v>
      </c>
      <c r="I256" s="226"/>
      <c r="J256" s="227">
        <f>ROUND(I256*H256,2)</f>
        <v>0</v>
      </c>
      <c r="K256" s="223" t="s">
        <v>1</v>
      </c>
      <c r="L256" s="46"/>
      <c r="M256" s="228" t="s">
        <v>1</v>
      </c>
      <c r="N256" s="229" t="s">
        <v>48</v>
      </c>
      <c r="O256" s="93"/>
      <c r="P256" s="230">
        <f>O256*H256</f>
        <v>0</v>
      </c>
      <c r="Q256" s="230">
        <v>0</v>
      </c>
      <c r="R256" s="230">
        <f>Q256*H256</f>
        <v>0</v>
      </c>
      <c r="S256" s="230">
        <v>0</v>
      </c>
      <c r="T256" s="231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2" t="s">
        <v>223</v>
      </c>
      <c r="AT256" s="232" t="s">
        <v>218</v>
      </c>
      <c r="AU256" s="232" t="s">
        <v>93</v>
      </c>
      <c r="AY256" s="18" t="s">
        <v>216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8" t="s">
        <v>91</v>
      </c>
      <c r="BK256" s="233">
        <f>ROUND(I256*H256,2)</f>
        <v>0</v>
      </c>
      <c r="BL256" s="18" t="s">
        <v>223</v>
      </c>
      <c r="BM256" s="232" t="s">
        <v>3823</v>
      </c>
    </row>
    <row r="257" s="13" customFormat="1">
      <c r="A257" s="13"/>
      <c r="B257" s="234"/>
      <c r="C257" s="235"/>
      <c r="D257" s="236" t="s">
        <v>225</v>
      </c>
      <c r="E257" s="237" t="s">
        <v>1</v>
      </c>
      <c r="F257" s="238" t="s">
        <v>3824</v>
      </c>
      <c r="G257" s="235"/>
      <c r="H257" s="239">
        <v>15</v>
      </c>
      <c r="I257" s="240"/>
      <c r="J257" s="235"/>
      <c r="K257" s="235"/>
      <c r="L257" s="241"/>
      <c r="M257" s="242"/>
      <c r="N257" s="243"/>
      <c r="O257" s="243"/>
      <c r="P257" s="243"/>
      <c r="Q257" s="243"/>
      <c r="R257" s="243"/>
      <c r="S257" s="243"/>
      <c r="T257" s="24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5" t="s">
        <v>225</v>
      </c>
      <c r="AU257" s="245" t="s">
        <v>93</v>
      </c>
      <c r="AV257" s="13" t="s">
        <v>93</v>
      </c>
      <c r="AW257" s="13" t="s">
        <v>38</v>
      </c>
      <c r="AX257" s="13" t="s">
        <v>83</v>
      </c>
      <c r="AY257" s="245" t="s">
        <v>216</v>
      </c>
    </row>
    <row r="258" s="13" customFormat="1">
      <c r="A258" s="13"/>
      <c r="B258" s="234"/>
      <c r="C258" s="235"/>
      <c r="D258" s="236" t="s">
        <v>225</v>
      </c>
      <c r="E258" s="237" t="s">
        <v>1</v>
      </c>
      <c r="F258" s="238" t="s">
        <v>3825</v>
      </c>
      <c r="G258" s="235"/>
      <c r="H258" s="239">
        <v>14</v>
      </c>
      <c r="I258" s="240"/>
      <c r="J258" s="235"/>
      <c r="K258" s="235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225</v>
      </c>
      <c r="AU258" s="245" t="s">
        <v>93</v>
      </c>
      <c r="AV258" s="13" t="s">
        <v>93</v>
      </c>
      <c r="AW258" s="13" t="s">
        <v>38</v>
      </c>
      <c r="AX258" s="13" t="s">
        <v>83</v>
      </c>
      <c r="AY258" s="245" t="s">
        <v>216</v>
      </c>
    </row>
    <row r="259" s="13" customFormat="1">
      <c r="A259" s="13"/>
      <c r="B259" s="234"/>
      <c r="C259" s="235"/>
      <c r="D259" s="236" t="s">
        <v>225</v>
      </c>
      <c r="E259" s="237" t="s">
        <v>1</v>
      </c>
      <c r="F259" s="238" t="s">
        <v>3826</v>
      </c>
      <c r="G259" s="235"/>
      <c r="H259" s="239">
        <v>11</v>
      </c>
      <c r="I259" s="240"/>
      <c r="J259" s="235"/>
      <c r="K259" s="235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225</v>
      </c>
      <c r="AU259" s="245" t="s">
        <v>93</v>
      </c>
      <c r="AV259" s="13" t="s">
        <v>93</v>
      </c>
      <c r="AW259" s="13" t="s">
        <v>38</v>
      </c>
      <c r="AX259" s="13" t="s">
        <v>83</v>
      </c>
      <c r="AY259" s="245" t="s">
        <v>216</v>
      </c>
    </row>
    <row r="260" s="13" customFormat="1">
      <c r="A260" s="13"/>
      <c r="B260" s="234"/>
      <c r="C260" s="235"/>
      <c r="D260" s="236" t="s">
        <v>225</v>
      </c>
      <c r="E260" s="237" t="s">
        <v>1</v>
      </c>
      <c r="F260" s="238" t="s">
        <v>3827</v>
      </c>
      <c r="G260" s="235"/>
      <c r="H260" s="239">
        <v>11</v>
      </c>
      <c r="I260" s="240"/>
      <c r="J260" s="235"/>
      <c r="K260" s="235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225</v>
      </c>
      <c r="AU260" s="245" t="s">
        <v>93</v>
      </c>
      <c r="AV260" s="13" t="s">
        <v>93</v>
      </c>
      <c r="AW260" s="13" t="s">
        <v>38</v>
      </c>
      <c r="AX260" s="13" t="s">
        <v>83</v>
      </c>
      <c r="AY260" s="245" t="s">
        <v>216</v>
      </c>
    </row>
    <row r="261" s="13" customFormat="1">
      <c r="A261" s="13"/>
      <c r="B261" s="234"/>
      <c r="C261" s="235"/>
      <c r="D261" s="236" t="s">
        <v>225</v>
      </c>
      <c r="E261" s="237" t="s">
        <v>1</v>
      </c>
      <c r="F261" s="238" t="s">
        <v>3828</v>
      </c>
      <c r="G261" s="235"/>
      <c r="H261" s="239">
        <v>17</v>
      </c>
      <c r="I261" s="240"/>
      <c r="J261" s="235"/>
      <c r="K261" s="235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225</v>
      </c>
      <c r="AU261" s="245" t="s">
        <v>93</v>
      </c>
      <c r="AV261" s="13" t="s">
        <v>93</v>
      </c>
      <c r="AW261" s="13" t="s">
        <v>38</v>
      </c>
      <c r="AX261" s="13" t="s">
        <v>83</v>
      </c>
      <c r="AY261" s="245" t="s">
        <v>216</v>
      </c>
    </row>
    <row r="262" s="14" customFormat="1">
      <c r="A262" s="14"/>
      <c r="B262" s="246"/>
      <c r="C262" s="247"/>
      <c r="D262" s="236" t="s">
        <v>225</v>
      </c>
      <c r="E262" s="248" t="s">
        <v>1</v>
      </c>
      <c r="F262" s="249" t="s">
        <v>229</v>
      </c>
      <c r="G262" s="247"/>
      <c r="H262" s="250">
        <v>68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225</v>
      </c>
      <c r="AU262" s="256" t="s">
        <v>93</v>
      </c>
      <c r="AV262" s="14" t="s">
        <v>223</v>
      </c>
      <c r="AW262" s="14" t="s">
        <v>38</v>
      </c>
      <c r="AX262" s="14" t="s">
        <v>91</v>
      </c>
      <c r="AY262" s="256" t="s">
        <v>216</v>
      </c>
    </row>
    <row r="263" s="2" customFormat="1" ht="33" customHeight="1">
      <c r="A263" s="40"/>
      <c r="B263" s="41"/>
      <c r="C263" s="221" t="s">
        <v>312</v>
      </c>
      <c r="D263" s="221" t="s">
        <v>218</v>
      </c>
      <c r="E263" s="222" t="s">
        <v>3829</v>
      </c>
      <c r="F263" s="223" t="s">
        <v>3830</v>
      </c>
      <c r="G263" s="224" t="s">
        <v>323</v>
      </c>
      <c r="H263" s="225">
        <v>97</v>
      </c>
      <c r="I263" s="226"/>
      <c r="J263" s="227">
        <f>ROUND(I263*H263,2)</f>
        <v>0</v>
      </c>
      <c r="K263" s="223" t="s">
        <v>1</v>
      </c>
      <c r="L263" s="46"/>
      <c r="M263" s="228" t="s">
        <v>1</v>
      </c>
      <c r="N263" s="229" t="s">
        <v>48</v>
      </c>
      <c r="O263" s="93"/>
      <c r="P263" s="230">
        <f>O263*H263</f>
        <v>0</v>
      </c>
      <c r="Q263" s="230">
        <v>0</v>
      </c>
      <c r="R263" s="230">
        <f>Q263*H263</f>
        <v>0</v>
      </c>
      <c r="S263" s="230">
        <v>0</v>
      </c>
      <c r="T263" s="231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2" t="s">
        <v>223</v>
      </c>
      <c r="AT263" s="232" t="s">
        <v>218</v>
      </c>
      <c r="AU263" s="232" t="s">
        <v>93</v>
      </c>
      <c r="AY263" s="18" t="s">
        <v>216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8" t="s">
        <v>91</v>
      </c>
      <c r="BK263" s="233">
        <f>ROUND(I263*H263,2)</f>
        <v>0</v>
      </c>
      <c r="BL263" s="18" t="s">
        <v>223</v>
      </c>
      <c r="BM263" s="232" t="s">
        <v>3831</v>
      </c>
    </row>
    <row r="264" s="15" customFormat="1">
      <c r="A264" s="15"/>
      <c r="B264" s="257"/>
      <c r="C264" s="258"/>
      <c r="D264" s="236" t="s">
        <v>225</v>
      </c>
      <c r="E264" s="259" t="s">
        <v>1</v>
      </c>
      <c r="F264" s="260" t="s">
        <v>3703</v>
      </c>
      <c r="G264" s="258"/>
      <c r="H264" s="259" t="s">
        <v>1</v>
      </c>
      <c r="I264" s="261"/>
      <c r="J264" s="258"/>
      <c r="K264" s="258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225</v>
      </c>
      <c r="AU264" s="266" t="s">
        <v>93</v>
      </c>
      <c r="AV264" s="15" t="s">
        <v>91</v>
      </c>
      <c r="AW264" s="15" t="s">
        <v>38</v>
      </c>
      <c r="AX264" s="15" t="s">
        <v>83</v>
      </c>
      <c r="AY264" s="266" t="s">
        <v>216</v>
      </c>
    </row>
    <row r="265" s="13" customFormat="1">
      <c r="A265" s="13"/>
      <c r="B265" s="234"/>
      <c r="C265" s="235"/>
      <c r="D265" s="236" t="s">
        <v>225</v>
      </c>
      <c r="E265" s="237" t="s">
        <v>1</v>
      </c>
      <c r="F265" s="238" t="s">
        <v>3832</v>
      </c>
      <c r="G265" s="235"/>
      <c r="H265" s="239">
        <v>5</v>
      </c>
      <c r="I265" s="240"/>
      <c r="J265" s="235"/>
      <c r="K265" s="235"/>
      <c r="L265" s="241"/>
      <c r="M265" s="242"/>
      <c r="N265" s="243"/>
      <c r="O265" s="243"/>
      <c r="P265" s="243"/>
      <c r="Q265" s="243"/>
      <c r="R265" s="243"/>
      <c r="S265" s="243"/>
      <c r="T265" s="24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5" t="s">
        <v>225</v>
      </c>
      <c r="AU265" s="245" t="s">
        <v>93</v>
      </c>
      <c r="AV265" s="13" t="s">
        <v>93</v>
      </c>
      <c r="AW265" s="13" t="s">
        <v>38</v>
      </c>
      <c r="AX265" s="13" t="s">
        <v>83</v>
      </c>
      <c r="AY265" s="245" t="s">
        <v>216</v>
      </c>
    </row>
    <row r="266" s="13" customFormat="1">
      <c r="A266" s="13"/>
      <c r="B266" s="234"/>
      <c r="C266" s="235"/>
      <c r="D266" s="236" t="s">
        <v>225</v>
      </c>
      <c r="E266" s="237" t="s">
        <v>1</v>
      </c>
      <c r="F266" s="238" t="s">
        <v>3833</v>
      </c>
      <c r="G266" s="235"/>
      <c r="H266" s="239">
        <v>12</v>
      </c>
      <c r="I266" s="240"/>
      <c r="J266" s="235"/>
      <c r="K266" s="235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225</v>
      </c>
      <c r="AU266" s="245" t="s">
        <v>93</v>
      </c>
      <c r="AV266" s="13" t="s">
        <v>93</v>
      </c>
      <c r="AW266" s="13" t="s">
        <v>38</v>
      </c>
      <c r="AX266" s="13" t="s">
        <v>83</v>
      </c>
      <c r="AY266" s="245" t="s">
        <v>216</v>
      </c>
    </row>
    <row r="267" s="13" customFormat="1">
      <c r="A267" s="13"/>
      <c r="B267" s="234"/>
      <c r="C267" s="235"/>
      <c r="D267" s="236" t="s">
        <v>225</v>
      </c>
      <c r="E267" s="237" t="s">
        <v>1</v>
      </c>
      <c r="F267" s="238" t="s">
        <v>3834</v>
      </c>
      <c r="G267" s="235"/>
      <c r="H267" s="239">
        <v>3</v>
      </c>
      <c r="I267" s="240"/>
      <c r="J267" s="235"/>
      <c r="K267" s="235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225</v>
      </c>
      <c r="AU267" s="245" t="s">
        <v>93</v>
      </c>
      <c r="AV267" s="13" t="s">
        <v>93</v>
      </c>
      <c r="AW267" s="13" t="s">
        <v>38</v>
      </c>
      <c r="AX267" s="13" t="s">
        <v>83</v>
      </c>
      <c r="AY267" s="245" t="s">
        <v>216</v>
      </c>
    </row>
    <row r="268" s="13" customFormat="1">
      <c r="A268" s="13"/>
      <c r="B268" s="234"/>
      <c r="C268" s="235"/>
      <c r="D268" s="236" t="s">
        <v>225</v>
      </c>
      <c r="E268" s="237" t="s">
        <v>1</v>
      </c>
      <c r="F268" s="238" t="s">
        <v>3835</v>
      </c>
      <c r="G268" s="235"/>
      <c r="H268" s="239">
        <v>4</v>
      </c>
      <c r="I268" s="240"/>
      <c r="J268" s="235"/>
      <c r="K268" s="235"/>
      <c r="L268" s="241"/>
      <c r="M268" s="242"/>
      <c r="N268" s="243"/>
      <c r="O268" s="243"/>
      <c r="P268" s="243"/>
      <c r="Q268" s="243"/>
      <c r="R268" s="243"/>
      <c r="S268" s="243"/>
      <c r="T268" s="24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5" t="s">
        <v>225</v>
      </c>
      <c r="AU268" s="245" t="s">
        <v>93</v>
      </c>
      <c r="AV268" s="13" t="s">
        <v>93</v>
      </c>
      <c r="AW268" s="13" t="s">
        <v>38</v>
      </c>
      <c r="AX268" s="13" t="s">
        <v>83</v>
      </c>
      <c r="AY268" s="245" t="s">
        <v>216</v>
      </c>
    </row>
    <row r="269" s="13" customFormat="1">
      <c r="A269" s="13"/>
      <c r="B269" s="234"/>
      <c r="C269" s="235"/>
      <c r="D269" s="236" t="s">
        <v>225</v>
      </c>
      <c r="E269" s="237" t="s">
        <v>1</v>
      </c>
      <c r="F269" s="238" t="s">
        <v>3836</v>
      </c>
      <c r="G269" s="235"/>
      <c r="H269" s="239">
        <v>5</v>
      </c>
      <c r="I269" s="240"/>
      <c r="J269" s="235"/>
      <c r="K269" s="235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225</v>
      </c>
      <c r="AU269" s="245" t="s">
        <v>93</v>
      </c>
      <c r="AV269" s="13" t="s">
        <v>93</v>
      </c>
      <c r="AW269" s="13" t="s">
        <v>38</v>
      </c>
      <c r="AX269" s="13" t="s">
        <v>83</v>
      </c>
      <c r="AY269" s="245" t="s">
        <v>216</v>
      </c>
    </row>
    <row r="270" s="13" customFormat="1">
      <c r="A270" s="13"/>
      <c r="B270" s="234"/>
      <c r="C270" s="235"/>
      <c r="D270" s="236" t="s">
        <v>225</v>
      </c>
      <c r="E270" s="237" t="s">
        <v>1</v>
      </c>
      <c r="F270" s="238" t="s">
        <v>3837</v>
      </c>
      <c r="G270" s="235"/>
      <c r="H270" s="239">
        <v>6</v>
      </c>
      <c r="I270" s="240"/>
      <c r="J270" s="235"/>
      <c r="K270" s="235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225</v>
      </c>
      <c r="AU270" s="245" t="s">
        <v>93</v>
      </c>
      <c r="AV270" s="13" t="s">
        <v>93</v>
      </c>
      <c r="AW270" s="13" t="s">
        <v>38</v>
      </c>
      <c r="AX270" s="13" t="s">
        <v>83</v>
      </c>
      <c r="AY270" s="245" t="s">
        <v>216</v>
      </c>
    </row>
    <row r="271" s="13" customFormat="1">
      <c r="A271" s="13"/>
      <c r="B271" s="234"/>
      <c r="C271" s="235"/>
      <c r="D271" s="236" t="s">
        <v>225</v>
      </c>
      <c r="E271" s="237" t="s">
        <v>1</v>
      </c>
      <c r="F271" s="238" t="s">
        <v>3838</v>
      </c>
      <c r="G271" s="235"/>
      <c r="H271" s="239">
        <v>4</v>
      </c>
      <c r="I271" s="240"/>
      <c r="J271" s="235"/>
      <c r="K271" s="235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225</v>
      </c>
      <c r="AU271" s="245" t="s">
        <v>93</v>
      </c>
      <c r="AV271" s="13" t="s">
        <v>93</v>
      </c>
      <c r="AW271" s="13" t="s">
        <v>38</v>
      </c>
      <c r="AX271" s="13" t="s">
        <v>83</v>
      </c>
      <c r="AY271" s="245" t="s">
        <v>216</v>
      </c>
    </row>
    <row r="272" s="13" customFormat="1">
      <c r="A272" s="13"/>
      <c r="B272" s="234"/>
      <c r="C272" s="235"/>
      <c r="D272" s="236" t="s">
        <v>225</v>
      </c>
      <c r="E272" s="237" t="s">
        <v>1</v>
      </c>
      <c r="F272" s="238" t="s">
        <v>3839</v>
      </c>
      <c r="G272" s="235"/>
      <c r="H272" s="239">
        <v>4</v>
      </c>
      <c r="I272" s="240"/>
      <c r="J272" s="235"/>
      <c r="K272" s="235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225</v>
      </c>
      <c r="AU272" s="245" t="s">
        <v>93</v>
      </c>
      <c r="AV272" s="13" t="s">
        <v>93</v>
      </c>
      <c r="AW272" s="13" t="s">
        <v>38</v>
      </c>
      <c r="AX272" s="13" t="s">
        <v>83</v>
      </c>
      <c r="AY272" s="245" t="s">
        <v>216</v>
      </c>
    </row>
    <row r="273" s="13" customFormat="1">
      <c r="A273" s="13"/>
      <c r="B273" s="234"/>
      <c r="C273" s="235"/>
      <c r="D273" s="236" t="s">
        <v>225</v>
      </c>
      <c r="E273" s="237" t="s">
        <v>1</v>
      </c>
      <c r="F273" s="238" t="s">
        <v>3840</v>
      </c>
      <c r="G273" s="235"/>
      <c r="H273" s="239">
        <v>5</v>
      </c>
      <c r="I273" s="240"/>
      <c r="J273" s="235"/>
      <c r="K273" s="235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225</v>
      </c>
      <c r="AU273" s="245" t="s">
        <v>93</v>
      </c>
      <c r="AV273" s="13" t="s">
        <v>93</v>
      </c>
      <c r="AW273" s="13" t="s">
        <v>38</v>
      </c>
      <c r="AX273" s="13" t="s">
        <v>83</v>
      </c>
      <c r="AY273" s="245" t="s">
        <v>216</v>
      </c>
    </row>
    <row r="274" s="13" customFormat="1">
      <c r="A274" s="13"/>
      <c r="B274" s="234"/>
      <c r="C274" s="235"/>
      <c r="D274" s="236" t="s">
        <v>225</v>
      </c>
      <c r="E274" s="237" t="s">
        <v>1</v>
      </c>
      <c r="F274" s="238" t="s">
        <v>3841</v>
      </c>
      <c r="G274" s="235"/>
      <c r="H274" s="239">
        <v>6</v>
      </c>
      <c r="I274" s="240"/>
      <c r="J274" s="235"/>
      <c r="K274" s="235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225</v>
      </c>
      <c r="AU274" s="245" t="s">
        <v>93</v>
      </c>
      <c r="AV274" s="13" t="s">
        <v>93</v>
      </c>
      <c r="AW274" s="13" t="s">
        <v>38</v>
      </c>
      <c r="AX274" s="13" t="s">
        <v>83</v>
      </c>
      <c r="AY274" s="245" t="s">
        <v>216</v>
      </c>
    </row>
    <row r="275" s="13" customFormat="1">
      <c r="A275" s="13"/>
      <c r="B275" s="234"/>
      <c r="C275" s="235"/>
      <c r="D275" s="236" t="s">
        <v>225</v>
      </c>
      <c r="E275" s="237" t="s">
        <v>1</v>
      </c>
      <c r="F275" s="238" t="s">
        <v>3842</v>
      </c>
      <c r="G275" s="235"/>
      <c r="H275" s="239">
        <v>4</v>
      </c>
      <c r="I275" s="240"/>
      <c r="J275" s="235"/>
      <c r="K275" s="235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225</v>
      </c>
      <c r="AU275" s="245" t="s">
        <v>93</v>
      </c>
      <c r="AV275" s="13" t="s">
        <v>93</v>
      </c>
      <c r="AW275" s="13" t="s">
        <v>38</v>
      </c>
      <c r="AX275" s="13" t="s">
        <v>83</v>
      </c>
      <c r="AY275" s="245" t="s">
        <v>216</v>
      </c>
    </row>
    <row r="276" s="13" customFormat="1">
      <c r="A276" s="13"/>
      <c r="B276" s="234"/>
      <c r="C276" s="235"/>
      <c r="D276" s="236" t="s">
        <v>225</v>
      </c>
      <c r="E276" s="237" t="s">
        <v>1</v>
      </c>
      <c r="F276" s="238" t="s">
        <v>3843</v>
      </c>
      <c r="G276" s="235"/>
      <c r="H276" s="239">
        <v>4</v>
      </c>
      <c r="I276" s="240"/>
      <c r="J276" s="235"/>
      <c r="K276" s="235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225</v>
      </c>
      <c r="AU276" s="245" t="s">
        <v>93</v>
      </c>
      <c r="AV276" s="13" t="s">
        <v>93</v>
      </c>
      <c r="AW276" s="13" t="s">
        <v>38</v>
      </c>
      <c r="AX276" s="13" t="s">
        <v>83</v>
      </c>
      <c r="AY276" s="245" t="s">
        <v>216</v>
      </c>
    </row>
    <row r="277" s="13" customFormat="1">
      <c r="A277" s="13"/>
      <c r="B277" s="234"/>
      <c r="C277" s="235"/>
      <c r="D277" s="236" t="s">
        <v>225</v>
      </c>
      <c r="E277" s="237" t="s">
        <v>1</v>
      </c>
      <c r="F277" s="238" t="s">
        <v>3844</v>
      </c>
      <c r="G277" s="235"/>
      <c r="H277" s="239">
        <v>4</v>
      </c>
      <c r="I277" s="240"/>
      <c r="J277" s="235"/>
      <c r="K277" s="235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225</v>
      </c>
      <c r="AU277" s="245" t="s">
        <v>93</v>
      </c>
      <c r="AV277" s="13" t="s">
        <v>93</v>
      </c>
      <c r="AW277" s="13" t="s">
        <v>38</v>
      </c>
      <c r="AX277" s="13" t="s">
        <v>83</v>
      </c>
      <c r="AY277" s="245" t="s">
        <v>216</v>
      </c>
    </row>
    <row r="278" s="13" customFormat="1">
      <c r="A278" s="13"/>
      <c r="B278" s="234"/>
      <c r="C278" s="235"/>
      <c r="D278" s="236" t="s">
        <v>225</v>
      </c>
      <c r="E278" s="237" t="s">
        <v>1</v>
      </c>
      <c r="F278" s="238" t="s">
        <v>3845</v>
      </c>
      <c r="G278" s="235"/>
      <c r="H278" s="239">
        <v>4</v>
      </c>
      <c r="I278" s="240"/>
      <c r="J278" s="235"/>
      <c r="K278" s="235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225</v>
      </c>
      <c r="AU278" s="245" t="s">
        <v>93</v>
      </c>
      <c r="AV278" s="13" t="s">
        <v>93</v>
      </c>
      <c r="AW278" s="13" t="s">
        <v>38</v>
      </c>
      <c r="AX278" s="13" t="s">
        <v>83</v>
      </c>
      <c r="AY278" s="245" t="s">
        <v>216</v>
      </c>
    </row>
    <row r="279" s="13" customFormat="1">
      <c r="A279" s="13"/>
      <c r="B279" s="234"/>
      <c r="C279" s="235"/>
      <c r="D279" s="236" t="s">
        <v>225</v>
      </c>
      <c r="E279" s="237" t="s">
        <v>1</v>
      </c>
      <c r="F279" s="238" t="s">
        <v>3846</v>
      </c>
      <c r="G279" s="235"/>
      <c r="H279" s="239">
        <v>5</v>
      </c>
      <c r="I279" s="240"/>
      <c r="J279" s="235"/>
      <c r="K279" s="235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225</v>
      </c>
      <c r="AU279" s="245" t="s">
        <v>93</v>
      </c>
      <c r="AV279" s="13" t="s">
        <v>93</v>
      </c>
      <c r="AW279" s="13" t="s">
        <v>38</v>
      </c>
      <c r="AX279" s="13" t="s">
        <v>83</v>
      </c>
      <c r="AY279" s="245" t="s">
        <v>216</v>
      </c>
    </row>
    <row r="280" s="13" customFormat="1">
      <c r="A280" s="13"/>
      <c r="B280" s="234"/>
      <c r="C280" s="235"/>
      <c r="D280" s="236" t="s">
        <v>225</v>
      </c>
      <c r="E280" s="237" t="s">
        <v>1</v>
      </c>
      <c r="F280" s="238" t="s">
        <v>3847</v>
      </c>
      <c r="G280" s="235"/>
      <c r="H280" s="239">
        <v>2</v>
      </c>
      <c r="I280" s="240"/>
      <c r="J280" s="235"/>
      <c r="K280" s="235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225</v>
      </c>
      <c r="AU280" s="245" t="s">
        <v>93</v>
      </c>
      <c r="AV280" s="13" t="s">
        <v>93</v>
      </c>
      <c r="AW280" s="13" t="s">
        <v>38</v>
      </c>
      <c r="AX280" s="13" t="s">
        <v>83</v>
      </c>
      <c r="AY280" s="245" t="s">
        <v>216</v>
      </c>
    </row>
    <row r="281" s="13" customFormat="1">
      <c r="A281" s="13"/>
      <c r="B281" s="234"/>
      <c r="C281" s="235"/>
      <c r="D281" s="236" t="s">
        <v>225</v>
      </c>
      <c r="E281" s="237" t="s">
        <v>1</v>
      </c>
      <c r="F281" s="238" t="s">
        <v>3848</v>
      </c>
      <c r="G281" s="235"/>
      <c r="H281" s="239">
        <v>4</v>
      </c>
      <c r="I281" s="240"/>
      <c r="J281" s="235"/>
      <c r="K281" s="235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225</v>
      </c>
      <c r="AU281" s="245" t="s">
        <v>93</v>
      </c>
      <c r="AV281" s="13" t="s">
        <v>93</v>
      </c>
      <c r="AW281" s="13" t="s">
        <v>38</v>
      </c>
      <c r="AX281" s="13" t="s">
        <v>83</v>
      </c>
      <c r="AY281" s="245" t="s">
        <v>216</v>
      </c>
    </row>
    <row r="282" s="13" customFormat="1">
      <c r="A282" s="13"/>
      <c r="B282" s="234"/>
      <c r="C282" s="235"/>
      <c r="D282" s="236" t="s">
        <v>225</v>
      </c>
      <c r="E282" s="237" t="s">
        <v>1</v>
      </c>
      <c r="F282" s="238" t="s">
        <v>3849</v>
      </c>
      <c r="G282" s="235"/>
      <c r="H282" s="239">
        <v>12</v>
      </c>
      <c r="I282" s="240"/>
      <c r="J282" s="235"/>
      <c r="K282" s="235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225</v>
      </c>
      <c r="AU282" s="245" t="s">
        <v>93</v>
      </c>
      <c r="AV282" s="13" t="s">
        <v>93</v>
      </c>
      <c r="AW282" s="13" t="s">
        <v>38</v>
      </c>
      <c r="AX282" s="13" t="s">
        <v>83</v>
      </c>
      <c r="AY282" s="245" t="s">
        <v>216</v>
      </c>
    </row>
    <row r="283" s="13" customFormat="1">
      <c r="A283" s="13"/>
      <c r="B283" s="234"/>
      <c r="C283" s="235"/>
      <c r="D283" s="236" t="s">
        <v>225</v>
      </c>
      <c r="E283" s="237" t="s">
        <v>1</v>
      </c>
      <c r="F283" s="238" t="s">
        <v>3850</v>
      </c>
      <c r="G283" s="235"/>
      <c r="H283" s="239">
        <v>4</v>
      </c>
      <c r="I283" s="240"/>
      <c r="J283" s="235"/>
      <c r="K283" s="235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225</v>
      </c>
      <c r="AU283" s="245" t="s">
        <v>93</v>
      </c>
      <c r="AV283" s="13" t="s">
        <v>93</v>
      </c>
      <c r="AW283" s="13" t="s">
        <v>38</v>
      </c>
      <c r="AX283" s="13" t="s">
        <v>83</v>
      </c>
      <c r="AY283" s="245" t="s">
        <v>216</v>
      </c>
    </row>
    <row r="284" s="14" customFormat="1">
      <c r="A284" s="14"/>
      <c r="B284" s="246"/>
      <c r="C284" s="247"/>
      <c r="D284" s="236" t="s">
        <v>225</v>
      </c>
      <c r="E284" s="248" t="s">
        <v>1</v>
      </c>
      <c r="F284" s="249" t="s">
        <v>229</v>
      </c>
      <c r="G284" s="247"/>
      <c r="H284" s="250">
        <v>97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225</v>
      </c>
      <c r="AU284" s="256" t="s">
        <v>93</v>
      </c>
      <c r="AV284" s="14" t="s">
        <v>223</v>
      </c>
      <c r="AW284" s="14" t="s">
        <v>38</v>
      </c>
      <c r="AX284" s="14" t="s">
        <v>91</v>
      </c>
      <c r="AY284" s="256" t="s">
        <v>216</v>
      </c>
    </row>
    <row r="285" s="2" customFormat="1" ht="33" customHeight="1">
      <c r="A285" s="40"/>
      <c r="B285" s="41"/>
      <c r="C285" s="221" t="s">
        <v>320</v>
      </c>
      <c r="D285" s="221" t="s">
        <v>218</v>
      </c>
      <c r="E285" s="222" t="s">
        <v>3851</v>
      </c>
      <c r="F285" s="223" t="s">
        <v>3852</v>
      </c>
      <c r="G285" s="224" t="s">
        <v>323</v>
      </c>
      <c r="H285" s="225">
        <v>1</v>
      </c>
      <c r="I285" s="226"/>
      <c r="J285" s="227">
        <f>ROUND(I285*H285,2)</f>
        <v>0</v>
      </c>
      <c r="K285" s="223" t="s">
        <v>1</v>
      </c>
      <c r="L285" s="46"/>
      <c r="M285" s="228" t="s">
        <v>1</v>
      </c>
      <c r="N285" s="229" t="s">
        <v>48</v>
      </c>
      <c r="O285" s="93"/>
      <c r="P285" s="230">
        <f>O285*H285</f>
        <v>0</v>
      </c>
      <c r="Q285" s="230">
        <v>0</v>
      </c>
      <c r="R285" s="230">
        <f>Q285*H285</f>
        <v>0</v>
      </c>
      <c r="S285" s="230">
        <v>0</v>
      </c>
      <c r="T285" s="231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2" t="s">
        <v>223</v>
      </c>
      <c r="AT285" s="232" t="s">
        <v>218</v>
      </c>
      <c r="AU285" s="232" t="s">
        <v>93</v>
      </c>
      <c r="AY285" s="18" t="s">
        <v>216</v>
      </c>
      <c r="BE285" s="233">
        <f>IF(N285="základní",J285,0)</f>
        <v>0</v>
      </c>
      <c r="BF285" s="233">
        <f>IF(N285="snížená",J285,0)</f>
        <v>0</v>
      </c>
      <c r="BG285" s="233">
        <f>IF(N285="zákl. přenesená",J285,0)</f>
        <v>0</v>
      </c>
      <c r="BH285" s="233">
        <f>IF(N285="sníž. přenesená",J285,0)</f>
        <v>0</v>
      </c>
      <c r="BI285" s="233">
        <f>IF(N285="nulová",J285,0)</f>
        <v>0</v>
      </c>
      <c r="BJ285" s="18" t="s">
        <v>91</v>
      </c>
      <c r="BK285" s="233">
        <f>ROUND(I285*H285,2)</f>
        <v>0</v>
      </c>
      <c r="BL285" s="18" t="s">
        <v>223</v>
      </c>
      <c r="BM285" s="232" t="s">
        <v>3853</v>
      </c>
    </row>
    <row r="286" s="15" customFormat="1">
      <c r="A286" s="15"/>
      <c r="B286" s="257"/>
      <c r="C286" s="258"/>
      <c r="D286" s="236" t="s">
        <v>225</v>
      </c>
      <c r="E286" s="259" t="s">
        <v>1</v>
      </c>
      <c r="F286" s="260" t="s">
        <v>3854</v>
      </c>
      <c r="G286" s="258"/>
      <c r="H286" s="259" t="s">
        <v>1</v>
      </c>
      <c r="I286" s="261"/>
      <c r="J286" s="258"/>
      <c r="K286" s="258"/>
      <c r="L286" s="262"/>
      <c r="M286" s="263"/>
      <c r="N286" s="264"/>
      <c r="O286" s="264"/>
      <c r="P286" s="264"/>
      <c r="Q286" s="264"/>
      <c r="R286" s="264"/>
      <c r="S286" s="264"/>
      <c r="T286" s="26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6" t="s">
        <v>225</v>
      </c>
      <c r="AU286" s="266" t="s">
        <v>93</v>
      </c>
      <c r="AV286" s="15" t="s">
        <v>91</v>
      </c>
      <c r="AW286" s="15" t="s">
        <v>38</v>
      </c>
      <c r="AX286" s="15" t="s">
        <v>83</v>
      </c>
      <c r="AY286" s="266" t="s">
        <v>216</v>
      </c>
    </row>
    <row r="287" s="13" customFormat="1">
      <c r="A287" s="13"/>
      <c r="B287" s="234"/>
      <c r="C287" s="235"/>
      <c r="D287" s="236" t="s">
        <v>225</v>
      </c>
      <c r="E287" s="237" t="s">
        <v>1</v>
      </c>
      <c r="F287" s="238" t="s">
        <v>3855</v>
      </c>
      <c r="G287" s="235"/>
      <c r="H287" s="239">
        <v>1</v>
      </c>
      <c r="I287" s="240"/>
      <c r="J287" s="235"/>
      <c r="K287" s="235"/>
      <c r="L287" s="241"/>
      <c r="M287" s="242"/>
      <c r="N287" s="243"/>
      <c r="O287" s="243"/>
      <c r="P287" s="243"/>
      <c r="Q287" s="243"/>
      <c r="R287" s="243"/>
      <c r="S287" s="243"/>
      <c r="T287" s="24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5" t="s">
        <v>225</v>
      </c>
      <c r="AU287" s="245" t="s">
        <v>93</v>
      </c>
      <c r="AV287" s="13" t="s">
        <v>93</v>
      </c>
      <c r="AW287" s="13" t="s">
        <v>38</v>
      </c>
      <c r="AX287" s="13" t="s">
        <v>91</v>
      </c>
      <c r="AY287" s="245" t="s">
        <v>216</v>
      </c>
    </row>
    <row r="288" s="2" customFormat="1" ht="16.5" customHeight="1">
      <c r="A288" s="40"/>
      <c r="B288" s="41"/>
      <c r="C288" s="221" t="s">
        <v>327</v>
      </c>
      <c r="D288" s="221" t="s">
        <v>218</v>
      </c>
      <c r="E288" s="222" t="s">
        <v>3856</v>
      </c>
      <c r="F288" s="223" t="s">
        <v>3857</v>
      </c>
      <c r="G288" s="224" t="s">
        <v>323</v>
      </c>
      <c r="H288" s="225">
        <v>8</v>
      </c>
      <c r="I288" s="226"/>
      <c r="J288" s="227">
        <f>ROUND(I288*H288,2)</f>
        <v>0</v>
      </c>
      <c r="K288" s="223" t="s">
        <v>1</v>
      </c>
      <c r="L288" s="46"/>
      <c r="M288" s="228" t="s">
        <v>1</v>
      </c>
      <c r="N288" s="229" t="s">
        <v>48</v>
      </c>
      <c r="O288" s="93"/>
      <c r="P288" s="230">
        <f>O288*H288</f>
        <v>0</v>
      </c>
      <c r="Q288" s="230">
        <v>0</v>
      </c>
      <c r="R288" s="230">
        <f>Q288*H288</f>
        <v>0</v>
      </c>
      <c r="S288" s="230">
        <v>0</v>
      </c>
      <c r="T288" s="231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2" t="s">
        <v>223</v>
      </c>
      <c r="AT288" s="232" t="s">
        <v>218</v>
      </c>
      <c r="AU288" s="232" t="s">
        <v>93</v>
      </c>
      <c r="AY288" s="18" t="s">
        <v>216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18" t="s">
        <v>91</v>
      </c>
      <c r="BK288" s="233">
        <f>ROUND(I288*H288,2)</f>
        <v>0</v>
      </c>
      <c r="BL288" s="18" t="s">
        <v>223</v>
      </c>
      <c r="BM288" s="232" t="s">
        <v>3858</v>
      </c>
    </row>
    <row r="289" s="15" customFormat="1">
      <c r="A289" s="15"/>
      <c r="B289" s="257"/>
      <c r="C289" s="258"/>
      <c r="D289" s="236" t="s">
        <v>225</v>
      </c>
      <c r="E289" s="259" t="s">
        <v>1</v>
      </c>
      <c r="F289" s="260" t="s">
        <v>3751</v>
      </c>
      <c r="G289" s="258"/>
      <c r="H289" s="259" t="s">
        <v>1</v>
      </c>
      <c r="I289" s="261"/>
      <c r="J289" s="258"/>
      <c r="K289" s="258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225</v>
      </c>
      <c r="AU289" s="266" t="s">
        <v>93</v>
      </c>
      <c r="AV289" s="15" t="s">
        <v>91</v>
      </c>
      <c r="AW289" s="15" t="s">
        <v>38</v>
      </c>
      <c r="AX289" s="15" t="s">
        <v>83</v>
      </c>
      <c r="AY289" s="266" t="s">
        <v>216</v>
      </c>
    </row>
    <row r="290" s="13" customFormat="1">
      <c r="A290" s="13"/>
      <c r="B290" s="234"/>
      <c r="C290" s="235"/>
      <c r="D290" s="236" t="s">
        <v>225</v>
      </c>
      <c r="E290" s="237" t="s">
        <v>1</v>
      </c>
      <c r="F290" s="238" t="s">
        <v>3859</v>
      </c>
      <c r="G290" s="235"/>
      <c r="H290" s="239">
        <v>8</v>
      </c>
      <c r="I290" s="240"/>
      <c r="J290" s="235"/>
      <c r="K290" s="235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225</v>
      </c>
      <c r="AU290" s="245" t="s">
        <v>93</v>
      </c>
      <c r="AV290" s="13" t="s">
        <v>93</v>
      </c>
      <c r="AW290" s="13" t="s">
        <v>38</v>
      </c>
      <c r="AX290" s="13" t="s">
        <v>91</v>
      </c>
      <c r="AY290" s="245" t="s">
        <v>216</v>
      </c>
    </row>
    <row r="291" s="2" customFormat="1" ht="24.15" customHeight="1">
      <c r="A291" s="40"/>
      <c r="B291" s="41"/>
      <c r="C291" s="221" t="s">
        <v>334</v>
      </c>
      <c r="D291" s="221" t="s">
        <v>218</v>
      </c>
      <c r="E291" s="222" t="s">
        <v>3860</v>
      </c>
      <c r="F291" s="223" t="s">
        <v>3861</v>
      </c>
      <c r="G291" s="224" t="s">
        <v>323</v>
      </c>
      <c r="H291" s="225">
        <v>73</v>
      </c>
      <c r="I291" s="226"/>
      <c r="J291" s="227">
        <f>ROUND(I291*H291,2)</f>
        <v>0</v>
      </c>
      <c r="K291" s="223" t="s">
        <v>1</v>
      </c>
      <c r="L291" s="46"/>
      <c r="M291" s="228" t="s">
        <v>1</v>
      </c>
      <c r="N291" s="229" t="s">
        <v>48</v>
      </c>
      <c r="O291" s="93"/>
      <c r="P291" s="230">
        <f>O291*H291</f>
        <v>0</v>
      </c>
      <c r="Q291" s="230">
        <v>0</v>
      </c>
      <c r="R291" s="230">
        <f>Q291*H291</f>
        <v>0</v>
      </c>
      <c r="S291" s="230">
        <v>0</v>
      </c>
      <c r="T291" s="231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32" t="s">
        <v>223</v>
      </c>
      <c r="AT291" s="232" t="s">
        <v>218</v>
      </c>
      <c r="AU291" s="232" t="s">
        <v>93</v>
      </c>
      <c r="AY291" s="18" t="s">
        <v>216</v>
      </c>
      <c r="BE291" s="233">
        <f>IF(N291="základní",J291,0)</f>
        <v>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8" t="s">
        <v>91</v>
      </c>
      <c r="BK291" s="233">
        <f>ROUND(I291*H291,2)</f>
        <v>0</v>
      </c>
      <c r="BL291" s="18" t="s">
        <v>223</v>
      </c>
      <c r="BM291" s="232" t="s">
        <v>3862</v>
      </c>
    </row>
    <row r="292" s="15" customFormat="1">
      <c r="A292" s="15"/>
      <c r="B292" s="257"/>
      <c r="C292" s="258"/>
      <c r="D292" s="236" t="s">
        <v>225</v>
      </c>
      <c r="E292" s="259" t="s">
        <v>1</v>
      </c>
      <c r="F292" s="260" t="s">
        <v>3697</v>
      </c>
      <c r="G292" s="258"/>
      <c r="H292" s="259" t="s">
        <v>1</v>
      </c>
      <c r="I292" s="261"/>
      <c r="J292" s="258"/>
      <c r="K292" s="258"/>
      <c r="L292" s="262"/>
      <c r="M292" s="263"/>
      <c r="N292" s="264"/>
      <c r="O292" s="264"/>
      <c r="P292" s="264"/>
      <c r="Q292" s="264"/>
      <c r="R292" s="264"/>
      <c r="S292" s="264"/>
      <c r="T292" s="26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6" t="s">
        <v>225</v>
      </c>
      <c r="AU292" s="266" t="s">
        <v>93</v>
      </c>
      <c r="AV292" s="15" t="s">
        <v>91</v>
      </c>
      <c r="AW292" s="15" t="s">
        <v>38</v>
      </c>
      <c r="AX292" s="15" t="s">
        <v>83</v>
      </c>
      <c r="AY292" s="266" t="s">
        <v>216</v>
      </c>
    </row>
    <row r="293" s="13" customFormat="1">
      <c r="A293" s="13"/>
      <c r="B293" s="234"/>
      <c r="C293" s="235"/>
      <c r="D293" s="236" t="s">
        <v>225</v>
      </c>
      <c r="E293" s="237" t="s">
        <v>1</v>
      </c>
      <c r="F293" s="238" t="s">
        <v>3863</v>
      </c>
      <c r="G293" s="235"/>
      <c r="H293" s="239">
        <v>9</v>
      </c>
      <c r="I293" s="240"/>
      <c r="J293" s="235"/>
      <c r="K293" s="235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225</v>
      </c>
      <c r="AU293" s="245" t="s">
        <v>93</v>
      </c>
      <c r="AV293" s="13" t="s">
        <v>93</v>
      </c>
      <c r="AW293" s="13" t="s">
        <v>38</v>
      </c>
      <c r="AX293" s="13" t="s">
        <v>83</v>
      </c>
      <c r="AY293" s="245" t="s">
        <v>216</v>
      </c>
    </row>
    <row r="294" s="13" customFormat="1">
      <c r="A294" s="13"/>
      <c r="B294" s="234"/>
      <c r="C294" s="235"/>
      <c r="D294" s="236" t="s">
        <v>225</v>
      </c>
      <c r="E294" s="237" t="s">
        <v>1</v>
      </c>
      <c r="F294" s="238" t="s">
        <v>3864</v>
      </c>
      <c r="G294" s="235"/>
      <c r="H294" s="239">
        <v>9</v>
      </c>
      <c r="I294" s="240"/>
      <c r="J294" s="235"/>
      <c r="K294" s="235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225</v>
      </c>
      <c r="AU294" s="245" t="s">
        <v>93</v>
      </c>
      <c r="AV294" s="13" t="s">
        <v>93</v>
      </c>
      <c r="AW294" s="13" t="s">
        <v>38</v>
      </c>
      <c r="AX294" s="13" t="s">
        <v>83</v>
      </c>
      <c r="AY294" s="245" t="s">
        <v>216</v>
      </c>
    </row>
    <row r="295" s="13" customFormat="1">
      <c r="A295" s="13"/>
      <c r="B295" s="234"/>
      <c r="C295" s="235"/>
      <c r="D295" s="236" t="s">
        <v>225</v>
      </c>
      <c r="E295" s="237" t="s">
        <v>1</v>
      </c>
      <c r="F295" s="238" t="s">
        <v>3865</v>
      </c>
      <c r="G295" s="235"/>
      <c r="H295" s="239">
        <v>6</v>
      </c>
      <c r="I295" s="240"/>
      <c r="J295" s="235"/>
      <c r="K295" s="235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225</v>
      </c>
      <c r="AU295" s="245" t="s">
        <v>93</v>
      </c>
      <c r="AV295" s="13" t="s">
        <v>93</v>
      </c>
      <c r="AW295" s="13" t="s">
        <v>38</v>
      </c>
      <c r="AX295" s="13" t="s">
        <v>83</v>
      </c>
      <c r="AY295" s="245" t="s">
        <v>216</v>
      </c>
    </row>
    <row r="296" s="13" customFormat="1">
      <c r="A296" s="13"/>
      <c r="B296" s="234"/>
      <c r="C296" s="235"/>
      <c r="D296" s="236" t="s">
        <v>225</v>
      </c>
      <c r="E296" s="237" t="s">
        <v>1</v>
      </c>
      <c r="F296" s="238" t="s">
        <v>3797</v>
      </c>
      <c r="G296" s="235"/>
      <c r="H296" s="239">
        <v>3</v>
      </c>
      <c r="I296" s="240"/>
      <c r="J296" s="235"/>
      <c r="K296" s="235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225</v>
      </c>
      <c r="AU296" s="245" t="s">
        <v>93</v>
      </c>
      <c r="AV296" s="13" t="s">
        <v>93</v>
      </c>
      <c r="AW296" s="13" t="s">
        <v>38</v>
      </c>
      <c r="AX296" s="13" t="s">
        <v>83</v>
      </c>
      <c r="AY296" s="245" t="s">
        <v>216</v>
      </c>
    </row>
    <row r="297" s="13" customFormat="1">
      <c r="A297" s="13"/>
      <c r="B297" s="234"/>
      <c r="C297" s="235"/>
      <c r="D297" s="236" t="s">
        <v>225</v>
      </c>
      <c r="E297" s="237" t="s">
        <v>1</v>
      </c>
      <c r="F297" s="238" t="s">
        <v>3866</v>
      </c>
      <c r="G297" s="235"/>
      <c r="H297" s="239">
        <v>6</v>
      </c>
      <c r="I297" s="240"/>
      <c r="J297" s="235"/>
      <c r="K297" s="235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225</v>
      </c>
      <c r="AU297" s="245" t="s">
        <v>93</v>
      </c>
      <c r="AV297" s="13" t="s">
        <v>93</v>
      </c>
      <c r="AW297" s="13" t="s">
        <v>38</v>
      </c>
      <c r="AX297" s="13" t="s">
        <v>83</v>
      </c>
      <c r="AY297" s="245" t="s">
        <v>216</v>
      </c>
    </row>
    <row r="298" s="15" customFormat="1">
      <c r="A298" s="15"/>
      <c r="B298" s="257"/>
      <c r="C298" s="258"/>
      <c r="D298" s="236" t="s">
        <v>225</v>
      </c>
      <c r="E298" s="259" t="s">
        <v>1</v>
      </c>
      <c r="F298" s="260" t="s">
        <v>3867</v>
      </c>
      <c r="G298" s="258"/>
      <c r="H298" s="259" t="s">
        <v>1</v>
      </c>
      <c r="I298" s="261"/>
      <c r="J298" s="258"/>
      <c r="K298" s="258"/>
      <c r="L298" s="262"/>
      <c r="M298" s="263"/>
      <c r="N298" s="264"/>
      <c r="O298" s="264"/>
      <c r="P298" s="264"/>
      <c r="Q298" s="264"/>
      <c r="R298" s="264"/>
      <c r="S298" s="264"/>
      <c r="T298" s="26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6" t="s">
        <v>225</v>
      </c>
      <c r="AU298" s="266" t="s">
        <v>93</v>
      </c>
      <c r="AV298" s="15" t="s">
        <v>91</v>
      </c>
      <c r="AW298" s="15" t="s">
        <v>38</v>
      </c>
      <c r="AX298" s="15" t="s">
        <v>83</v>
      </c>
      <c r="AY298" s="266" t="s">
        <v>216</v>
      </c>
    </row>
    <row r="299" s="15" customFormat="1">
      <c r="A299" s="15"/>
      <c r="B299" s="257"/>
      <c r="C299" s="258"/>
      <c r="D299" s="236" t="s">
        <v>225</v>
      </c>
      <c r="E299" s="259" t="s">
        <v>1</v>
      </c>
      <c r="F299" s="260" t="s">
        <v>3703</v>
      </c>
      <c r="G299" s="258"/>
      <c r="H299" s="259" t="s">
        <v>1</v>
      </c>
      <c r="I299" s="261"/>
      <c r="J299" s="258"/>
      <c r="K299" s="258"/>
      <c r="L299" s="262"/>
      <c r="M299" s="263"/>
      <c r="N299" s="264"/>
      <c r="O299" s="264"/>
      <c r="P299" s="264"/>
      <c r="Q299" s="264"/>
      <c r="R299" s="264"/>
      <c r="S299" s="264"/>
      <c r="T299" s="26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6" t="s">
        <v>225</v>
      </c>
      <c r="AU299" s="266" t="s">
        <v>93</v>
      </c>
      <c r="AV299" s="15" t="s">
        <v>91</v>
      </c>
      <c r="AW299" s="15" t="s">
        <v>38</v>
      </c>
      <c r="AX299" s="15" t="s">
        <v>83</v>
      </c>
      <c r="AY299" s="266" t="s">
        <v>216</v>
      </c>
    </row>
    <row r="300" s="13" customFormat="1">
      <c r="A300" s="13"/>
      <c r="B300" s="234"/>
      <c r="C300" s="235"/>
      <c r="D300" s="236" t="s">
        <v>225</v>
      </c>
      <c r="E300" s="237" t="s">
        <v>1</v>
      </c>
      <c r="F300" s="238" t="s">
        <v>3868</v>
      </c>
      <c r="G300" s="235"/>
      <c r="H300" s="239">
        <v>2</v>
      </c>
      <c r="I300" s="240"/>
      <c r="J300" s="235"/>
      <c r="K300" s="235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225</v>
      </c>
      <c r="AU300" s="245" t="s">
        <v>93</v>
      </c>
      <c r="AV300" s="13" t="s">
        <v>93</v>
      </c>
      <c r="AW300" s="13" t="s">
        <v>38</v>
      </c>
      <c r="AX300" s="13" t="s">
        <v>83</v>
      </c>
      <c r="AY300" s="245" t="s">
        <v>216</v>
      </c>
    </row>
    <row r="301" s="13" customFormat="1">
      <c r="A301" s="13"/>
      <c r="B301" s="234"/>
      <c r="C301" s="235"/>
      <c r="D301" s="236" t="s">
        <v>225</v>
      </c>
      <c r="E301" s="237" t="s">
        <v>1</v>
      </c>
      <c r="F301" s="238" t="s">
        <v>3869</v>
      </c>
      <c r="G301" s="235"/>
      <c r="H301" s="239">
        <v>2</v>
      </c>
      <c r="I301" s="240"/>
      <c r="J301" s="235"/>
      <c r="K301" s="235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225</v>
      </c>
      <c r="AU301" s="245" t="s">
        <v>93</v>
      </c>
      <c r="AV301" s="13" t="s">
        <v>93</v>
      </c>
      <c r="AW301" s="13" t="s">
        <v>38</v>
      </c>
      <c r="AX301" s="13" t="s">
        <v>83</v>
      </c>
      <c r="AY301" s="245" t="s">
        <v>216</v>
      </c>
    </row>
    <row r="302" s="13" customFormat="1">
      <c r="A302" s="13"/>
      <c r="B302" s="234"/>
      <c r="C302" s="235"/>
      <c r="D302" s="236" t="s">
        <v>225</v>
      </c>
      <c r="E302" s="237" t="s">
        <v>1</v>
      </c>
      <c r="F302" s="238" t="s">
        <v>3870</v>
      </c>
      <c r="G302" s="235"/>
      <c r="H302" s="239">
        <v>2</v>
      </c>
      <c r="I302" s="240"/>
      <c r="J302" s="235"/>
      <c r="K302" s="235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225</v>
      </c>
      <c r="AU302" s="245" t="s">
        <v>93</v>
      </c>
      <c r="AV302" s="13" t="s">
        <v>93</v>
      </c>
      <c r="AW302" s="13" t="s">
        <v>38</v>
      </c>
      <c r="AX302" s="13" t="s">
        <v>83</v>
      </c>
      <c r="AY302" s="245" t="s">
        <v>216</v>
      </c>
    </row>
    <row r="303" s="13" customFormat="1">
      <c r="A303" s="13"/>
      <c r="B303" s="234"/>
      <c r="C303" s="235"/>
      <c r="D303" s="236" t="s">
        <v>225</v>
      </c>
      <c r="E303" s="237" t="s">
        <v>1</v>
      </c>
      <c r="F303" s="238" t="s">
        <v>3871</v>
      </c>
      <c r="G303" s="235"/>
      <c r="H303" s="239">
        <v>2</v>
      </c>
      <c r="I303" s="240"/>
      <c r="J303" s="235"/>
      <c r="K303" s="235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225</v>
      </c>
      <c r="AU303" s="245" t="s">
        <v>93</v>
      </c>
      <c r="AV303" s="13" t="s">
        <v>93</v>
      </c>
      <c r="AW303" s="13" t="s">
        <v>38</v>
      </c>
      <c r="AX303" s="13" t="s">
        <v>83</v>
      </c>
      <c r="AY303" s="245" t="s">
        <v>216</v>
      </c>
    </row>
    <row r="304" s="13" customFormat="1">
      <c r="A304" s="13"/>
      <c r="B304" s="234"/>
      <c r="C304" s="235"/>
      <c r="D304" s="236" t="s">
        <v>225</v>
      </c>
      <c r="E304" s="237" t="s">
        <v>1</v>
      </c>
      <c r="F304" s="238" t="s">
        <v>3872</v>
      </c>
      <c r="G304" s="235"/>
      <c r="H304" s="239">
        <v>2</v>
      </c>
      <c r="I304" s="240"/>
      <c r="J304" s="235"/>
      <c r="K304" s="235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225</v>
      </c>
      <c r="AU304" s="245" t="s">
        <v>93</v>
      </c>
      <c r="AV304" s="13" t="s">
        <v>93</v>
      </c>
      <c r="AW304" s="13" t="s">
        <v>38</v>
      </c>
      <c r="AX304" s="13" t="s">
        <v>83</v>
      </c>
      <c r="AY304" s="245" t="s">
        <v>216</v>
      </c>
    </row>
    <row r="305" s="13" customFormat="1">
      <c r="A305" s="13"/>
      <c r="B305" s="234"/>
      <c r="C305" s="235"/>
      <c r="D305" s="236" t="s">
        <v>225</v>
      </c>
      <c r="E305" s="237" t="s">
        <v>1</v>
      </c>
      <c r="F305" s="238" t="s">
        <v>3873</v>
      </c>
      <c r="G305" s="235"/>
      <c r="H305" s="239">
        <v>2</v>
      </c>
      <c r="I305" s="240"/>
      <c r="J305" s="235"/>
      <c r="K305" s="235"/>
      <c r="L305" s="241"/>
      <c r="M305" s="242"/>
      <c r="N305" s="243"/>
      <c r="O305" s="243"/>
      <c r="P305" s="243"/>
      <c r="Q305" s="243"/>
      <c r="R305" s="243"/>
      <c r="S305" s="243"/>
      <c r="T305" s="24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5" t="s">
        <v>225</v>
      </c>
      <c r="AU305" s="245" t="s">
        <v>93</v>
      </c>
      <c r="AV305" s="13" t="s">
        <v>93</v>
      </c>
      <c r="AW305" s="13" t="s">
        <v>38</v>
      </c>
      <c r="AX305" s="13" t="s">
        <v>83</v>
      </c>
      <c r="AY305" s="245" t="s">
        <v>216</v>
      </c>
    </row>
    <row r="306" s="13" customFormat="1">
      <c r="A306" s="13"/>
      <c r="B306" s="234"/>
      <c r="C306" s="235"/>
      <c r="D306" s="236" t="s">
        <v>225</v>
      </c>
      <c r="E306" s="237" t="s">
        <v>1</v>
      </c>
      <c r="F306" s="238" t="s">
        <v>3874</v>
      </c>
      <c r="G306" s="235"/>
      <c r="H306" s="239">
        <v>2</v>
      </c>
      <c r="I306" s="240"/>
      <c r="J306" s="235"/>
      <c r="K306" s="235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225</v>
      </c>
      <c r="AU306" s="245" t="s">
        <v>93</v>
      </c>
      <c r="AV306" s="13" t="s">
        <v>93</v>
      </c>
      <c r="AW306" s="13" t="s">
        <v>38</v>
      </c>
      <c r="AX306" s="13" t="s">
        <v>83</v>
      </c>
      <c r="AY306" s="245" t="s">
        <v>216</v>
      </c>
    </row>
    <row r="307" s="13" customFormat="1">
      <c r="A307" s="13"/>
      <c r="B307" s="234"/>
      <c r="C307" s="235"/>
      <c r="D307" s="236" t="s">
        <v>225</v>
      </c>
      <c r="E307" s="237" t="s">
        <v>1</v>
      </c>
      <c r="F307" s="238" t="s">
        <v>3875</v>
      </c>
      <c r="G307" s="235"/>
      <c r="H307" s="239">
        <v>2</v>
      </c>
      <c r="I307" s="240"/>
      <c r="J307" s="235"/>
      <c r="K307" s="235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225</v>
      </c>
      <c r="AU307" s="245" t="s">
        <v>93</v>
      </c>
      <c r="AV307" s="13" t="s">
        <v>93</v>
      </c>
      <c r="AW307" s="13" t="s">
        <v>38</v>
      </c>
      <c r="AX307" s="13" t="s">
        <v>83</v>
      </c>
      <c r="AY307" s="245" t="s">
        <v>216</v>
      </c>
    </row>
    <row r="308" s="13" customFormat="1">
      <c r="A308" s="13"/>
      <c r="B308" s="234"/>
      <c r="C308" s="235"/>
      <c r="D308" s="236" t="s">
        <v>225</v>
      </c>
      <c r="E308" s="237" t="s">
        <v>1</v>
      </c>
      <c r="F308" s="238" t="s">
        <v>3876</v>
      </c>
      <c r="G308" s="235"/>
      <c r="H308" s="239">
        <v>2</v>
      </c>
      <c r="I308" s="240"/>
      <c r="J308" s="235"/>
      <c r="K308" s="235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225</v>
      </c>
      <c r="AU308" s="245" t="s">
        <v>93</v>
      </c>
      <c r="AV308" s="13" t="s">
        <v>93</v>
      </c>
      <c r="AW308" s="13" t="s">
        <v>38</v>
      </c>
      <c r="AX308" s="13" t="s">
        <v>83</v>
      </c>
      <c r="AY308" s="245" t="s">
        <v>216</v>
      </c>
    </row>
    <row r="309" s="13" customFormat="1">
      <c r="A309" s="13"/>
      <c r="B309" s="234"/>
      <c r="C309" s="235"/>
      <c r="D309" s="236" t="s">
        <v>225</v>
      </c>
      <c r="E309" s="237" t="s">
        <v>1</v>
      </c>
      <c r="F309" s="238" t="s">
        <v>3877</v>
      </c>
      <c r="G309" s="235"/>
      <c r="H309" s="239">
        <v>2</v>
      </c>
      <c r="I309" s="240"/>
      <c r="J309" s="235"/>
      <c r="K309" s="235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225</v>
      </c>
      <c r="AU309" s="245" t="s">
        <v>93</v>
      </c>
      <c r="AV309" s="13" t="s">
        <v>93</v>
      </c>
      <c r="AW309" s="13" t="s">
        <v>38</v>
      </c>
      <c r="AX309" s="13" t="s">
        <v>83</v>
      </c>
      <c r="AY309" s="245" t="s">
        <v>216</v>
      </c>
    </row>
    <row r="310" s="13" customFormat="1">
      <c r="A310" s="13"/>
      <c r="B310" s="234"/>
      <c r="C310" s="235"/>
      <c r="D310" s="236" t="s">
        <v>225</v>
      </c>
      <c r="E310" s="237" t="s">
        <v>1</v>
      </c>
      <c r="F310" s="238" t="s">
        <v>3878</v>
      </c>
      <c r="G310" s="235"/>
      <c r="H310" s="239">
        <v>2</v>
      </c>
      <c r="I310" s="240"/>
      <c r="J310" s="235"/>
      <c r="K310" s="235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225</v>
      </c>
      <c r="AU310" s="245" t="s">
        <v>93</v>
      </c>
      <c r="AV310" s="13" t="s">
        <v>93</v>
      </c>
      <c r="AW310" s="13" t="s">
        <v>38</v>
      </c>
      <c r="AX310" s="13" t="s">
        <v>83</v>
      </c>
      <c r="AY310" s="245" t="s">
        <v>216</v>
      </c>
    </row>
    <row r="311" s="13" customFormat="1">
      <c r="A311" s="13"/>
      <c r="B311" s="234"/>
      <c r="C311" s="235"/>
      <c r="D311" s="236" t="s">
        <v>225</v>
      </c>
      <c r="E311" s="237" t="s">
        <v>1</v>
      </c>
      <c r="F311" s="238" t="s">
        <v>3879</v>
      </c>
      <c r="G311" s="235"/>
      <c r="H311" s="239">
        <v>2</v>
      </c>
      <c r="I311" s="240"/>
      <c r="J311" s="235"/>
      <c r="K311" s="235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225</v>
      </c>
      <c r="AU311" s="245" t="s">
        <v>93</v>
      </c>
      <c r="AV311" s="13" t="s">
        <v>93</v>
      </c>
      <c r="AW311" s="13" t="s">
        <v>38</v>
      </c>
      <c r="AX311" s="13" t="s">
        <v>83</v>
      </c>
      <c r="AY311" s="245" t="s">
        <v>216</v>
      </c>
    </row>
    <row r="312" s="13" customFormat="1">
      <c r="A312" s="13"/>
      <c r="B312" s="234"/>
      <c r="C312" s="235"/>
      <c r="D312" s="236" t="s">
        <v>225</v>
      </c>
      <c r="E312" s="237" t="s">
        <v>1</v>
      </c>
      <c r="F312" s="238" t="s">
        <v>3880</v>
      </c>
      <c r="G312" s="235"/>
      <c r="H312" s="239">
        <v>2</v>
      </c>
      <c r="I312" s="240"/>
      <c r="J312" s="235"/>
      <c r="K312" s="235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225</v>
      </c>
      <c r="AU312" s="245" t="s">
        <v>93</v>
      </c>
      <c r="AV312" s="13" t="s">
        <v>93</v>
      </c>
      <c r="AW312" s="13" t="s">
        <v>38</v>
      </c>
      <c r="AX312" s="13" t="s">
        <v>83</v>
      </c>
      <c r="AY312" s="245" t="s">
        <v>216</v>
      </c>
    </row>
    <row r="313" s="13" customFormat="1">
      <c r="A313" s="13"/>
      <c r="B313" s="234"/>
      <c r="C313" s="235"/>
      <c r="D313" s="236" t="s">
        <v>225</v>
      </c>
      <c r="E313" s="237" t="s">
        <v>1</v>
      </c>
      <c r="F313" s="238" t="s">
        <v>3881</v>
      </c>
      <c r="G313" s="235"/>
      <c r="H313" s="239">
        <v>2</v>
      </c>
      <c r="I313" s="240"/>
      <c r="J313" s="235"/>
      <c r="K313" s="235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225</v>
      </c>
      <c r="AU313" s="245" t="s">
        <v>93</v>
      </c>
      <c r="AV313" s="13" t="s">
        <v>93</v>
      </c>
      <c r="AW313" s="13" t="s">
        <v>38</v>
      </c>
      <c r="AX313" s="13" t="s">
        <v>83</v>
      </c>
      <c r="AY313" s="245" t="s">
        <v>216</v>
      </c>
    </row>
    <row r="314" s="13" customFormat="1">
      <c r="A314" s="13"/>
      <c r="B314" s="234"/>
      <c r="C314" s="235"/>
      <c r="D314" s="236" t="s">
        <v>225</v>
      </c>
      <c r="E314" s="237" t="s">
        <v>1</v>
      </c>
      <c r="F314" s="238" t="s">
        <v>3882</v>
      </c>
      <c r="G314" s="235"/>
      <c r="H314" s="239">
        <v>2</v>
      </c>
      <c r="I314" s="240"/>
      <c r="J314" s="235"/>
      <c r="K314" s="235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225</v>
      </c>
      <c r="AU314" s="245" t="s">
        <v>93</v>
      </c>
      <c r="AV314" s="13" t="s">
        <v>93</v>
      </c>
      <c r="AW314" s="13" t="s">
        <v>38</v>
      </c>
      <c r="AX314" s="13" t="s">
        <v>83</v>
      </c>
      <c r="AY314" s="245" t="s">
        <v>216</v>
      </c>
    </row>
    <row r="315" s="13" customFormat="1">
      <c r="A315" s="13"/>
      <c r="B315" s="234"/>
      <c r="C315" s="235"/>
      <c r="D315" s="236" t="s">
        <v>225</v>
      </c>
      <c r="E315" s="237" t="s">
        <v>1</v>
      </c>
      <c r="F315" s="238" t="s">
        <v>3847</v>
      </c>
      <c r="G315" s="235"/>
      <c r="H315" s="239">
        <v>2</v>
      </c>
      <c r="I315" s="240"/>
      <c r="J315" s="235"/>
      <c r="K315" s="235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225</v>
      </c>
      <c r="AU315" s="245" t="s">
        <v>93</v>
      </c>
      <c r="AV315" s="13" t="s">
        <v>93</v>
      </c>
      <c r="AW315" s="13" t="s">
        <v>38</v>
      </c>
      <c r="AX315" s="13" t="s">
        <v>83</v>
      </c>
      <c r="AY315" s="245" t="s">
        <v>216</v>
      </c>
    </row>
    <row r="316" s="13" customFormat="1">
      <c r="A316" s="13"/>
      <c r="B316" s="234"/>
      <c r="C316" s="235"/>
      <c r="D316" s="236" t="s">
        <v>225</v>
      </c>
      <c r="E316" s="237" t="s">
        <v>1</v>
      </c>
      <c r="F316" s="238" t="s">
        <v>3883</v>
      </c>
      <c r="G316" s="235"/>
      <c r="H316" s="239">
        <v>2</v>
      </c>
      <c r="I316" s="240"/>
      <c r="J316" s="235"/>
      <c r="K316" s="235"/>
      <c r="L316" s="241"/>
      <c r="M316" s="242"/>
      <c r="N316" s="243"/>
      <c r="O316" s="243"/>
      <c r="P316" s="243"/>
      <c r="Q316" s="243"/>
      <c r="R316" s="243"/>
      <c r="S316" s="243"/>
      <c r="T316" s="24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5" t="s">
        <v>225</v>
      </c>
      <c r="AU316" s="245" t="s">
        <v>93</v>
      </c>
      <c r="AV316" s="13" t="s">
        <v>93</v>
      </c>
      <c r="AW316" s="13" t="s">
        <v>38</v>
      </c>
      <c r="AX316" s="13" t="s">
        <v>83</v>
      </c>
      <c r="AY316" s="245" t="s">
        <v>216</v>
      </c>
    </row>
    <row r="317" s="13" customFormat="1">
      <c r="A317" s="13"/>
      <c r="B317" s="234"/>
      <c r="C317" s="235"/>
      <c r="D317" s="236" t="s">
        <v>225</v>
      </c>
      <c r="E317" s="237" t="s">
        <v>1</v>
      </c>
      <c r="F317" s="238" t="s">
        <v>3884</v>
      </c>
      <c r="G317" s="235"/>
      <c r="H317" s="239">
        <v>4</v>
      </c>
      <c r="I317" s="240"/>
      <c r="J317" s="235"/>
      <c r="K317" s="235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225</v>
      </c>
      <c r="AU317" s="245" t="s">
        <v>93</v>
      </c>
      <c r="AV317" s="13" t="s">
        <v>93</v>
      </c>
      <c r="AW317" s="13" t="s">
        <v>38</v>
      </c>
      <c r="AX317" s="13" t="s">
        <v>83</v>
      </c>
      <c r="AY317" s="245" t="s">
        <v>216</v>
      </c>
    </row>
    <row r="318" s="13" customFormat="1">
      <c r="A318" s="13"/>
      <c r="B318" s="234"/>
      <c r="C318" s="235"/>
      <c r="D318" s="236" t="s">
        <v>225</v>
      </c>
      <c r="E318" s="237" t="s">
        <v>1</v>
      </c>
      <c r="F318" s="238" t="s">
        <v>3885</v>
      </c>
      <c r="G318" s="235"/>
      <c r="H318" s="239">
        <v>2</v>
      </c>
      <c r="I318" s="240"/>
      <c r="J318" s="235"/>
      <c r="K318" s="235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225</v>
      </c>
      <c r="AU318" s="245" t="s">
        <v>93</v>
      </c>
      <c r="AV318" s="13" t="s">
        <v>93</v>
      </c>
      <c r="AW318" s="13" t="s">
        <v>38</v>
      </c>
      <c r="AX318" s="13" t="s">
        <v>83</v>
      </c>
      <c r="AY318" s="245" t="s">
        <v>216</v>
      </c>
    </row>
    <row r="319" s="14" customFormat="1">
      <c r="A319" s="14"/>
      <c r="B319" s="246"/>
      <c r="C319" s="247"/>
      <c r="D319" s="236" t="s">
        <v>225</v>
      </c>
      <c r="E319" s="248" t="s">
        <v>1</v>
      </c>
      <c r="F319" s="249" t="s">
        <v>229</v>
      </c>
      <c r="G319" s="247"/>
      <c r="H319" s="250">
        <v>73</v>
      </c>
      <c r="I319" s="251"/>
      <c r="J319" s="247"/>
      <c r="K319" s="247"/>
      <c r="L319" s="252"/>
      <c r="M319" s="253"/>
      <c r="N319" s="254"/>
      <c r="O319" s="254"/>
      <c r="P319" s="254"/>
      <c r="Q319" s="254"/>
      <c r="R319" s="254"/>
      <c r="S319" s="254"/>
      <c r="T319" s="25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6" t="s">
        <v>225</v>
      </c>
      <c r="AU319" s="256" t="s">
        <v>93</v>
      </c>
      <c r="AV319" s="14" t="s">
        <v>223</v>
      </c>
      <c r="AW319" s="14" t="s">
        <v>38</v>
      </c>
      <c r="AX319" s="14" t="s">
        <v>91</v>
      </c>
      <c r="AY319" s="256" t="s">
        <v>216</v>
      </c>
    </row>
    <row r="320" s="2" customFormat="1" ht="24.15" customHeight="1">
      <c r="A320" s="40"/>
      <c r="B320" s="41"/>
      <c r="C320" s="221" t="s">
        <v>339</v>
      </c>
      <c r="D320" s="221" t="s">
        <v>218</v>
      </c>
      <c r="E320" s="222" t="s">
        <v>3886</v>
      </c>
      <c r="F320" s="223" t="s">
        <v>3887</v>
      </c>
      <c r="G320" s="224" t="s">
        <v>323</v>
      </c>
      <c r="H320" s="225">
        <v>10</v>
      </c>
      <c r="I320" s="226"/>
      <c r="J320" s="227">
        <f>ROUND(I320*H320,2)</f>
        <v>0</v>
      </c>
      <c r="K320" s="223" t="s">
        <v>1</v>
      </c>
      <c r="L320" s="46"/>
      <c r="M320" s="228" t="s">
        <v>1</v>
      </c>
      <c r="N320" s="229" t="s">
        <v>48</v>
      </c>
      <c r="O320" s="93"/>
      <c r="P320" s="230">
        <f>O320*H320</f>
        <v>0</v>
      </c>
      <c r="Q320" s="230">
        <v>0</v>
      </c>
      <c r="R320" s="230">
        <f>Q320*H320</f>
        <v>0</v>
      </c>
      <c r="S320" s="230">
        <v>0</v>
      </c>
      <c r="T320" s="231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32" t="s">
        <v>223</v>
      </c>
      <c r="AT320" s="232" t="s">
        <v>218</v>
      </c>
      <c r="AU320" s="232" t="s">
        <v>93</v>
      </c>
      <c r="AY320" s="18" t="s">
        <v>216</v>
      </c>
      <c r="BE320" s="233">
        <f>IF(N320="základní",J320,0)</f>
        <v>0</v>
      </c>
      <c r="BF320" s="233">
        <f>IF(N320="snížená",J320,0)</f>
        <v>0</v>
      </c>
      <c r="BG320" s="233">
        <f>IF(N320="zákl. přenesená",J320,0)</f>
        <v>0</v>
      </c>
      <c r="BH320" s="233">
        <f>IF(N320="sníž. přenesená",J320,0)</f>
        <v>0</v>
      </c>
      <c r="BI320" s="233">
        <f>IF(N320="nulová",J320,0)</f>
        <v>0</v>
      </c>
      <c r="BJ320" s="18" t="s">
        <v>91</v>
      </c>
      <c r="BK320" s="233">
        <f>ROUND(I320*H320,2)</f>
        <v>0</v>
      </c>
      <c r="BL320" s="18" t="s">
        <v>223</v>
      </c>
      <c r="BM320" s="232" t="s">
        <v>3888</v>
      </c>
    </row>
    <row r="321" s="15" customFormat="1">
      <c r="A321" s="15"/>
      <c r="B321" s="257"/>
      <c r="C321" s="258"/>
      <c r="D321" s="236" t="s">
        <v>225</v>
      </c>
      <c r="E321" s="259" t="s">
        <v>1</v>
      </c>
      <c r="F321" s="260" t="s">
        <v>3889</v>
      </c>
      <c r="G321" s="258"/>
      <c r="H321" s="259" t="s">
        <v>1</v>
      </c>
      <c r="I321" s="261"/>
      <c r="J321" s="258"/>
      <c r="K321" s="258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225</v>
      </c>
      <c r="AU321" s="266" t="s">
        <v>93</v>
      </c>
      <c r="AV321" s="15" t="s">
        <v>91</v>
      </c>
      <c r="AW321" s="15" t="s">
        <v>38</v>
      </c>
      <c r="AX321" s="15" t="s">
        <v>83</v>
      </c>
      <c r="AY321" s="266" t="s">
        <v>216</v>
      </c>
    </row>
    <row r="322" s="13" customFormat="1">
      <c r="A322" s="13"/>
      <c r="B322" s="234"/>
      <c r="C322" s="235"/>
      <c r="D322" s="236" t="s">
        <v>225</v>
      </c>
      <c r="E322" s="237" t="s">
        <v>1</v>
      </c>
      <c r="F322" s="238" t="s">
        <v>3890</v>
      </c>
      <c r="G322" s="235"/>
      <c r="H322" s="239">
        <v>1</v>
      </c>
      <c r="I322" s="240"/>
      <c r="J322" s="235"/>
      <c r="K322" s="235"/>
      <c r="L322" s="241"/>
      <c r="M322" s="242"/>
      <c r="N322" s="243"/>
      <c r="O322" s="243"/>
      <c r="P322" s="243"/>
      <c r="Q322" s="243"/>
      <c r="R322" s="243"/>
      <c r="S322" s="243"/>
      <c r="T322" s="24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5" t="s">
        <v>225</v>
      </c>
      <c r="AU322" s="245" t="s">
        <v>93</v>
      </c>
      <c r="AV322" s="13" t="s">
        <v>93</v>
      </c>
      <c r="AW322" s="13" t="s">
        <v>38</v>
      </c>
      <c r="AX322" s="13" t="s">
        <v>83</v>
      </c>
      <c r="AY322" s="245" t="s">
        <v>216</v>
      </c>
    </row>
    <row r="323" s="13" customFormat="1">
      <c r="A323" s="13"/>
      <c r="B323" s="234"/>
      <c r="C323" s="235"/>
      <c r="D323" s="236" t="s">
        <v>225</v>
      </c>
      <c r="E323" s="237" t="s">
        <v>1</v>
      </c>
      <c r="F323" s="238" t="s">
        <v>3891</v>
      </c>
      <c r="G323" s="235"/>
      <c r="H323" s="239">
        <v>1</v>
      </c>
      <c r="I323" s="240"/>
      <c r="J323" s="235"/>
      <c r="K323" s="235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225</v>
      </c>
      <c r="AU323" s="245" t="s">
        <v>93</v>
      </c>
      <c r="AV323" s="13" t="s">
        <v>93</v>
      </c>
      <c r="AW323" s="13" t="s">
        <v>38</v>
      </c>
      <c r="AX323" s="13" t="s">
        <v>83</v>
      </c>
      <c r="AY323" s="245" t="s">
        <v>216</v>
      </c>
    </row>
    <row r="324" s="13" customFormat="1">
      <c r="A324" s="13"/>
      <c r="B324" s="234"/>
      <c r="C324" s="235"/>
      <c r="D324" s="236" t="s">
        <v>225</v>
      </c>
      <c r="E324" s="237" t="s">
        <v>1</v>
      </c>
      <c r="F324" s="238" t="s">
        <v>3892</v>
      </c>
      <c r="G324" s="235"/>
      <c r="H324" s="239">
        <v>1</v>
      </c>
      <c r="I324" s="240"/>
      <c r="J324" s="235"/>
      <c r="K324" s="235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225</v>
      </c>
      <c r="AU324" s="245" t="s">
        <v>93</v>
      </c>
      <c r="AV324" s="13" t="s">
        <v>93</v>
      </c>
      <c r="AW324" s="13" t="s">
        <v>38</v>
      </c>
      <c r="AX324" s="13" t="s">
        <v>83</v>
      </c>
      <c r="AY324" s="245" t="s">
        <v>216</v>
      </c>
    </row>
    <row r="325" s="13" customFormat="1">
      <c r="A325" s="13"/>
      <c r="B325" s="234"/>
      <c r="C325" s="235"/>
      <c r="D325" s="236" t="s">
        <v>225</v>
      </c>
      <c r="E325" s="237" t="s">
        <v>1</v>
      </c>
      <c r="F325" s="238" t="s">
        <v>3893</v>
      </c>
      <c r="G325" s="235"/>
      <c r="H325" s="239">
        <v>1</v>
      </c>
      <c r="I325" s="240"/>
      <c r="J325" s="235"/>
      <c r="K325" s="235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225</v>
      </c>
      <c r="AU325" s="245" t="s">
        <v>93</v>
      </c>
      <c r="AV325" s="13" t="s">
        <v>93</v>
      </c>
      <c r="AW325" s="13" t="s">
        <v>38</v>
      </c>
      <c r="AX325" s="13" t="s">
        <v>83</v>
      </c>
      <c r="AY325" s="245" t="s">
        <v>216</v>
      </c>
    </row>
    <row r="326" s="13" customFormat="1">
      <c r="A326" s="13"/>
      <c r="B326" s="234"/>
      <c r="C326" s="235"/>
      <c r="D326" s="236" t="s">
        <v>225</v>
      </c>
      <c r="E326" s="237" t="s">
        <v>1</v>
      </c>
      <c r="F326" s="238" t="s">
        <v>3894</v>
      </c>
      <c r="G326" s="235"/>
      <c r="H326" s="239">
        <v>1</v>
      </c>
      <c r="I326" s="240"/>
      <c r="J326" s="235"/>
      <c r="K326" s="235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225</v>
      </c>
      <c r="AU326" s="245" t="s">
        <v>93</v>
      </c>
      <c r="AV326" s="13" t="s">
        <v>93</v>
      </c>
      <c r="AW326" s="13" t="s">
        <v>38</v>
      </c>
      <c r="AX326" s="13" t="s">
        <v>83</v>
      </c>
      <c r="AY326" s="245" t="s">
        <v>216</v>
      </c>
    </row>
    <row r="327" s="13" customFormat="1">
      <c r="A327" s="13"/>
      <c r="B327" s="234"/>
      <c r="C327" s="235"/>
      <c r="D327" s="236" t="s">
        <v>225</v>
      </c>
      <c r="E327" s="237" t="s">
        <v>1</v>
      </c>
      <c r="F327" s="238" t="s">
        <v>3895</v>
      </c>
      <c r="G327" s="235"/>
      <c r="H327" s="239">
        <v>1</v>
      </c>
      <c r="I327" s="240"/>
      <c r="J327" s="235"/>
      <c r="K327" s="235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225</v>
      </c>
      <c r="AU327" s="245" t="s">
        <v>93</v>
      </c>
      <c r="AV327" s="13" t="s">
        <v>93</v>
      </c>
      <c r="AW327" s="13" t="s">
        <v>38</v>
      </c>
      <c r="AX327" s="13" t="s">
        <v>83</v>
      </c>
      <c r="AY327" s="245" t="s">
        <v>216</v>
      </c>
    </row>
    <row r="328" s="13" customFormat="1">
      <c r="A328" s="13"/>
      <c r="B328" s="234"/>
      <c r="C328" s="235"/>
      <c r="D328" s="236" t="s">
        <v>225</v>
      </c>
      <c r="E328" s="237" t="s">
        <v>1</v>
      </c>
      <c r="F328" s="238" t="s">
        <v>3896</v>
      </c>
      <c r="G328" s="235"/>
      <c r="H328" s="239">
        <v>1</v>
      </c>
      <c r="I328" s="240"/>
      <c r="J328" s="235"/>
      <c r="K328" s="235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225</v>
      </c>
      <c r="AU328" s="245" t="s">
        <v>93</v>
      </c>
      <c r="AV328" s="13" t="s">
        <v>93</v>
      </c>
      <c r="AW328" s="13" t="s">
        <v>38</v>
      </c>
      <c r="AX328" s="13" t="s">
        <v>83</v>
      </c>
      <c r="AY328" s="245" t="s">
        <v>216</v>
      </c>
    </row>
    <row r="329" s="13" customFormat="1">
      <c r="A329" s="13"/>
      <c r="B329" s="234"/>
      <c r="C329" s="235"/>
      <c r="D329" s="236" t="s">
        <v>225</v>
      </c>
      <c r="E329" s="237" t="s">
        <v>1</v>
      </c>
      <c r="F329" s="238" t="s">
        <v>3897</v>
      </c>
      <c r="G329" s="235"/>
      <c r="H329" s="239">
        <v>1</v>
      </c>
      <c r="I329" s="240"/>
      <c r="J329" s="235"/>
      <c r="K329" s="235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225</v>
      </c>
      <c r="AU329" s="245" t="s">
        <v>93</v>
      </c>
      <c r="AV329" s="13" t="s">
        <v>93</v>
      </c>
      <c r="AW329" s="13" t="s">
        <v>38</v>
      </c>
      <c r="AX329" s="13" t="s">
        <v>83</v>
      </c>
      <c r="AY329" s="245" t="s">
        <v>216</v>
      </c>
    </row>
    <row r="330" s="13" customFormat="1">
      <c r="A330" s="13"/>
      <c r="B330" s="234"/>
      <c r="C330" s="235"/>
      <c r="D330" s="236" t="s">
        <v>225</v>
      </c>
      <c r="E330" s="237" t="s">
        <v>1</v>
      </c>
      <c r="F330" s="238" t="s">
        <v>3898</v>
      </c>
      <c r="G330" s="235"/>
      <c r="H330" s="239">
        <v>2</v>
      </c>
      <c r="I330" s="240"/>
      <c r="J330" s="235"/>
      <c r="K330" s="235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225</v>
      </c>
      <c r="AU330" s="245" t="s">
        <v>93</v>
      </c>
      <c r="AV330" s="13" t="s">
        <v>93</v>
      </c>
      <c r="AW330" s="13" t="s">
        <v>38</v>
      </c>
      <c r="AX330" s="13" t="s">
        <v>83</v>
      </c>
      <c r="AY330" s="245" t="s">
        <v>216</v>
      </c>
    </row>
    <row r="331" s="14" customFormat="1">
      <c r="A331" s="14"/>
      <c r="B331" s="246"/>
      <c r="C331" s="247"/>
      <c r="D331" s="236" t="s">
        <v>225</v>
      </c>
      <c r="E331" s="248" t="s">
        <v>1</v>
      </c>
      <c r="F331" s="249" t="s">
        <v>229</v>
      </c>
      <c r="G331" s="247"/>
      <c r="H331" s="250">
        <v>10</v>
      </c>
      <c r="I331" s="251"/>
      <c r="J331" s="247"/>
      <c r="K331" s="247"/>
      <c r="L331" s="252"/>
      <c r="M331" s="253"/>
      <c r="N331" s="254"/>
      <c r="O331" s="254"/>
      <c r="P331" s="254"/>
      <c r="Q331" s="254"/>
      <c r="R331" s="254"/>
      <c r="S331" s="254"/>
      <c r="T331" s="25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6" t="s">
        <v>225</v>
      </c>
      <c r="AU331" s="256" t="s">
        <v>93</v>
      </c>
      <c r="AV331" s="14" t="s">
        <v>223</v>
      </c>
      <c r="AW331" s="14" t="s">
        <v>38</v>
      </c>
      <c r="AX331" s="14" t="s">
        <v>91</v>
      </c>
      <c r="AY331" s="256" t="s">
        <v>216</v>
      </c>
    </row>
    <row r="332" s="2" customFormat="1" ht="24.15" customHeight="1">
      <c r="A332" s="40"/>
      <c r="B332" s="41"/>
      <c r="C332" s="221" t="s">
        <v>7</v>
      </c>
      <c r="D332" s="221" t="s">
        <v>218</v>
      </c>
      <c r="E332" s="222" t="s">
        <v>3899</v>
      </c>
      <c r="F332" s="223" t="s">
        <v>3900</v>
      </c>
      <c r="G332" s="224" t="s">
        <v>323</v>
      </c>
      <c r="H332" s="225">
        <v>3</v>
      </c>
      <c r="I332" s="226"/>
      <c r="J332" s="227">
        <f>ROUND(I332*H332,2)</f>
        <v>0</v>
      </c>
      <c r="K332" s="223" t="s">
        <v>1</v>
      </c>
      <c r="L332" s="46"/>
      <c r="M332" s="228" t="s">
        <v>1</v>
      </c>
      <c r="N332" s="229" t="s">
        <v>48</v>
      </c>
      <c r="O332" s="93"/>
      <c r="P332" s="230">
        <f>O332*H332</f>
        <v>0</v>
      </c>
      <c r="Q332" s="230">
        <v>0</v>
      </c>
      <c r="R332" s="230">
        <f>Q332*H332</f>
        <v>0</v>
      </c>
      <c r="S332" s="230">
        <v>0</v>
      </c>
      <c r="T332" s="231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32" t="s">
        <v>223</v>
      </c>
      <c r="AT332" s="232" t="s">
        <v>218</v>
      </c>
      <c r="AU332" s="232" t="s">
        <v>93</v>
      </c>
      <c r="AY332" s="18" t="s">
        <v>216</v>
      </c>
      <c r="BE332" s="233">
        <f>IF(N332="základní",J332,0)</f>
        <v>0</v>
      </c>
      <c r="BF332" s="233">
        <f>IF(N332="snížená",J332,0)</f>
        <v>0</v>
      </c>
      <c r="BG332" s="233">
        <f>IF(N332="zákl. přenesená",J332,0)</f>
        <v>0</v>
      </c>
      <c r="BH332" s="233">
        <f>IF(N332="sníž. přenesená",J332,0)</f>
        <v>0</v>
      </c>
      <c r="BI332" s="233">
        <f>IF(N332="nulová",J332,0)</f>
        <v>0</v>
      </c>
      <c r="BJ332" s="18" t="s">
        <v>91</v>
      </c>
      <c r="BK332" s="233">
        <f>ROUND(I332*H332,2)</f>
        <v>0</v>
      </c>
      <c r="BL332" s="18" t="s">
        <v>223</v>
      </c>
      <c r="BM332" s="232" t="s">
        <v>3901</v>
      </c>
    </row>
    <row r="333" s="15" customFormat="1">
      <c r="A333" s="15"/>
      <c r="B333" s="257"/>
      <c r="C333" s="258"/>
      <c r="D333" s="236" t="s">
        <v>225</v>
      </c>
      <c r="E333" s="259" t="s">
        <v>1</v>
      </c>
      <c r="F333" s="260" t="s">
        <v>3751</v>
      </c>
      <c r="G333" s="258"/>
      <c r="H333" s="259" t="s">
        <v>1</v>
      </c>
      <c r="I333" s="261"/>
      <c r="J333" s="258"/>
      <c r="K333" s="258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225</v>
      </c>
      <c r="AU333" s="266" t="s">
        <v>93</v>
      </c>
      <c r="AV333" s="15" t="s">
        <v>91</v>
      </c>
      <c r="AW333" s="15" t="s">
        <v>38</v>
      </c>
      <c r="AX333" s="15" t="s">
        <v>83</v>
      </c>
      <c r="AY333" s="266" t="s">
        <v>216</v>
      </c>
    </row>
    <row r="334" s="13" customFormat="1">
      <c r="A334" s="13"/>
      <c r="B334" s="234"/>
      <c r="C334" s="235"/>
      <c r="D334" s="236" t="s">
        <v>225</v>
      </c>
      <c r="E334" s="237" t="s">
        <v>1</v>
      </c>
      <c r="F334" s="238" t="s">
        <v>3779</v>
      </c>
      <c r="G334" s="235"/>
      <c r="H334" s="239">
        <v>2</v>
      </c>
      <c r="I334" s="240"/>
      <c r="J334" s="235"/>
      <c r="K334" s="235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225</v>
      </c>
      <c r="AU334" s="245" t="s">
        <v>93</v>
      </c>
      <c r="AV334" s="13" t="s">
        <v>93</v>
      </c>
      <c r="AW334" s="13" t="s">
        <v>38</v>
      </c>
      <c r="AX334" s="13" t="s">
        <v>83</v>
      </c>
      <c r="AY334" s="245" t="s">
        <v>216</v>
      </c>
    </row>
    <row r="335" s="15" customFormat="1">
      <c r="A335" s="15"/>
      <c r="B335" s="257"/>
      <c r="C335" s="258"/>
      <c r="D335" s="236" t="s">
        <v>225</v>
      </c>
      <c r="E335" s="259" t="s">
        <v>1</v>
      </c>
      <c r="F335" s="260" t="s">
        <v>3902</v>
      </c>
      <c r="G335" s="258"/>
      <c r="H335" s="259" t="s">
        <v>1</v>
      </c>
      <c r="I335" s="261"/>
      <c r="J335" s="258"/>
      <c r="K335" s="258"/>
      <c r="L335" s="262"/>
      <c r="M335" s="263"/>
      <c r="N335" s="264"/>
      <c r="O335" s="264"/>
      <c r="P335" s="264"/>
      <c r="Q335" s="264"/>
      <c r="R335" s="264"/>
      <c r="S335" s="264"/>
      <c r="T335" s="26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6" t="s">
        <v>225</v>
      </c>
      <c r="AU335" s="266" t="s">
        <v>93</v>
      </c>
      <c r="AV335" s="15" t="s">
        <v>91</v>
      </c>
      <c r="AW335" s="15" t="s">
        <v>38</v>
      </c>
      <c r="AX335" s="15" t="s">
        <v>83</v>
      </c>
      <c r="AY335" s="266" t="s">
        <v>216</v>
      </c>
    </row>
    <row r="336" s="13" customFormat="1">
      <c r="A336" s="13"/>
      <c r="B336" s="234"/>
      <c r="C336" s="235"/>
      <c r="D336" s="236" t="s">
        <v>225</v>
      </c>
      <c r="E336" s="237" t="s">
        <v>1</v>
      </c>
      <c r="F336" s="238" t="s">
        <v>3855</v>
      </c>
      <c r="G336" s="235"/>
      <c r="H336" s="239">
        <v>1</v>
      </c>
      <c r="I336" s="240"/>
      <c r="J336" s="235"/>
      <c r="K336" s="235"/>
      <c r="L336" s="241"/>
      <c r="M336" s="242"/>
      <c r="N336" s="243"/>
      <c r="O336" s="243"/>
      <c r="P336" s="243"/>
      <c r="Q336" s="243"/>
      <c r="R336" s="243"/>
      <c r="S336" s="243"/>
      <c r="T336" s="24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5" t="s">
        <v>225</v>
      </c>
      <c r="AU336" s="245" t="s">
        <v>93</v>
      </c>
      <c r="AV336" s="13" t="s">
        <v>93</v>
      </c>
      <c r="AW336" s="13" t="s">
        <v>38</v>
      </c>
      <c r="AX336" s="13" t="s">
        <v>83</v>
      </c>
      <c r="AY336" s="245" t="s">
        <v>216</v>
      </c>
    </row>
    <row r="337" s="14" customFormat="1">
      <c r="A337" s="14"/>
      <c r="B337" s="246"/>
      <c r="C337" s="247"/>
      <c r="D337" s="236" t="s">
        <v>225</v>
      </c>
      <c r="E337" s="248" t="s">
        <v>1</v>
      </c>
      <c r="F337" s="249" t="s">
        <v>229</v>
      </c>
      <c r="G337" s="247"/>
      <c r="H337" s="250">
        <v>3</v>
      </c>
      <c r="I337" s="251"/>
      <c r="J337" s="247"/>
      <c r="K337" s="247"/>
      <c r="L337" s="252"/>
      <c r="M337" s="253"/>
      <c r="N337" s="254"/>
      <c r="O337" s="254"/>
      <c r="P337" s="254"/>
      <c r="Q337" s="254"/>
      <c r="R337" s="254"/>
      <c r="S337" s="254"/>
      <c r="T337" s="25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6" t="s">
        <v>225</v>
      </c>
      <c r="AU337" s="256" t="s">
        <v>93</v>
      </c>
      <c r="AV337" s="14" t="s">
        <v>223</v>
      </c>
      <c r="AW337" s="14" t="s">
        <v>38</v>
      </c>
      <c r="AX337" s="14" t="s">
        <v>91</v>
      </c>
      <c r="AY337" s="256" t="s">
        <v>216</v>
      </c>
    </row>
    <row r="338" s="2" customFormat="1" ht="16.5" customHeight="1">
      <c r="A338" s="40"/>
      <c r="B338" s="41"/>
      <c r="C338" s="221" t="s">
        <v>354</v>
      </c>
      <c r="D338" s="221" t="s">
        <v>218</v>
      </c>
      <c r="E338" s="222" t="s">
        <v>3903</v>
      </c>
      <c r="F338" s="223" t="s">
        <v>3904</v>
      </c>
      <c r="G338" s="224" t="s">
        <v>323</v>
      </c>
      <c r="H338" s="225">
        <v>47</v>
      </c>
      <c r="I338" s="226"/>
      <c r="J338" s="227">
        <f>ROUND(I338*H338,2)</f>
        <v>0</v>
      </c>
      <c r="K338" s="223" t="s">
        <v>1</v>
      </c>
      <c r="L338" s="46"/>
      <c r="M338" s="228" t="s">
        <v>1</v>
      </c>
      <c r="N338" s="229" t="s">
        <v>48</v>
      </c>
      <c r="O338" s="93"/>
      <c r="P338" s="230">
        <f>O338*H338</f>
        <v>0</v>
      </c>
      <c r="Q338" s="230">
        <v>0</v>
      </c>
      <c r="R338" s="230">
        <f>Q338*H338</f>
        <v>0</v>
      </c>
      <c r="S338" s="230">
        <v>0</v>
      </c>
      <c r="T338" s="231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32" t="s">
        <v>223</v>
      </c>
      <c r="AT338" s="232" t="s">
        <v>218</v>
      </c>
      <c r="AU338" s="232" t="s">
        <v>93</v>
      </c>
      <c r="AY338" s="18" t="s">
        <v>216</v>
      </c>
      <c r="BE338" s="233">
        <f>IF(N338="základní",J338,0)</f>
        <v>0</v>
      </c>
      <c r="BF338" s="233">
        <f>IF(N338="snížená",J338,0)</f>
        <v>0</v>
      </c>
      <c r="BG338" s="233">
        <f>IF(N338="zákl. přenesená",J338,0)</f>
        <v>0</v>
      </c>
      <c r="BH338" s="233">
        <f>IF(N338="sníž. přenesená",J338,0)</f>
        <v>0</v>
      </c>
      <c r="BI338" s="233">
        <f>IF(N338="nulová",J338,0)</f>
        <v>0</v>
      </c>
      <c r="BJ338" s="18" t="s">
        <v>91</v>
      </c>
      <c r="BK338" s="233">
        <f>ROUND(I338*H338,2)</f>
        <v>0</v>
      </c>
      <c r="BL338" s="18" t="s">
        <v>223</v>
      </c>
      <c r="BM338" s="232" t="s">
        <v>3905</v>
      </c>
    </row>
    <row r="339" s="15" customFormat="1">
      <c r="A339" s="15"/>
      <c r="B339" s="257"/>
      <c r="C339" s="258"/>
      <c r="D339" s="236" t="s">
        <v>225</v>
      </c>
      <c r="E339" s="259" t="s">
        <v>1</v>
      </c>
      <c r="F339" s="260" t="s">
        <v>3703</v>
      </c>
      <c r="G339" s="258"/>
      <c r="H339" s="259" t="s">
        <v>1</v>
      </c>
      <c r="I339" s="261"/>
      <c r="J339" s="258"/>
      <c r="K339" s="258"/>
      <c r="L339" s="262"/>
      <c r="M339" s="263"/>
      <c r="N339" s="264"/>
      <c r="O339" s="264"/>
      <c r="P339" s="264"/>
      <c r="Q339" s="264"/>
      <c r="R339" s="264"/>
      <c r="S339" s="264"/>
      <c r="T339" s="26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6" t="s">
        <v>225</v>
      </c>
      <c r="AU339" s="266" t="s">
        <v>93</v>
      </c>
      <c r="AV339" s="15" t="s">
        <v>91</v>
      </c>
      <c r="AW339" s="15" t="s">
        <v>38</v>
      </c>
      <c r="AX339" s="15" t="s">
        <v>83</v>
      </c>
      <c r="AY339" s="266" t="s">
        <v>216</v>
      </c>
    </row>
    <row r="340" s="13" customFormat="1">
      <c r="A340" s="13"/>
      <c r="B340" s="234"/>
      <c r="C340" s="235"/>
      <c r="D340" s="236" t="s">
        <v>225</v>
      </c>
      <c r="E340" s="237" t="s">
        <v>1</v>
      </c>
      <c r="F340" s="238" t="s">
        <v>3868</v>
      </c>
      <c r="G340" s="235"/>
      <c r="H340" s="239">
        <v>2</v>
      </c>
      <c r="I340" s="240"/>
      <c r="J340" s="235"/>
      <c r="K340" s="235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225</v>
      </c>
      <c r="AU340" s="245" t="s">
        <v>93</v>
      </c>
      <c r="AV340" s="13" t="s">
        <v>93</v>
      </c>
      <c r="AW340" s="13" t="s">
        <v>38</v>
      </c>
      <c r="AX340" s="13" t="s">
        <v>83</v>
      </c>
      <c r="AY340" s="245" t="s">
        <v>216</v>
      </c>
    </row>
    <row r="341" s="13" customFormat="1">
      <c r="A341" s="13"/>
      <c r="B341" s="234"/>
      <c r="C341" s="235"/>
      <c r="D341" s="236" t="s">
        <v>225</v>
      </c>
      <c r="E341" s="237" t="s">
        <v>1</v>
      </c>
      <c r="F341" s="238" t="s">
        <v>3906</v>
      </c>
      <c r="G341" s="235"/>
      <c r="H341" s="239">
        <v>5</v>
      </c>
      <c r="I341" s="240"/>
      <c r="J341" s="235"/>
      <c r="K341" s="235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225</v>
      </c>
      <c r="AU341" s="245" t="s">
        <v>93</v>
      </c>
      <c r="AV341" s="13" t="s">
        <v>93</v>
      </c>
      <c r="AW341" s="13" t="s">
        <v>38</v>
      </c>
      <c r="AX341" s="13" t="s">
        <v>83</v>
      </c>
      <c r="AY341" s="245" t="s">
        <v>216</v>
      </c>
    </row>
    <row r="342" s="13" customFormat="1">
      <c r="A342" s="13"/>
      <c r="B342" s="234"/>
      <c r="C342" s="235"/>
      <c r="D342" s="236" t="s">
        <v>225</v>
      </c>
      <c r="E342" s="237" t="s">
        <v>1</v>
      </c>
      <c r="F342" s="238" t="s">
        <v>3870</v>
      </c>
      <c r="G342" s="235"/>
      <c r="H342" s="239">
        <v>2</v>
      </c>
      <c r="I342" s="240"/>
      <c r="J342" s="235"/>
      <c r="K342" s="235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225</v>
      </c>
      <c r="AU342" s="245" t="s">
        <v>93</v>
      </c>
      <c r="AV342" s="13" t="s">
        <v>93</v>
      </c>
      <c r="AW342" s="13" t="s">
        <v>38</v>
      </c>
      <c r="AX342" s="13" t="s">
        <v>83</v>
      </c>
      <c r="AY342" s="245" t="s">
        <v>216</v>
      </c>
    </row>
    <row r="343" s="13" customFormat="1">
      <c r="A343" s="13"/>
      <c r="B343" s="234"/>
      <c r="C343" s="235"/>
      <c r="D343" s="236" t="s">
        <v>225</v>
      </c>
      <c r="E343" s="237" t="s">
        <v>1</v>
      </c>
      <c r="F343" s="238" t="s">
        <v>3871</v>
      </c>
      <c r="G343" s="235"/>
      <c r="H343" s="239">
        <v>2</v>
      </c>
      <c r="I343" s="240"/>
      <c r="J343" s="235"/>
      <c r="K343" s="235"/>
      <c r="L343" s="241"/>
      <c r="M343" s="242"/>
      <c r="N343" s="243"/>
      <c r="O343" s="243"/>
      <c r="P343" s="243"/>
      <c r="Q343" s="243"/>
      <c r="R343" s="243"/>
      <c r="S343" s="243"/>
      <c r="T343" s="24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5" t="s">
        <v>225</v>
      </c>
      <c r="AU343" s="245" t="s">
        <v>93</v>
      </c>
      <c r="AV343" s="13" t="s">
        <v>93</v>
      </c>
      <c r="AW343" s="13" t="s">
        <v>38</v>
      </c>
      <c r="AX343" s="13" t="s">
        <v>83</v>
      </c>
      <c r="AY343" s="245" t="s">
        <v>216</v>
      </c>
    </row>
    <row r="344" s="13" customFormat="1">
      <c r="A344" s="13"/>
      <c r="B344" s="234"/>
      <c r="C344" s="235"/>
      <c r="D344" s="236" t="s">
        <v>225</v>
      </c>
      <c r="E344" s="237" t="s">
        <v>1</v>
      </c>
      <c r="F344" s="238" t="s">
        <v>3872</v>
      </c>
      <c r="G344" s="235"/>
      <c r="H344" s="239">
        <v>2</v>
      </c>
      <c r="I344" s="240"/>
      <c r="J344" s="235"/>
      <c r="K344" s="235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225</v>
      </c>
      <c r="AU344" s="245" t="s">
        <v>93</v>
      </c>
      <c r="AV344" s="13" t="s">
        <v>93</v>
      </c>
      <c r="AW344" s="13" t="s">
        <v>38</v>
      </c>
      <c r="AX344" s="13" t="s">
        <v>83</v>
      </c>
      <c r="AY344" s="245" t="s">
        <v>216</v>
      </c>
    </row>
    <row r="345" s="13" customFormat="1">
      <c r="A345" s="13"/>
      <c r="B345" s="234"/>
      <c r="C345" s="235"/>
      <c r="D345" s="236" t="s">
        <v>225</v>
      </c>
      <c r="E345" s="237" t="s">
        <v>1</v>
      </c>
      <c r="F345" s="238" t="s">
        <v>3907</v>
      </c>
      <c r="G345" s="235"/>
      <c r="H345" s="239">
        <v>3</v>
      </c>
      <c r="I345" s="240"/>
      <c r="J345" s="235"/>
      <c r="K345" s="235"/>
      <c r="L345" s="241"/>
      <c r="M345" s="242"/>
      <c r="N345" s="243"/>
      <c r="O345" s="243"/>
      <c r="P345" s="243"/>
      <c r="Q345" s="243"/>
      <c r="R345" s="243"/>
      <c r="S345" s="243"/>
      <c r="T345" s="24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5" t="s">
        <v>225</v>
      </c>
      <c r="AU345" s="245" t="s">
        <v>93</v>
      </c>
      <c r="AV345" s="13" t="s">
        <v>93</v>
      </c>
      <c r="AW345" s="13" t="s">
        <v>38</v>
      </c>
      <c r="AX345" s="13" t="s">
        <v>83</v>
      </c>
      <c r="AY345" s="245" t="s">
        <v>216</v>
      </c>
    </row>
    <row r="346" s="13" customFormat="1">
      <c r="A346" s="13"/>
      <c r="B346" s="234"/>
      <c r="C346" s="235"/>
      <c r="D346" s="236" t="s">
        <v>225</v>
      </c>
      <c r="E346" s="237" t="s">
        <v>1</v>
      </c>
      <c r="F346" s="238" t="s">
        <v>3874</v>
      </c>
      <c r="G346" s="235"/>
      <c r="H346" s="239">
        <v>2</v>
      </c>
      <c r="I346" s="240"/>
      <c r="J346" s="235"/>
      <c r="K346" s="235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225</v>
      </c>
      <c r="AU346" s="245" t="s">
        <v>93</v>
      </c>
      <c r="AV346" s="13" t="s">
        <v>93</v>
      </c>
      <c r="AW346" s="13" t="s">
        <v>38</v>
      </c>
      <c r="AX346" s="13" t="s">
        <v>83</v>
      </c>
      <c r="AY346" s="245" t="s">
        <v>216</v>
      </c>
    </row>
    <row r="347" s="13" customFormat="1">
      <c r="A347" s="13"/>
      <c r="B347" s="234"/>
      <c r="C347" s="235"/>
      <c r="D347" s="236" t="s">
        <v>225</v>
      </c>
      <c r="E347" s="237" t="s">
        <v>1</v>
      </c>
      <c r="F347" s="238" t="s">
        <v>3875</v>
      </c>
      <c r="G347" s="235"/>
      <c r="H347" s="239">
        <v>2</v>
      </c>
      <c r="I347" s="240"/>
      <c r="J347" s="235"/>
      <c r="K347" s="235"/>
      <c r="L347" s="241"/>
      <c r="M347" s="242"/>
      <c r="N347" s="243"/>
      <c r="O347" s="243"/>
      <c r="P347" s="243"/>
      <c r="Q347" s="243"/>
      <c r="R347" s="243"/>
      <c r="S347" s="243"/>
      <c r="T347" s="24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5" t="s">
        <v>225</v>
      </c>
      <c r="AU347" s="245" t="s">
        <v>93</v>
      </c>
      <c r="AV347" s="13" t="s">
        <v>93</v>
      </c>
      <c r="AW347" s="13" t="s">
        <v>38</v>
      </c>
      <c r="AX347" s="13" t="s">
        <v>83</v>
      </c>
      <c r="AY347" s="245" t="s">
        <v>216</v>
      </c>
    </row>
    <row r="348" s="13" customFormat="1">
      <c r="A348" s="13"/>
      <c r="B348" s="234"/>
      <c r="C348" s="235"/>
      <c r="D348" s="236" t="s">
        <v>225</v>
      </c>
      <c r="E348" s="237" t="s">
        <v>1</v>
      </c>
      <c r="F348" s="238" t="s">
        <v>3876</v>
      </c>
      <c r="G348" s="235"/>
      <c r="H348" s="239">
        <v>2</v>
      </c>
      <c r="I348" s="240"/>
      <c r="J348" s="235"/>
      <c r="K348" s="235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225</v>
      </c>
      <c r="AU348" s="245" t="s">
        <v>93</v>
      </c>
      <c r="AV348" s="13" t="s">
        <v>93</v>
      </c>
      <c r="AW348" s="13" t="s">
        <v>38</v>
      </c>
      <c r="AX348" s="13" t="s">
        <v>83</v>
      </c>
      <c r="AY348" s="245" t="s">
        <v>216</v>
      </c>
    </row>
    <row r="349" s="13" customFormat="1">
      <c r="A349" s="13"/>
      <c r="B349" s="234"/>
      <c r="C349" s="235"/>
      <c r="D349" s="236" t="s">
        <v>225</v>
      </c>
      <c r="E349" s="237" t="s">
        <v>1</v>
      </c>
      <c r="F349" s="238" t="s">
        <v>3908</v>
      </c>
      <c r="G349" s="235"/>
      <c r="H349" s="239">
        <v>3</v>
      </c>
      <c r="I349" s="240"/>
      <c r="J349" s="235"/>
      <c r="K349" s="235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225</v>
      </c>
      <c r="AU349" s="245" t="s">
        <v>93</v>
      </c>
      <c r="AV349" s="13" t="s">
        <v>93</v>
      </c>
      <c r="AW349" s="13" t="s">
        <v>38</v>
      </c>
      <c r="AX349" s="13" t="s">
        <v>83</v>
      </c>
      <c r="AY349" s="245" t="s">
        <v>216</v>
      </c>
    </row>
    <row r="350" s="13" customFormat="1">
      <c r="A350" s="13"/>
      <c r="B350" s="234"/>
      <c r="C350" s="235"/>
      <c r="D350" s="236" t="s">
        <v>225</v>
      </c>
      <c r="E350" s="237" t="s">
        <v>1</v>
      </c>
      <c r="F350" s="238" t="s">
        <v>3878</v>
      </c>
      <c r="G350" s="235"/>
      <c r="H350" s="239">
        <v>2</v>
      </c>
      <c r="I350" s="240"/>
      <c r="J350" s="235"/>
      <c r="K350" s="235"/>
      <c r="L350" s="241"/>
      <c r="M350" s="242"/>
      <c r="N350" s="243"/>
      <c r="O350" s="243"/>
      <c r="P350" s="243"/>
      <c r="Q350" s="243"/>
      <c r="R350" s="243"/>
      <c r="S350" s="243"/>
      <c r="T350" s="24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5" t="s">
        <v>225</v>
      </c>
      <c r="AU350" s="245" t="s">
        <v>93</v>
      </c>
      <c r="AV350" s="13" t="s">
        <v>93</v>
      </c>
      <c r="AW350" s="13" t="s">
        <v>38</v>
      </c>
      <c r="AX350" s="13" t="s">
        <v>83</v>
      </c>
      <c r="AY350" s="245" t="s">
        <v>216</v>
      </c>
    </row>
    <row r="351" s="13" customFormat="1">
      <c r="A351" s="13"/>
      <c r="B351" s="234"/>
      <c r="C351" s="235"/>
      <c r="D351" s="236" t="s">
        <v>225</v>
      </c>
      <c r="E351" s="237" t="s">
        <v>1</v>
      </c>
      <c r="F351" s="238" t="s">
        <v>3879</v>
      </c>
      <c r="G351" s="235"/>
      <c r="H351" s="239">
        <v>2</v>
      </c>
      <c r="I351" s="240"/>
      <c r="J351" s="235"/>
      <c r="K351" s="235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225</v>
      </c>
      <c r="AU351" s="245" t="s">
        <v>93</v>
      </c>
      <c r="AV351" s="13" t="s">
        <v>93</v>
      </c>
      <c r="AW351" s="13" t="s">
        <v>38</v>
      </c>
      <c r="AX351" s="13" t="s">
        <v>83</v>
      </c>
      <c r="AY351" s="245" t="s">
        <v>216</v>
      </c>
    </row>
    <row r="352" s="13" customFormat="1">
      <c r="A352" s="13"/>
      <c r="B352" s="234"/>
      <c r="C352" s="235"/>
      <c r="D352" s="236" t="s">
        <v>225</v>
      </c>
      <c r="E352" s="237" t="s">
        <v>1</v>
      </c>
      <c r="F352" s="238" t="s">
        <v>3880</v>
      </c>
      <c r="G352" s="235"/>
      <c r="H352" s="239">
        <v>2</v>
      </c>
      <c r="I352" s="240"/>
      <c r="J352" s="235"/>
      <c r="K352" s="235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225</v>
      </c>
      <c r="AU352" s="245" t="s">
        <v>93</v>
      </c>
      <c r="AV352" s="13" t="s">
        <v>93</v>
      </c>
      <c r="AW352" s="13" t="s">
        <v>38</v>
      </c>
      <c r="AX352" s="13" t="s">
        <v>83</v>
      </c>
      <c r="AY352" s="245" t="s">
        <v>216</v>
      </c>
    </row>
    <row r="353" s="13" customFormat="1">
      <c r="A353" s="13"/>
      <c r="B353" s="234"/>
      <c r="C353" s="235"/>
      <c r="D353" s="236" t="s">
        <v>225</v>
      </c>
      <c r="E353" s="237" t="s">
        <v>1</v>
      </c>
      <c r="F353" s="238" t="s">
        <v>3881</v>
      </c>
      <c r="G353" s="235"/>
      <c r="H353" s="239">
        <v>2</v>
      </c>
      <c r="I353" s="240"/>
      <c r="J353" s="235"/>
      <c r="K353" s="235"/>
      <c r="L353" s="241"/>
      <c r="M353" s="242"/>
      <c r="N353" s="243"/>
      <c r="O353" s="243"/>
      <c r="P353" s="243"/>
      <c r="Q353" s="243"/>
      <c r="R353" s="243"/>
      <c r="S353" s="243"/>
      <c r="T353" s="24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5" t="s">
        <v>225</v>
      </c>
      <c r="AU353" s="245" t="s">
        <v>93</v>
      </c>
      <c r="AV353" s="13" t="s">
        <v>93</v>
      </c>
      <c r="AW353" s="13" t="s">
        <v>38</v>
      </c>
      <c r="AX353" s="13" t="s">
        <v>83</v>
      </c>
      <c r="AY353" s="245" t="s">
        <v>216</v>
      </c>
    </row>
    <row r="354" s="13" customFormat="1">
      <c r="A354" s="13"/>
      <c r="B354" s="234"/>
      <c r="C354" s="235"/>
      <c r="D354" s="236" t="s">
        <v>225</v>
      </c>
      <c r="E354" s="237" t="s">
        <v>1</v>
      </c>
      <c r="F354" s="238" t="s">
        <v>3882</v>
      </c>
      <c r="G354" s="235"/>
      <c r="H354" s="239">
        <v>2</v>
      </c>
      <c r="I354" s="240"/>
      <c r="J354" s="235"/>
      <c r="K354" s="235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225</v>
      </c>
      <c r="AU354" s="245" t="s">
        <v>93</v>
      </c>
      <c r="AV354" s="13" t="s">
        <v>93</v>
      </c>
      <c r="AW354" s="13" t="s">
        <v>38</v>
      </c>
      <c r="AX354" s="13" t="s">
        <v>83</v>
      </c>
      <c r="AY354" s="245" t="s">
        <v>216</v>
      </c>
    </row>
    <row r="355" s="13" customFormat="1">
      <c r="A355" s="13"/>
      <c r="B355" s="234"/>
      <c r="C355" s="235"/>
      <c r="D355" s="236" t="s">
        <v>225</v>
      </c>
      <c r="E355" s="237" t="s">
        <v>1</v>
      </c>
      <c r="F355" s="238" t="s">
        <v>3847</v>
      </c>
      <c r="G355" s="235"/>
      <c r="H355" s="239">
        <v>2</v>
      </c>
      <c r="I355" s="240"/>
      <c r="J355" s="235"/>
      <c r="K355" s="235"/>
      <c r="L355" s="241"/>
      <c r="M355" s="242"/>
      <c r="N355" s="243"/>
      <c r="O355" s="243"/>
      <c r="P355" s="243"/>
      <c r="Q355" s="243"/>
      <c r="R355" s="243"/>
      <c r="S355" s="243"/>
      <c r="T355" s="24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5" t="s">
        <v>225</v>
      </c>
      <c r="AU355" s="245" t="s">
        <v>93</v>
      </c>
      <c r="AV355" s="13" t="s">
        <v>93</v>
      </c>
      <c r="AW355" s="13" t="s">
        <v>38</v>
      </c>
      <c r="AX355" s="13" t="s">
        <v>83</v>
      </c>
      <c r="AY355" s="245" t="s">
        <v>216</v>
      </c>
    </row>
    <row r="356" s="13" customFormat="1">
      <c r="A356" s="13"/>
      <c r="B356" s="234"/>
      <c r="C356" s="235"/>
      <c r="D356" s="236" t="s">
        <v>225</v>
      </c>
      <c r="E356" s="237" t="s">
        <v>1</v>
      </c>
      <c r="F356" s="238" t="s">
        <v>3883</v>
      </c>
      <c r="G356" s="235"/>
      <c r="H356" s="239">
        <v>2</v>
      </c>
      <c r="I356" s="240"/>
      <c r="J356" s="235"/>
      <c r="K356" s="235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225</v>
      </c>
      <c r="AU356" s="245" t="s">
        <v>93</v>
      </c>
      <c r="AV356" s="13" t="s">
        <v>93</v>
      </c>
      <c r="AW356" s="13" t="s">
        <v>38</v>
      </c>
      <c r="AX356" s="13" t="s">
        <v>83</v>
      </c>
      <c r="AY356" s="245" t="s">
        <v>216</v>
      </c>
    </row>
    <row r="357" s="13" customFormat="1">
      <c r="A357" s="13"/>
      <c r="B357" s="234"/>
      <c r="C357" s="235"/>
      <c r="D357" s="236" t="s">
        <v>225</v>
      </c>
      <c r="E357" s="237" t="s">
        <v>1</v>
      </c>
      <c r="F357" s="238" t="s">
        <v>3909</v>
      </c>
      <c r="G357" s="235"/>
      <c r="H357" s="239">
        <v>6</v>
      </c>
      <c r="I357" s="240"/>
      <c r="J357" s="235"/>
      <c r="K357" s="235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225</v>
      </c>
      <c r="AU357" s="245" t="s">
        <v>93</v>
      </c>
      <c r="AV357" s="13" t="s">
        <v>93</v>
      </c>
      <c r="AW357" s="13" t="s">
        <v>38</v>
      </c>
      <c r="AX357" s="13" t="s">
        <v>83</v>
      </c>
      <c r="AY357" s="245" t="s">
        <v>216</v>
      </c>
    </row>
    <row r="358" s="13" customFormat="1">
      <c r="A358" s="13"/>
      <c r="B358" s="234"/>
      <c r="C358" s="235"/>
      <c r="D358" s="236" t="s">
        <v>225</v>
      </c>
      <c r="E358" s="237" t="s">
        <v>1</v>
      </c>
      <c r="F358" s="238" t="s">
        <v>3885</v>
      </c>
      <c r="G358" s="235"/>
      <c r="H358" s="239">
        <v>2</v>
      </c>
      <c r="I358" s="240"/>
      <c r="J358" s="235"/>
      <c r="K358" s="235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225</v>
      </c>
      <c r="AU358" s="245" t="s">
        <v>93</v>
      </c>
      <c r="AV358" s="13" t="s">
        <v>93</v>
      </c>
      <c r="AW358" s="13" t="s">
        <v>38</v>
      </c>
      <c r="AX358" s="13" t="s">
        <v>83</v>
      </c>
      <c r="AY358" s="245" t="s">
        <v>216</v>
      </c>
    </row>
    <row r="359" s="14" customFormat="1">
      <c r="A359" s="14"/>
      <c r="B359" s="246"/>
      <c r="C359" s="247"/>
      <c r="D359" s="236" t="s">
        <v>225</v>
      </c>
      <c r="E359" s="248" t="s">
        <v>1</v>
      </c>
      <c r="F359" s="249" t="s">
        <v>229</v>
      </c>
      <c r="G359" s="247"/>
      <c r="H359" s="250">
        <v>47</v>
      </c>
      <c r="I359" s="251"/>
      <c r="J359" s="247"/>
      <c r="K359" s="247"/>
      <c r="L359" s="252"/>
      <c r="M359" s="253"/>
      <c r="N359" s="254"/>
      <c r="O359" s="254"/>
      <c r="P359" s="254"/>
      <c r="Q359" s="254"/>
      <c r="R359" s="254"/>
      <c r="S359" s="254"/>
      <c r="T359" s="25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6" t="s">
        <v>225</v>
      </c>
      <c r="AU359" s="256" t="s">
        <v>93</v>
      </c>
      <c r="AV359" s="14" t="s">
        <v>223</v>
      </c>
      <c r="AW359" s="14" t="s">
        <v>38</v>
      </c>
      <c r="AX359" s="14" t="s">
        <v>91</v>
      </c>
      <c r="AY359" s="256" t="s">
        <v>216</v>
      </c>
    </row>
    <row r="360" s="2" customFormat="1" ht="24.15" customHeight="1">
      <c r="A360" s="40"/>
      <c r="B360" s="41"/>
      <c r="C360" s="221" t="s">
        <v>358</v>
      </c>
      <c r="D360" s="221" t="s">
        <v>218</v>
      </c>
      <c r="E360" s="222" t="s">
        <v>3910</v>
      </c>
      <c r="F360" s="223" t="s">
        <v>3911</v>
      </c>
      <c r="G360" s="224" t="s">
        <v>237</v>
      </c>
      <c r="H360" s="225">
        <v>1135</v>
      </c>
      <c r="I360" s="226"/>
      <c r="J360" s="227">
        <f>ROUND(I360*H360,2)</f>
        <v>0</v>
      </c>
      <c r="K360" s="223" t="s">
        <v>1</v>
      </c>
      <c r="L360" s="46"/>
      <c r="M360" s="228" t="s">
        <v>1</v>
      </c>
      <c r="N360" s="229" t="s">
        <v>48</v>
      </c>
      <c r="O360" s="93"/>
      <c r="P360" s="230">
        <f>O360*H360</f>
        <v>0</v>
      </c>
      <c r="Q360" s="230">
        <v>0</v>
      </c>
      <c r="R360" s="230">
        <f>Q360*H360</f>
        <v>0</v>
      </c>
      <c r="S360" s="230">
        <v>0</v>
      </c>
      <c r="T360" s="231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32" t="s">
        <v>223</v>
      </c>
      <c r="AT360" s="232" t="s">
        <v>218</v>
      </c>
      <c r="AU360" s="232" t="s">
        <v>93</v>
      </c>
      <c r="AY360" s="18" t="s">
        <v>216</v>
      </c>
      <c r="BE360" s="233">
        <f>IF(N360="základní",J360,0)</f>
        <v>0</v>
      </c>
      <c r="BF360" s="233">
        <f>IF(N360="snížená",J360,0)</f>
        <v>0</v>
      </c>
      <c r="BG360" s="233">
        <f>IF(N360="zákl. přenesená",J360,0)</f>
        <v>0</v>
      </c>
      <c r="BH360" s="233">
        <f>IF(N360="sníž. přenesená",J360,0)</f>
        <v>0</v>
      </c>
      <c r="BI360" s="233">
        <f>IF(N360="nulová",J360,0)</f>
        <v>0</v>
      </c>
      <c r="BJ360" s="18" t="s">
        <v>91</v>
      </c>
      <c r="BK360" s="233">
        <f>ROUND(I360*H360,2)</f>
        <v>0</v>
      </c>
      <c r="BL360" s="18" t="s">
        <v>223</v>
      </c>
      <c r="BM360" s="232" t="s">
        <v>3912</v>
      </c>
    </row>
    <row r="361" s="15" customFormat="1">
      <c r="A361" s="15"/>
      <c r="B361" s="257"/>
      <c r="C361" s="258"/>
      <c r="D361" s="236" t="s">
        <v>225</v>
      </c>
      <c r="E361" s="259" t="s">
        <v>1</v>
      </c>
      <c r="F361" s="260" t="s">
        <v>3751</v>
      </c>
      <c r="G361" s="258"/>
      <c r="H361" s="259" t="s">
        <v>1</v>
      </c>
      <c r="I361" s="261"/>
      <c r="J361" s="258"/>
      <c r="K361" s="258"/>
      <c r="L361" s="262"/>
      <c r="M361" s="263"/>
      <c r="N361" s="264"/>
      <c r="O361" s="264"/>
      <c r="P361" s="264"/>
      <c r="Q361" s="264"/>
      <c r="R361" s="264"/>
      <c r="S361" s="264"/>
      <c r="T361" s="26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6" t="s">
        <v>225</v>
      </c>
      <c r="AU361" s="266" t="s">
        <v>93</v>
      </c>
      <c r="AV361" s="15" t="s">
        <v>91</v>
      </c>
      <c r="AW361" s="15" t="s">
        <v>38</v>
      </c>
      <c r="AX361" s="15" t="s">
        <v>83</v>
      </c>
      <c r="AY361" s="266" t="s">
        <v>216</v>
      </c>
    </row>
    <row r="362" s="13" customFormat="1">
      <c r="A362" s="13"/>
      <c r="B362" s="234"/>
      <c r="C362" s="235"/>
      <c r="D362" s="236" t="s">
        <v>225</v>
      </c>
      <c r="E362" s="237" t="s">
        <v>1</v>
      </c>
      <c r="F362" s="238" t="s">
        <v>3913</v>
      </c>
      <c r="G362" s="235"/>
      <c r="H362" s="239">
        <v>60</v>
      </c>
      <c r="I362" s="240"/>
      <c r="J362" s="235"/>
      <c r="K362" s="235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225</v>
      </c>
      <c r="AU362" s="245" t="s">
        <v>93</v>
      </c>
      <c r="AV362" s="13" t="s">
        <v>93</v>
      </c>
      <c r="AW362" s="13" t="s">
        <v>38</v>
      </c>
      <c r="AX362" s="13" t="s">
        <v>83</v>
      </c>
      <c r="AY362" s="245" t="s">
        <v>216</v>
      </c>
    </row>
    <row r="363" s="15" customFormat="1">
      <c r="A363" s="15"/>
      <c r="B363" s="257"/>
      <c r="C363" s="258"/>
      <c r="D363" s="236" t="s">
        <v>225</v>
      </c>
      <c r="E363" s="259" t="s">
        <v>1</v>
      </c>
      <c r="F363" s="260" t="s">
        <v>3703</v>
      </c>
      <c r="G363" s="258"/>
      <c r="H363" s="259" t="s">
        <v>1</v>
      </c>
      <c r="I363" s="261"/>
      <c r="J363" s="258"/>
      <c r="K363" s="258"/>
      <c r="L363" s="262"/>
      <c r="M363" s="263"/>
      <c r="N363" s="264"/>
      <c r="O363" s="264"/>
      <c r="P363" s="264"/>
      <c r="Q363" s="264"/>
      <c r="R363" s="264"/>
      <c r="S363" s="264"/>
      <c r="T363" s="26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6" t="s">
        <v>225</v>
      </c>
      <c r="AU363" s="266" t="s">
        <v>93</v>
      </c>
      <c r="AV363" s="15" t="s">
        <v>91</v>
      </c>
      <c r="AW363" s="15" t="s">
        <v>38</v>
      </c>
      <c r="AX363" s="15" t="s">
        <v>83</v>
      </c>
      <c r="AY363" s="266" t="s">
        <v>216</v>
      </c>
    </row>
    <row r="364" s="13" customFormat="1">
      <c r="A364" s="13"/>
      <c r="B364" s="234"/>
      <c r="C364" s="235"/>
      <c r="D364" s="236" t="s">
        <v>225</v>
      </c>
      <c r="E364" s="237" t="s">
        <v>1</v>
      </c>
      <c r="F364" s="238" t="s">
        <v>3914</v>
      </c>
      <c r="G364" s="235"/>
      <c r="H364" s="239">
        <v>50</v>
      </c>
      <c r="I364" s="240"/>
      <c r="J364" s="235"/>
      <c r="K364" s="235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225</v>
      </c>
      <c r="AU364" s="245" t="s">
        <v>93</v>
      </c>
      <c r="AV364" s="13" t="s">
        <v>93</v>
      </c>
      <c r="AW364" s="13" t="s">
        <v>38</v>
      </c>
      <c r="AX364" s="13" t="s">
        <v>83</v>
      </c>
      <c r="AY364" s="245" t="s">
        <v>216</v>
      </c>
    </row>
    <row r="365" s="13" customFormat="1">
      <c r="A365" s="13"/>
      <c r="B365" s="234"/>
      <c r="C365" s="235"/>
      <c r="D365" s="236" t="s">
        <v>225</v>
      </c>
      <c r="E365" s="237" t="s">
        <v>1</v>
      </c>
      <c r="F365" s="238" t="s">
        <v>3915</v>
      </c>
      <c r="G365" s="235"/>
      <c r="H365" s="239">
        <v>100</v>
      </c>
      <c r="I365" s="240"/>
      <c r="J365" s="235"/>
      <c r="K365" s="235"/>
      <c r="L365" s="241"/>
      <c r="M365" s="242"/>
      <c r="N365" s="243"/>
      <c r="O365" s="243"/>
      <c r="P365" s="243"/>
      <c r="Q365" s="243"/>
      <c r="R365" s="243"/>
      <c r="S365" s="243"/>
      <c r="T365" s="24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5" t="s">
        <v>225</v>
      </c>
      <c r="AU365" s="245" t="s">
        <v>93</v>
      </c>
      <c r="AV365" s="13" t="s">
        <v>93</v>
      </c>
      <c r="AW365" s="13" t="s">
        <v>38</v>
      </c>
      <c r="AX365" s="13" t="s">
        <v>83</v>
      </c>
      <c r="AY365" s="245" t="s">
        <v>216</v>
      </c>
    </row>
    <row r="366" s="13" customFormat="1">
      <c r="A366" s="13"/>
      <c r="B366" s="234"/>
      <c r="C366" s="235"/>
      <c r="D366" s="236" t="s">
        <v>225</v>
      </c>
      <c r="E366" s="237" t="s">
        <v>1</v>
      </c>
      <c r="F366" s="238" t="s">
        <v>3916</v>
      </c>
      <c r="G366" s="235"/>
      <c r="H366" s="239">
        <v>40</v>
      </c>
      <c r="I366" s="240"/>
      <c r="J366" s="235"/>
      <c r="K366" s="235"/>
      <c r="L366" s="241"/>
      <c r="M366" s="242"/>
      <c r="N366" s="243"/>
      <c r="O366" s="243"/>
      <c r="P366" s="243"/>
      <c r="Q366" s="243"/>
      <c r="R366" s="243"/>
      <c r="S366" s="243"/>
      <c r="T366" s="24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5" t="s">
        <v>225</v>
      </c>
      <c r="AU366" s="245" t="s">
        <v>93</v>
      </c>
      <c r="AV366" s="13" t="s">
        <v>93</v>
      </c>
      <c r="AW366" s="13" t="s">
        <v>38</v>
      </c>
      <c r="AX366" s="13" t="s">
        <v>83</v>
      </c>
      <c r="AY366" s="245" t="s">
        <v>216</v>
      </c>
    </row>
    <row r="367" s="13" customFormat="1">
      <c r="A367" s="13"/>
      <c r="B367" s="234"/>
      <c r="C367" s="235"/>
      <c r="D367" s="236" t="s">
        <v>225</v>
      </c>
      <c r="E367" s="237" t="s">
        <v>1</v>
      </c>
      <c r="F367" s="238" t="s">
        <v>3917</v>
      </c>
      <c r="G367" s="235"/>
      <c r="H367" s="239">
        <v>40</v>
      </c>
      <c r="I367" s="240"/>
      <c r="J367" s="235"/>
      <c r="K367" s="235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225</v>
      </c>
      <c r="AU367" s="245" t="s">
        <v>93</v>
      </c>
      <c r="AV367" s="13" t="s">
        <v>93</v>
      </c>
      <c r="AW367" s="13" t="s">
        <v>38</v>
      </c>
      <c r="AX367" s="13" t="s">
        <v>83</v>
      </c>
      <c r="AY367" s="245" t="s">
        <v>216</v>
      </c>
    </row>
    <row r="368" s="13" customFormat="1">
      <c r="A368" s="13"/>
      <c r="B368" s="234"/>
      <c r="C368" s="235"/>
      <c r="D368" s="236" t="s">
        <v>225</v>
      </c>
      <c r="E368" s="237" t="s">
        <v>1</v>
      </c>
      <c r="F368" s="238" t="s">
        <v>3918</v>
      </c>
      <c r="G368" s="235"/>
      <c r="H368" s="239">
        <v>50</v>
      </c>
      <c r="I368" s="240"/>
      <c r="J368" s="235"/>
      <c r="K368" s="235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225</v>
      </c>
      <c r="AU368" s="245" t="s">
        <v>93</v>
      </c>
      <c r="AV368" s="13" t="s">
        <v>93</v>
      </c>
      <c r="AW368" s="13" t="s">
        <v>38</v>
      </c>
      <c r="AX368" s="13" t="s">
        <v>83</v>
      </c>
      <c r="AY368" s="245" t="s">
        <v>216</v>
      </c>
    </row>
    <row r="369" s="13" customFormat="1">
      <c r="A369" s="13"/>
      <c r="B369" s="234"/>
      <c r="C369" s="235"/>
      <c r="D369" s="236" t="s">
        <v>225</v>
      </c>
      <c r="E369" s="237" t="s">
        <v>1</v>
      </c>
      <c r="F369" s="238" t="s">
        <v>3919</v>
      </c>
      <c r="G369" s="235"/>
      <c r="H369" s="239">
        <v>90</v>
      </c>
      <c r="I369" s="240"/>
      <c r="J369" s="235"/>
      <c r="K369" s="235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225</v>
      </c>
      <c r="AU369" s="245" t="s">
        <v>93</v>
      </c>
      <c r="AV369" s="13" t="s">
        <v>93</v>
      </c>
      <c r="AW369" s="13" t="s">
        <v>38</v>
      </c>
      <c r="AX369" s="13" t="s">
        <v>83</v>
      </c>
      <c r="AY369" s="245" t="s">
        <v>216</v>
      </c>
    </row>
    <row r="370" s="13" customFormat="1">
      <c r="A370" s="13"/>
      <c r="B370" s="234"/>
      <c r="C370" s="235"/>
      <c r="D370" s="236" t="s">
        <v>225</v>
      </c>
      <c r="E370" s="237" t="s">
        <v>1</v>
      </c>
      <c r="F370" s="238" t="s">
        <v>3920</v>
      </c>
      <c r="G370" s="235"/>
      <c r="H370" s="239">
        <v>40</v>
      </c>
      <c r="I370" s="240"/>
      <c r="J370" s="235"/>
      <c r="K370" s="235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225</v>
      </c>
      <c r="AU370" s="245" t="s">
        <v>93</v>
      </c>
      <c r="AV370" s="13" t="s">
        <v>93</v>
      </c>
      <c r="AW370" s="13" t="s">
        <v>38</v>
      </c>
      <c r="AX370" s="13" t="s">
        <v>83</v>
      </c>
      <c r="AY370" s="245" t="s">
        <v>216</v>
      </c>
    </row>
    <row r="371" s="13" customFormat="1">
      <c r="A371" s="13"/>
      <c r="B371" s="234"/>
      <c r="C371" s="235"/>
      <c r="D371" s="236" t="s">
        <v>225</v>
      </c>
      <c r="E371" s="237" t="s">
        <v>1</v>
      </c>
      <c r="F371" s="238" t="s">
        <v>3921</v>
      </c>
      <c r="G371" s="235"/>
      <c r="H371" s="239">
        <v>40</v>
      </c>
      <c r="I371" s="240"/>
      <c r="J371" s="235"/>
      <c r="K371" s="235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225</v>
      </c>
      <c r="AU371" s="245" t="s">
        <v>93</v>
      </c>
      <c r="AV371" s="13" t="s">
        <v>93</v>
      </c>
      <c r="AW371" s="13" t="s">
        <v>38</v>
      </c>
      <c r="AX371" s="13" t="s">
        <v>83</v>
      </c>
      <c r="AY371" s="245" t="s">
        <v>216</v>
      </c>
    </row>
    <row r="372" s="13" customFormat="1">
      <c r="A372" s="13"/>
      <c r="B372" s="234"/>
      <c r="C372" s="235"/>
      <c r="D372" s="236" t="s">
        <v>225</v>
      </c>
      <c r="E372" s="237" t="s">
        <v>1</v>
      </c>
      <c r="F372" s="238" t="s">
        <v>3922</v>
      </c>
      <c r="G372" s="235"/>
      <c r="H372" s="239">
        <v>50</v>
      </c>
      <c r="I372" s="240"/>
      <c r="J372" s="235"/>
      <c r="K372" s="235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225</v>
      </c>
      <c r="AU372" s="245" t="s">
        <v>93</v>
      </c>
      <c r="AV372" s="13" t="s">
        <v>93</v>
      </c>
      <c r="AW372" s="13" t="s">
        <v>38</v>
      </c>
      <c r="AX372" s="13" t="s">
        <v>83</v>
      </c>
      <c r="AY372" s="245" t="s">
        <v>216</v>
      </c>
    </row>
    <row r="373" s="13" customFormat="1">
      <c r="A373" s="13"/>
      <c r="B373" s="234"/>
      <c r="C373" s="235"/>
      <c r="D373" s="236" t="s">
        <v>225</v>
      </c>
      <c r="E373" s="237" t="s">
        <v>1</v>
      </c>
      <c r="F373" s="238" t="s">
        <v>3923</v>
      </c>
      <c r="G373" s="235"/>
      <c r="H373" s="239">
        <v>90</v>
      </c>
      <c r="I373" s="240"/>
      <c r="J373" s="235"/>
      <c r="K373" s="235"/>
      <c r="L373" s="241"/>
      <c r="M373" s="242"/>
      <c r="N373" s="243"/>
      <c r="O373" s="243"/>
      <c r="P373" s="243"/>
      <c r="Q373" s="243"/>
      <c r="R373" s="243"/>
      <c r="S373" s="243"/>
      <c r="T373" s="24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5" t="s">
        <v>225</v>
      </c>
      <c r="AU373" s="245" t="s">
        <v>93</v>
      </c>
      <c r="AV373" s="13" t="s">
        <v>93</v>
      </c>
      <c r="AW373" s="13" t="s">
        <v>38</v>
      </c>
      <c r="AX373" s="13" t="s">
        <v>83</v>
      </c>
      <c r="AY373" s="245" t="s">
        <v>216</v>
      </c>
    </row>
    <row r="374" s="13" customFormat="1">
      <c r="A374" s="13"/>
      <c r="B374" s="234"/>
      <c r="C374" s="235"/>
      <c r="D374" s="236" t="s">
        <v>225</v>
      </c>
      <c r="E374" s="237" t="s">
        <v>1</v>
      </c>
      <c r="F374" s="238" t="s">
        <v>3924</v>
      </c>
      <c r="G374" s="235"/>
      <c r="H374" s="239">
        <v>40</v>
      </c>
      <c r="I374" s="240"/>
      <c r="J374" s="235"/>
      <c r="K374" s="235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225</v>
      </c>
      <c r="AU374" s="245" t="s">
        <v>93</v>
      </c>
      <c r="AV374" s="13" t="s">
        <v>93</v>
      </c>
      <c r="AW374" s="13" t="s">
        <v>38</v>
      </c>
      <c r="AX374" s="13" t="s">
        <v>83</v>
      </c>
      <c r="AY374" s="245" t="s">
        <v>216</v>
      </c>
    </row>
    <row r="375" s="13" customFormat="1">
      <c r="A375" s="13"/>
      <c r="B375" s="234"/>
      <c r="C375" s="235"/>
      <c r="D375" s="236" t="s">
        <v>225</v>
      </c>
      <c r="E375" s="237" t="s">
        <v>1</v>
      </c>
      <c r="F375" s="238" t="s">
        <v>3925</v>
      </c>
      <c r="G375" s="235"/>
      <c r="H375" s="239">
        <v>40</v>
      </c>
      <c r="I375" s="240"/>
      <c r="J375" s="235"/>
      <c r="K375" s="235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225</v>
      </c>
      <c r="AU375" s="245" t="s">
        <v>93</v>
      </c>
      <c r="AV375" s="13" t="s">
        <v>93</v>
      </c>
      <c r="AW375" s="13" t="s">
        <v>38</v>
      </c>
      <c r="AX375" s="13" t="s">
        <v>83</v>
      </c>
      <c r="AY375" s="245" t="s">
        <v>216</v>
      </c>
    </row>
    <row r="376" s="13" customFormat="1">
      <c r="A376" s="13"/>
      <c r="B376" s="234"/>
      <c r="C376" s="235"/>
      <c r="D376" s="236" t="s">
        <v>225</v>
      </c>
      <c r="E376" s="237" t="s">
        <v>1</v>
      </c>
      <c r="F376" s="238" t="s">
        <v>3926</v>
      </c>
      <c r="G376" s="235"/>
      <c r="H376" s="239">
        <v>40</v>
      </c>
      <c r="I376" s="240"/>
      <c r="J376" s="235"/>
      <c r="K376" s="235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225</v>
      </c>
      <c r="AU376" s="245" t="s">
        <v>93</v>
      </c>
      <c r="AV376" s="13" t="s">
        <v>93</v>
      </c>
      <c r="AW376" s="13" t="s">
        <v>38</v>
      </c>
      <c r="AX376" s="13" t="s">
        <v>83</v>
      </c>
      <c r="AY376" s="245" t="s">
        <v>216</v>
      </c>
    </row>
    <row r="377" s="13" customFormat="1">
      <c r="A377" s="13"/>
      <c r="B377" s="234"/>
      <c r="C377" s="235"/>
      <c r="D377" s="236" t="s">
        <v>225</v>
      </c>
      <c r="E377" s="237" t="s">
        <v>1</v>
      </c>
      <c r="F377" s="238" t="s">
        <v>3927</v>
      </c>
      <c r="G377" s="235"/>
      <c r="H377" s="239">
        <v>40</v>
      </c>
      <c r="I377" s="240"/>
      <c r="J377" s="235"/>
      <c r="K377" s="235"/>
      <c r="L377" s="241"/>
      <c r="M377" s="242"/>
      <c r="N377" s="243"/>
      <c r="O377" s="243"/>
      <c r="P377" s="243"/>
      <c r="Q377" s="243"/>
      <c r="R377" s="243"/>
      <c r="S377" s="243"/>
      <c r="T377" s="24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5" t="s">
        <v>225</v>
      </c>
      <c r="AU377" s="245" t="s">
        <v>93</v>
      </c>
      <c r="AV377" s="13" t="s">
        <v>93</v>
      </c>
      <c r="AW377" s="13" t="s">
        <v>38</v>
      </c>
      <c r="AX377" s="13" t="s">
        <v>83</v>
      </c>
      <c r="AY377" s="245" t="s">
        <v>216</v>
      </c>
    </row>
    <row r="378" s="13" customFormat="1">
      <c r="A378" s="13"/>
      <c r="B378" s="234"/>
      <c r="C378" s="235"/>
      <c r="D378" s="236" t="s">
        <v>225</v>
      </c>
      <c r="E378" s="237" t="s">
        <v>1</v>
      </c>
      <c r="F378" s="238" t="s">
        <v>3928</v>
      </c>
      <c r="G378" s="235"/>
      <c r="H378" s="239">
        <v>50</v>
      </c>
      <c r="I378" s="240"/>
      <c r="J378" s="235"/>
      <c r="K378" s="235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225</v>
      </c>
      <c r="AU378" s="245" t="s">
        <v>93</v>
      </c>
      <c r="AV378" s="13" t="s">
        <v>93</v>
      </c>
      <c r="AW378" s="13" t="s">
        <v>38</v>
      </c>
      <c r="AX378" s="13" t="s">
        <v>83</v>
      </c>
      <c r="AY378" s="245" t="s">
        <v>216</v>
      </c>
    </row>
    <row r="379" s="13" customFormat="1">
      <c r="A379" s="13"/>
      <c r="B379" s="234"/>
      <c r="C379" s="235"/>
      <c r="D379" s="236" t="s">
        <v>225</v>
      </c>
      <c r="E379" s="237" t="s">
        <v>1</v>
      </c>
      <c r="F379" s="238" t="s">
        <v>3929</v>
      </c>
      <c r="G379" s="235"/>
      <c r="H379" s="239">
        <v>35</v>
      </c>
      <c r="I379" s="240"/>
      <c r="J379" s="235"/>
      <c r="K379" s="235"/>
      <c r="L379" s="241"/>
      <c r="M379" s="242"/>
      <c r="N379" s="243"/>
      <c r="O379" s="243"/>
      <c r="P379" s="243"/>
      <c r="Q379" s="243"/>
      <c r="R379" s="243"/>
      <c r="S379" s="243"/>
      <c r="T379" s="24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5" t="s">
        <v>225</v>
      </c>
      <c r="AU379" s="245" t="s">
        <v>93</v>
      </c>
      <c r="AV379" s="13" t="s">
        <v>93</v>
      </c>
      <c r="AW379" s="13" t="s">
        <v>38</v>
      </c>
      <c r="AX379" s="13" t="s">
        <v>83</v>
      </c>
      <c r="AY379" s="245" t="s">
        <v>216</v>
      </c>
    </row>
    <row r="380" s="13" customFormat="1">
      <c r="A380" s="13"/>
      <c r="B380" s="234"/>
      <c r="C380" s="235"/>
      <c r="D380" s="236" t="s">
        <v>225</v>
      </c>
      <c r="E380" s="237" t="s">
        <v>1</v>
      </c>
      <c r="F380" s="238" t="s">
        <v>3930</v>
      </c>
      <c r="G380" s="235"/>
      <c r="H380" s="239">
        <v>40</v>
      </c>
      <c r="I380" s="240"/>
      <c r="J380" s="235"/>
      <c r="K380" s="235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225</v>
      </c>
      <c r="AU380" s="245" t="s">
        <v>93</v>
      </c>
      <c r="AV380" s="13" t="s">
        <v>93</v>
      </c>
      <c r="AW380" s="13" t="s">
        <v>38</v>
      </c>
      <c r="AX380" s="13" t="s">
        <v>83</v>
      </c>
      <c r="AY380" s="245" t="s">
        <v>216</v>
      </c>
    </row>
    <row r="381" s="13" customFormat="1">
      <c r="A381" s="13"/>
      <c r="B381" s="234"/>
      <c r="C381" s="235"/>
      <c r="D381" s="236" t="s">
        <v>225</v>
      </c>
      <c r="E381" s="237" t="s">
        <v>1</v>
      </c>
      <c r="F381" s="238" t="s">
        <v>3931</v>
      </c>
      <c r="G381" s="235"/>
      <c r="H381" s="239">
        <v>160</v>
      </c>
      <c r="I381" s="240"/>
      <c r="J381" s="235"/>
      <c r="K381" s="235"/>
      <c r="L381" s="241"/>
      <c r="M381" s="242"/>
      <c r="N381" s="243"/>
      <c r="O381" s="243"/>
      <c r="P381" s="243"/>
      <c r="Q381" s="243"/>
      <c r="R381" s="243"/>
      <c r="S381" s="243"/>
      <c r="T381" s="24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5" t="s">
        <v>225</v>
      </c>
      <c r="AU381" s="245" t="s">
        <v>93</v>
      </c>
      <c r="AV381" s="13" t="s">
        <v>93</v>
      </c>
      <c r="AW381" s="13" t="s">
        <v>38</v>
      </c>
      <c r="AX381" s="13" t="s">
        <v>83</v>
      </c>
      <c r="AY381" s="245" t="s">
        <v>216</v>
      </c>
    </row>
    <row r="382" s="13" customFormat="1">
      <c r="A382" s="13"/>
      <c r="B382" s="234"/>
      <c r="C382" s="235"/>
      <c r="D382" s="236" t="s">
        <v>225</v>
      </c>
      <c r="E382" s="237" t="s">
        <v>1</v>
      </c>
      <c r="F382" s="238" t="s">
        <v>3932</v>
      </c>
      <c r="G382" s="235"/>
      <c r="H382" s="239">
        <v>40</v>
      </c>
      <c r="I382" s="240"/>
      <c r="J382" s="235"/>
      <c r="K382" s="235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225</v>
      </c>
      <c r="AU382" s="245" t="s">
        <v>93</v>
      </c>
      <c r="AV382" s="13" t="s">
        <v>93</v>
      </c>
      <c r="AW382" s="13" t="s">
        <v>38</v>
      </c>
      <c r="AX382" s="13" t="s">
        <v>83</v>
      </c>
      <c r="AY382" s="245" t="s">
        <v>216</v>
      </c>
    </row>
    <row r="383" s="14" customFormat="1">
      <c r="A383" s="14"/>
      <c r="B383" s="246"/>
      <c r="C383" s="247"/>
      <c r="D383" s="236" t="s">
        <v>225</v>
      </c>
      <c r="E383" s="248" t="s">
        <v>1</v>
      </c>
      <c r="F383" s="249" t="s">
        <v>229</v>
      </c>
      <c r="G383" s="247"/>
      <c r="H383" s="250">
        <v>1135</v>
      </c>
      <c r="I383" s="251"/>
      <c r="J383" s="247"/>
      <c r="K383" s="247"/>
      <c r="L383" s="252"/>
      <c r="M383" s="253"/>
      <c r="N383" s="254"/>
      <c r="O383" s="254"/>
      <c r="P383" s="254"/>
      <c r="Q383" s="254"/>
      <c r="R383" s="254"/>
      <c r="S383" s="254"/>
      <c r="T383" s="25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6" t="s">
        <v>225</v>
      </c>
      <c r="AU383" s="256" t="s">
        <v>93</v>
      </c>
      <c r="AV383" s="14" t="s">
        <v>223</v>
      </c>
      <c r="AW383" s="14" t="s">
        <v>38</v>
      </c>
      <c r="AX383" s="14" t="s">
        <v>91</v>
      </c>
      <c r="AY383" s="256" t="s">
        <v>216</v>
      </c>
    </row>
    <row r="384" s="2" customFormat="1" ht="24.15" customHeight="1">
      <c r="A384" s="40"/>
      <c r="B384" s="41"/>
      <c r="C384" s="221" t="s">
        <v>362</v>
      </c>
      <c r="D384" s="221" t="s">
        <v>218</v>
      </c>
      <c r="E384" s="222" t="s">
        <v>3933</v>
      </c>
      <c r="F384" s="223" t="s">
        <v>3934</v>
      </c>
      <c r="G384" s="224" t="s">
        <v>237</v>
      </c>
      <c r="H384" s="225">
        <v>1535</v>
      </c>
      <c r="I384" s="226"/>
      <c r="J384" s="227">
        <f>ROUND(I384*H384,2)</f>
        <v>0</v>
      </c>
      <c r="K384" s="223" t="s">
        <v>1</v>
      </c>
      <c r="L384" s="46"/>
      <c r="M384" s="228" t="s">
        <v>1</v>
      </c>
      <c r="N384" s="229" t="s">
        <v>48</v>
      </c>
      <c r="O384" s="93"/>
      <c r="P384" s="230">
        <f>O384*H384</f>
        <v>0</v>
      </c>
      <c r="Q384" s="230">
        <v>0</v>
      </c>
      <c r="R384" s="230">
        <f>Q384*H384</f>
        <v>0</v>
      </c>
      <c r="S384" s="230">
        <v>0</v>
      </c>
      <c r="T384" s="231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32" t="s">
        <v>223</v>
      </c>
      <c r="AT384" s="232" t="s">
        <v>218</v>
      </c>
      <c r="AU384" s="232" t="s">
        <v>93</v>
      </c>
      <c r="AY384" s="18" t="s">
        <v>216</v>
      </c>
      <c r="BE384" s="233">
        <f>IF(N384="základní",J384,0)</f>
        <v>0</v>
      </c>
      <c r="BF384" s="233">
        <f>IF(N384="snížená",J384,0)</f>
        <v>0</v>
      </c>
      <c r="BG384" s="233">
        <f>IF(N384="zákl. přenesená",J384,0)</f>
        <v>0</v>
      </c>
      <c r="BH384" s="233">
        <f>IF(N384="sníž. přenesená",J384,0)</f>
        <v>0</v>
      </c>
      <c r="BI384" s="233">
        <f>IF(N384="nulová",J384,0)</f>
        <v>0</v>
      </c>
      <c r="BJ384" s="18" t="s">
        <v>91</v>
      </c>
      <c r="BK384" s="233">
        <f>ROUND(I384*H384,2)</f>
        <v>0</v>
      </c>
      <c r="BL384" s="18" t="s">
        <v>223</v>
      </c>
      <c r="BM384" s="232" t="s">
        <v>3935</v>
      </c>
    </row>
    <row r="385" s="15" customFormat="1">
      <c r="A385" s="15"/>
      <c r="B385" s="257"/>
      <c r="C385" s="258"/>
      <c r="D385" s="236" t="s">
        <v>225</v>
      </c>
      <c r="E385" s="259" t="s">
        <v>1</v>
      </c>
      <c r="F385" s="260" t="s">
        <v>3936</v>
      </c>
      <c r="G385" s="258"/>
      <c r="H385" s="259" t="s">
        <v>1</v>
      </c>
      <c r="I385" s="261"/>
      <c r="J385" s="258"/>
      <c r="K385" s="258"/>
      <c r="L385" s="262"/>
      <c r="M385" s="263"/>
      <c r="N385" s="264"/>
      <c r="O385" s="264"/>
      <c r="P385" s="264"/>
      <c r="Q385" s="264"/>
      <c r="R385" s="264"/>
      <c r="S385" s="264"/>
      <c r="T385" s="26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6" t="s">
        <v>225</v>
      </c>
      <c r="AU385" s="266" t="s">
        <v>93</v>
      </c>
      <c r="AV385" s="15" t="s">
        <v>91</v>
      </c>
      <c r="AW385" s="15" t="s">
        <v>38</v>
      </c>
      <c r="AX385" s="15" t="s">
        <v>83</v>
      </c>
      <c r="AY385" s="266" t="s">
        <v>216</v>
      </c>
    </row>
    <row r="386" s="13" customFormat="1">
      <c r="A386" s="13"/>
      <c r="B386" s="234"/>
      <c r="C386" s="235"/>
      <c r="D386" s="236" t="s">
        <v>225</v>
      </c>
      <c r="E386" s="237" t="s">
        <v>1</v>
      </c>
      <c r="F386" s="238" t="s">
        <v>3937</v>
      </c>
      <c r="G386" s="235"/>
      <c r="H386" s="239">
        <v>60</v>
      </c>
      <c r="I386" s="240"/>
      <c r="J386" s="235"/>
      <c r="K386" s="235"/>
      <c r="L386" s="241"/>
      <c r="M386" s="242"/>
      <c r="N386" s="243"/>
      <c r="O386" s="243"/>
      <c r="P386" s="243"/>
      <c r="Q386" s="243"/>
      <c r="R386" s="243"/>
      <c r="S386" s="243"/>
      <c r="T386" s="24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5" t="s">
        <v>225</v>
      </c>
      <c r="AU386" s="245" t="s">
        <v>93</v>
      </c>
      <c r="AV386" s="13" t="s">
        <v>93</v>
      </c>
      <c r="AW386" s="13" t="s">
        <v>38</v>
      </c>
      <c r="AX386" s="13" t="s">
        <v>83</v>
      </c>
      <c r="AY386" s="245" t="s">
        <v>216</v>
      </c>
    </row>
    <row r="387" s="13" customFormat="1">
      <c r="A387" s="13"/>
      <c r="B387" s="234"/>
      <c r="C387" s="235"/>
      <c r="D387" s="236" t="s">
        <v>225</v>
      </c>
      <c r="E387" s="237" t="s">
        <v>1</v>
      </c>
      <c r="F387" s="238" t="s">
        <v>3938</v>
      </c>
      <c r="G387" s="235"/>
      <c r="H387" s="239">
        <v>80</v>
      </c>
      <c r="I387" s="240"/>
      <c r="J387" s="235"/>
      <c r="K387" s="235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225</v>
      </c>
      <c r="AU387" s="245" t="s">
        <v>93</v>
      </c>
      <c r="AV387" s="13" t="s">
        <v>93</v>
      </c>
      <c r="AW387" s="13" t="s">
        <v>38</v>
      </c>
      <c r="AX387" s="13" t="s">
        <v>83</v>
      </c>
      <c r="AY387" s="245" t="s">
        <v>216</v>
      </c>
    </row>
    <row r="388" s="13" customFormat="1">
      <c r="A388" s="13"/>
      <c r="B388" s="234"/>
      <c r="C388" s="235"/>
      <c r="D388" s="236" t="s">
        <v>225</v>
      </c>
      <c r="E388" s="237" t="s">
        <v>1</v>
      </c>
      <c r="F388" s="238" t="s">
        <v>3939</v>
      </c>
      <c r="G388" s="235"/>
      <c r="H388" s="239">
        <v>95</v>
      </c>
      <c r="I388" s="240"/>
      <c r="J388" s="235"/>
      <c r="K388" s="235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225</v>
      </c>
      <c r="AU388" s="245" t="s">
        <v>93</v>
      </c>
      <c r="AV388" s="13" t="s">
        <v>93</v>
      </c>
      <c r="AW388" s="13" t="s">
        <v>38</v>
      </c>
      <c r="AX388" s="13" t="s">
        <v>83</v>
      </c>
      <c r="AY388" s="245" t="s">
        <v>216</v>
      </c>
    </row>
    <row r="389" s="13" customFormat="1">
      <c r="A389" s="13"/>
      <c r="B389" s="234"/>
      <c r="C389" s="235"/>
      <c r="D389" s="236" t="s">
        <v>225</v>
      </c>
      <c r="E389" s="237" t="s">
        <v>1</v>
      </c>
      <c r="F389" s="238" t="s">
        <v>3940</v>
      </c>
      <c r="G389" s="235"/>
      <c r="H389" s="239">
        <v>50</v>
      </c>
      <c r="I389" s="240"/>
      <c r="J389" s="235"/>
      <c r="K389" s="235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225</v>
      </c>
      <c r="AU389" s="245" t="s">
        <v>93</v>
      </c>
      <c r="AV389" s="13" t="s">
        <v>93</v>
      </c>
      <c r="AW389" s="13" t="s">
        <v>38</v>
      </c>
      <c r="AX389" s="13" t="s">
        <v>83</v>
      </c>
      <c r="AY389" s="245" t="s">
        <v>216</v>
      </c>
    </row>
    <row r="390" s="13" customFormat="1">
      <c r="A390" s="13"/>
      <c r="B390" s="234"/>
      <c r="C390" s="235"/>
      <c r="D390" s="236" t="s">
        <v>225</v>
      </c>
      <c r="E390" s="237" t="s">
        <v>1</v>
      </c>
      <c r="F390" s="238" t="s">
        <v>3941</v>
      </c>
      <c r="G390" s="235"/>
      <c r="H390" s="239">
        <v>50</v>
      </c>
      <c r="I390" s="240"/>
      <c r="J390" s="235"/>
      <c r="K390" s="235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225</v>
      </c>
      <c r="AU390" s="245" t="s">
        <v>93</v>
      </c>
      <c r="AV390" s="13" t="s">
        <v>93</v>
      </c>
      <c r="AW390" s="13" t="s">
        <v>38</v>
      </c>
      <c r="AX390" s="13" t="s">
        <v>83</v>
      </c>
      <c r="AY390" s="245" t="s">
        <v>216</v>
      </c>
    </row>
    <row r="391" s="13" customFormat="1">
      <c r="A391" s="13"/>
      <c r="B391" s="234"/>
      <c r="C391" s="235"/>
      <c r="D391" s="236" t="s">
        <v>225</v>
      </c>
      <c r="E391" s="237" t="s">
        <v>1</v>
      </c>
      <c r="F391" s="238" t="s">
        <v>3942</v>
      </c>
      <c r="G391" s="235"/>
      <c r="H391" s="239">
        <v>30</v>
      </c>
      <c r="I391" s="240"/>
      <c r="J391" s="235"/>
      <c r="K391" s="235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225</v>
      </c>
      <c r="AU391" s="245" t="s">
        <v>93</v>
      </c>
      <c r="AV391" s="13" t="s">
        <v>93</v>
      </c>
      <c r="AW391" s="13" t="s">
        <v>38</v>
      </c>
      <c r="AX391" s="13" t="s">
        <v>83</v>
      </c>
      <c r="AY391" s="245" t="s">
        <v>216</v>
      </c>
    </row>
    <row r="392" s="15" customFormat="1">
      <c r="A392" s="15"/>
      <c r="B392" s="257"/>
      <c r="C392" s="258"/>
      <c r="D392" s="236" t="s">
        <v>225</v>
      </c>
      <c r="E392" s="259" t="s">
        <v>1</v>
      </c>
      <c r="F392" s="260" t="s">
        <v>3943</v>
      </c>
      <c r="G392" s="258"/>
      <c r="H392" s="259" t="s">
        <v>1</v>
      </c>
      <c r="I392" s="261"/>
      <c r="J392" s="258"/>
      <c r="K392" s="258"/>
      <c r="L392" s="262"/>
      <c r="M392" s="263"/>
      <c r="N392" s="264"/>
      <c r="O392" s="264"/>
      <c r="P392" s="264"/>
      <c r="Q392" s="264"/>
      <c r="R392" s="264"/>
      <c r="S392" s="264"/>
      <c r="T392" s="26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6" t="s">
        <v>225</v>
      </c>
      <c r="AU392" s="266" t="s">
        <v>93</v>
      </c>
      <c r="AV392" s="15" t="s">
        <v>91</v>
      </c>
      <c r="AW392" s="15" t="s">
        <v>38</v>
      </c>
      <c r="AX392" s="15" t="s">
        <v>83</v>
      </c>
      <c r="AY392" s="266" t="s">
        <v>216</v>
      </c>
    </row>
    <row r="393" s="13" customFormat="1">
      <c r="A393" s="13"/>
      <c r="B393" s="234"/>
      <c r="C393" s="235"/>
      <c r="D393" s="236" t="s">
        <v>225</v>
      </c>
      <c r="E393" s="237" t="s">
        <v>1</v>
      </c>
      <c r="F393" s="238" t="s">
        <v>3944</v>
      </c>
      <c r="G393" s="235"/>
      <c r="H393" s="239">
        <v>80</v>
      </c>
      <c r="I393" s="240"/>
      <c r="J393" s="235"/>
      <c r="K393" s="235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225</v>
      </c>
      <c r="AU393" s="245" t="s">
        <v>93</v>
      </c>
      <c r="AV393" s="13" t="s">
        <v>93</v>
      </c>
      <c r="AW393" s="13" t="s">
        <v>38</v>
      </c>
      <c r="AX393" s="13" t="s">
        <v>83</v>
      </c>
      <c r="AY393" s="245" t="s">
        <v>216</v>
      </c>
    </row>
    <row r="394" s="13" customFormat="1">
      <c r="A394" s="13"/>
      <c r="B394" s="234"/>
      <c r="C394" s="235"/>
      <c r="D394" s="236" t="s">
        <v>225</v>
      </c>
      <c r="E394" s="237" t="s">
        <v>1</v>
      </c>
      <c r="F394" s="238" t="s">
        <v>3945</v>
      </c>
      <c r="G394" s="235"/>
      <c r="H394" s="239">
        <v>120</v>
      </c>
      <c r="I394" s="240"/>
      <c r="J394" s="235"/>
      <c r="K394" s="235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225</v>
      </c>
      <c r="AU394" s="245" t="s">
        <v>93</v>
      </c>
      <c r="AV394" s="13" t="s">
        <v>93</v>
      </c>
      <c r="AW394" s="13" t="s">
        <v>38</v>
      </c>
      <c r="AX394" s="13" t="s">
        <v>83</v>
      </c>
      <c r="AY394" s="245" t="s">
        <v>216</v>
      </c>
    </row>
    <row r="395" s="13" customFormat="1">
      <c r="A395" s="13"/>
      <c r="B395" s="234"/>
      <c r="C395" s="235"/>
      <c r="D395" s="236" t="s">
        <v>225</v>
      </c>
      <c r="E395" s="237" t="s">
        <v>1</v>
      </c>
      <c r="F395" s="238" t="s">
        <v>3946</v>
      </c>
      <c r="G395" s="235"/>
      <c r="H395" s="239">
        <v>90</v>
      </c>
      <c r="I395" s="240"/>
      <c r="J395" s="235"/>
      <c r="K395" s="235"/>
      <c r="L395" s="241"/>
      <c r="M395" s="242"/>
      <c r="N395" s="243"/>
      <c r="O395" s="243"/>
      <c r="P395" s="243"/>
      <c r="Q395" s="243"/>
      <c r="R395" s="243"/>
      <c r="S395" s="243"/>
      <c r="T395" s="244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5" t="s">
        <v>225</v>
      </c>
      <c r="AU395" s="245" t="s">
        <v>93</v>
      </c>
      <c r="AV395" s="13" t="s">
        <v>93</v>
      </c>
      <c r="AW395" s="13" t="s">
        <v>38</v>
      </c>
      <c r="AX395" s="13" t="s">
        <v>83</v>
      </c>
      <c r="AY395" s="245" t="s">
        <v>216</v>
      </c>
    </row>
    <row r="396" s="13" customFormat="1">
      <c r="A396" s="13"/>
      <c r="B396" s="234"/>
      <c r="C396" s="235"/>
      <c r="D396" s="236" t="s">
        <v>225</v>
      </c>
      <c r="E396" s="237" t="s">
        <v>1</v>
      </c>
      <c r="F396" s="238" t="s">
        <v>3947</v>
      </c>
      <c r="G396" s="235"/>
      <c r="H396" s="239">
        <v>80</v>
      </c>
      <c r="I396" s="240"/>
      <c r="J396" s="235"/>
      <c r="K396" s="235"/>
      <c r="L396" s="241"/>
      <c r="M396" s="242"/>
      <c r="N396" s="243"/>
      <c r="O396" s="243"/>
      <c r="P396" s="243"/>
      <c r="Q396" s="243"/>
      <c r="R396" s="243"/>
      <c r="S396" s="243"/>
      <c r="T396" s="244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5" t="s">
        <v>225</v>
      </c>
      <c r="AU396" s="245" t="s">
        <v>93</v>
      </c>
      <c r="AV396" s="13" t="s">
        <v>93</v>
      </c>
      <c r="AW396" s="13" t="s">
        <v>38</v>
      </c>
      <c r="AX396" s="13" t="s">
        <v>83</v>
      </c>
      <c r="AY396" s="245" t="s">
        <v>216</v>
      </c>
    </row>
    <row r="397" s="13" customFormat="1">
      <c r="A397" s="13"/>
      <c r="B397" s="234"/>
      <c r="C397" s="235"/>
      <c r="D397" s="236" t="s">
        <v>225</v>
      </c>
      <c r="E397" s="237" t="s">
        <v>1</v>
      </c>
      <c r="F397" s="238" t="s">
        <v>3948</v>
      </c>
      <c r="G397" s="235"/>
      <c r="H397" s="239">
        <v>80</v>
      </c>
      <c r="I397" s="240"/>
      <c r="J397" s="235"/>
      <c r="K397" s="235"/>
      <c r="L397" s="241"/>
      <c r="M397" s="242"/>
      <c r="N397" s="243"/>
      <c r="O397" s="243"/>
      <c r="P397" s="243"/>
      <c r="Q397" s="243"/>
      <c r="R397" s="243"/>
      <c r="S397" s="243"/>
      <c r="T397" s="24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5" t="s">
        <v>225</v>
      </c>
      <c r="AU397" s="245" t="s">
        <v>93</v>
      </c>
      <c r="AV397" s="13" t="s">
        <v>93</v>
      </c>
      <c r="AW397" s="13" t="s">
        <v>38</v>
      </c>
      <c r="AX397" s="13" t="s">
        <v>83</v>
      </c>
      <c r="AY397" s="245" t="s">
        <v>216</v>
      </c>
    </row>
    <row r="398" s="13" customFormat="1">
      <c r="A398" s="13"/>
      <c r="B398" s="234"/>
      <c r="C398" s="235"/>
      <c r="D398" s="236" t="s">
        <v>225</v>
      </c>
      <c r="E398" s="237" t="s">
        <v>1</v>
      </c>
      <c r="F398" s="238" t="s">
        <v>3949</v>
      </c>
      <c r="G398" s="235"/>
      <c r="H398" s="239">
        <v>70</v>
      </c>
      <c r="I398" s="240"/>
      <c r="J398" s="235"/>
      <c r="K398" s="235"/>
      <c r="L398" s="241"/>
      <c r="M398" s="242"/>
      <c r="N398" s="243"/>
      <c r="O398" s="243"/>
      <c r="P398" s="243"/>
      <c r="Q398" s="243"/>
      <c r="R398" s="243"/>
      <c r="S398" s="243"/>
      <c r="T398" s="24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5" t="s">
        <v>225</v>
      </c>
      <c r="AU398" s="245" t="s">
        <v>93</v>
      </c>
      <c r="AV398" s="13" t="s">
        <v>93</v>
      </c>
      <c r="AW398" s="13" t="s">
        <v>38</v>
      </c>
      <c r="AX398" s="13" t="s">
        <v>83</v>
      </c>
      <c r="AY398" s="245" t="s">
        <v>216</v>
      </c>
    </row>
    <row r="399" s="13" customFormat="1">
      <c r="A399" s="13"/>
      <c r="B399" s="234"/>
      <c r="C399" s="235"/>
      <c r="D399" s="236" t="s">
        <v>225</v>
      </c>
      <c r="E399" s="237" t="s">
        <v>1</v>
      </c>
      <c r="F399" s="238" t="s">
        <v>3950</v>
      </c>
      <c r="G399" s="235"/>
      <c r="H399" s="239">
        <v>30</v>
      </c>
      <c r="I399" s="240"/>
      <c r="J399" s="235"/>
      <c r="K399" s="235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225</v>
      </c>
      <c r="AU399" s="245" t="s">
        <v>93</v>
      </c>
      <c r="AV399" s="13" t="s">
        <v>93</v>
      </c>
      <c r="AW399" s="13" t="s">
        <v>38</v>
      </c>
      <c r="AX399" s="13" t="s">
        <v>83</v>
      </c>
      <c r="AY399" s="245" t="s">
        <v>216</v>
      </c>
    </row>
    <row r="400" s="13" customFormat="1">
      <c r="A400" s="13"/>
      <c r="B400" s="234"/>
      <c r="C400" s="235"/>
      <c r="D400" s="236" t="s">
        <v>225</v>
      </c>
      <c r="E400" s="237" t="s">
        <v>1</v>
      </c>
      <c r="F400" s="238" t="s">
        <v>3951</v>
      </c>
      <c r="G400" s="235"/>
      <c r="H400" s="239">
        <v>30</v>
      </c>
      <c r="I400" s="240"/>
      <c r="J400" s="235"/>
      <c r="K400" s="235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225</v>
      </c>
      <c r="AU400" s="245" t="s">
        <v>93</v>
      </c>
      <c r="AV400" s="13" t="s">
        <v>93</v>
      </c>
      <c r="AW400" s="13" t="s">
        <v>38</v>
      </c>
      <c r="AX400" s="13" t="s">
        <v>83</v>
      </c>
      <c r="AY400" s="245" t="s">
        <v>216</v>
      </c>
    </row>
    <row r="401" s="13" customFormat="1">
      <c r="A401" s="13"/>
      <c r="B401" s="234"/>
      <c r="C401" s="235"/>
      <c r="D401" s="236" t="s">
        <v>225</v>
      </c>
      <c r="E401" s="237" t="s">
        <v>1</v>
      </c>
      <c r="F401" s="238" t="s">
        <v>3952</v>
      </c>
      <c r="G401" s="235"/>
      <c r="H401" s="239">
        <v>80</v>
      </c>
      <c r="I401" s="240"/>
      <c r="J401" s="235"/>
      <c r="K401" s="235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225</v>
      </c>
      <c r="AU401" s="245" t="s">
        <v>93</v>
      </c>
      <c r="AV401" s="13" t="s">
        <v>93</v>
      </c>
      <c r="AW401" s="13" t="s">
        <v>38</v>
      </c>
      <c r="AX401" s="13" t="s">
        <v>83</v>
      </c>
      <c r="AY401" s="245" t="s">
        <v>216</v>
      </c>
    </row>
    <row r="402" s="13" customFormat="1">
      <c r="A402" s="13"/>
      <c r="B402" s="234"/>
      <c r="C402" s="235"/>
      <c r="D402" s="236" t="s">
        <v>225</v>
      </c>
      <c r="E402" s="237" t="s">
        <v>1</v>
      </c>
      <c r="F402" s="238" t="s">
        <v>3953</v>
      </c>
      <c r="G402" s="235"/>
      <c r="H402" s="239">
        <v>70</v>
      </c>
      <c r="I402" s="240"/>
      <c r="J402" s="235"/>
      <c r="K402" s="235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225</v>
      </c>
      <c r="AU402" s="245" t="s">
        <v>93</v>
      </c>
      <c r="AV402" s="13" t="s">
        <v>93</v>
      </c>
      <c r="AW402" s="13" t="s">
        <v>38</v>
      </c>
      <c r="AX402" s="13" t="s">
        <v>83</v>
      </c>
      <c r="AY402" s="245" t="s">
        <v>216</v>
      </c>
    </row>
    <row r="403" s="13" customFormat="1">
      <c r="A403" s="13"/>
      <c r="B403" s="234"/>
      <c r="C403" s="235"/>
      <c r="D403" s="236" t="s">
        <v>225</v>
      </c>
      <c r="E403" s="237" t="s">
        <v>1</v>
      </c>
      <c r="F403" s="238" t="s">
        <v>3954</v>
      </c>
      <c r="G403" s="235"/>
      <c r="H403" s="239">
        <v>30</v>
      </c>
      <c r="I403" s="240"/>
      <c r="J403" s="235"/>
      <c r="K403" s="235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225</v>
      </c>
      <c r="AU403" s="245" t="s">
        <v>93</v>
      </c>
      <c r="AV403" s="13" t="s">
        <v>93</v>
      </c>
      <c r="AW403" s="13" t="s">
        <v>38</v>
      </c>
      <c r="AX403" s="13" t="s">
        <v>83</v>
      </c>
      <c r="AY403" s="245" t="s">
        <v>216</v>
      </c>
    </row>
    <row r="404" s="13" customFormat="1">
      <c r="A404" s="13"/>
      <c r="B404" s="234"/>
      <c r="C404" s="235"/>
      <c r="D404" s="236" t="s">
        <v>225</v>
      </c>
      <c r="E404" s="237" t="s">
        <v>1</v>
      </c>
      <c r="F404" s="238" t="s">
        <v>3955</v>
      </c>
      <c r="G404" s="235"/>
      <c r="H404" s="239">
        <v>30</v>
      </c>
      <c r="I404" s="240"/>
      <c r="J404" s="235"/>
      <c r="K404" s="235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225</v>
      </c>
      <c r="AU404" s="245" t="s">
        <v>93</v>
      </c>
      <c r="AV404" s="13" t="s">
        <v>93</v>
      </c>
      <c r="AW404" s="13" t="s">
        <v>38</v>
      </c>
      <c r="AX404" s="13" t="s">
        <v>83</v>
      </c>
      <c r="AY404" s="245" t="s">
        <v>216</v>
      </c>
    </row>
    <row r="405" s="13" customFormat="1">
      <c r="A405" s="13"/>
      <c r="B405" s="234"/>
      <c r="C405" s="235"/>
      <c r="D405" s="236" t="s">
        <v>225</v>
      </c>
      <c r="E405" s="237" t="s">
        <v>1</v>
      </c>
      <c r="F405" s="238" t="s">
        <v>3956</v>
      </c>
      <c r="G405" s="235"/>
      <c r="H405" s="239">
        <v>30</v>
      </c>
      <c r="I405" s="240"/>
      <c r="J405" s="235"/>
      <c r="K405" s="235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225</v>
      </c>
      <c r="AU405" s="245" t="s">
        <v>93</v>
      </c>
      <c r="AV405" s="13" t="s">
        <v>93</v>
      </c>
      <c r="AW405" s="13" t="s">
        <v>38</v>
      </c>
      <c r="AX405" s="13" t="s">
        <v>83</v>
      </c>
      <c r="AY405" s="245" t="s">
        <v>216</v>
      </c>
    </row>
    <row r="406" s="13" customFormat="1">
      <c r="A406" s="13"/>
      <c r="B406" s="234"/>
      <c r="C406" s="235"/>
      <c r="D406" s="236" t="s">
        <v>225</v>
      </c>
      <c r="E406" s="237" t="s">
        <v>1</v>
      </c>
      <c r="F406" s="238" t="s">
        <v>3957</v>
      </c>
      <c r="G406" s="235"/>
      <c r="H406" s="239">
        <v>30</v>
      </c>
      <c r="I406" s="240"/>
      <c r="J406" s="235"/>
      <c r="K406" s="235"/>
      <c r="L406" s="241"/>
      <c r="M406" s="242"/>
      <c r="N406" s="243"/>
      <c r="O406" s="243"/>
      <c r="P406" s="243"/>
      <c r="Q406" s="243"/>
      <c r="R406" s="243"/>
      <c r="S406" s="243"/>
      <c r="T406" s="24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5" t="s">
        <v>225</v>
      </c>
      <c r="AU406" s="245" t="s">
        <v>93</v>
      </c>
      <c r="AV406" s="13" t="s">
        <v>93</v>
      </c>
      <c r="AW406" s="13" t="s">
        <v>38</v>
      </c>
      <c r="AX406" s="13" t="s">
        <v>83</v>
      </c>
      <c r="AY406" s="245" t="s">
        <v>216</v>
      </c>
    </row>
    <row r="407" s="13" customFormat="1">
      <c r="A407" s="13"/>
      <c r="B407" s="234"/>
      <c r="C407" s="235"/>
      <c r="D407" s="236" t="s">
        <v>225</v>
      </c>
      <c r="E407" s="237" t="s">
        <v>1</v>
      </c>
      <c r="F407" s="238" t="s">
        <v>3958</v>
      </c>
      <c r="G407" s="235"/>
      <c r="H407" s="239">
        <v>80</v>
      </c>
      <c r="I407" s="240"/>
      <c r="J407" s="235"/>
      <c r="K407" s="235"/>
      <c r="L407" s="241"/>
      <c r="M407" s="242"/>
      <c r="N407" s="243"/>
      <c r="O407" s="243"/>
      <c r="P407" s="243"/>
      <c r="Q407" s="243"/>
      <c r="R407" s="243"/>
      <c r="S407" s="243"/>
      <c r="T407" s="24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5" t="s">
        <v>225</v>
      </c>
      <c r="AU407" s="245" t="s">
        <v>93</v>
      </c>
      <c r="AV407" s="13" t="s">
        <v>93</v>
      </c>
      <c r="AW407" s="13" t="s">
        <v>38</v>
      </c>
      <c r="AX407" s="13" t="s">
        <v>83</v>
      </c>
      <c r="AY407" s="245" t="s">
        <v>216</v>
      </c>
    </row>
    <row r="408" s="13" customFormat="1">
      <c r="A408" s="13"/>
      <c r="B408" s="234"/>
      <c r="C408" s="235"/>
      <c r="D408" s="236" t="s">
        <v>225</v>
      </c>
      <c r="E408" s="237" t="s">
        <v>1</v>
      </c>
      <c r="F408" s="238" t="s">
        <v>3959</v>
      </c>
      <c r="G408" s="235"/>
      <c r="H408" s="239">
        <v>30</v>
      </c>
      <c r="I408" s="240"/>
      <c r="J408" s="235"/>
      <c r="K408" s="235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225</v>
      </c>
      <c r="AU408" s="245" t="s">
        <v>93</v>
      </c>
      <c r="AV408" s="13" t="s">
        <v>93</v>
      </c>
      <c r="AW408" s="13" t="s">
        <v>38</v>
      </c>
      <c r="AX408" s="13" t="s">
        <v>83</v>
      </c>
      <c r="AY408" s="245" t="s">
        <v>216</v>
      </c>
    </row>
    <row r="409" s="13" customFormat="1">
      <c r="A409" s="13"/>
      <c r="B409" s="234"/>
      <c r="C409" s="235"/>
      <c r="D409" s="236" t="s">
        <v>225</v>
      </c>
      <c r="E409" s="237" t="s">
        <v>1</v>
      </c>
      <c r="F409" s="238" t="s">
        <v>3960</v>
      </c>
      <c r="G409" s="235"/>
      <c r="H409" s="239">
        <v>30</v>
      </c>
      <c r="I409" s="240"/>
      <c r="J409" s="235"/>
      <c r="K409" s="235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225</v>
      </c>
      <c r="AU409" s="245" t="s">
        <v>93</v>
      </c>
      <c r="AV409" s="13" t="s">
        <v>93</v>
      </c>
      <c r="AW409" s="13" t="s">
        <v>38</v>
      </c>
      <c r="AX409" s="13" t="s">
        <v>83</v>
      </c>
      <c r="AY409" s="245" t="s">
        <v>216</v>
      </c>
    </row>
    <row r="410" s="13" customFormat="1">
      <c r="A410" s="13"/>
      <c r="B410" s="234"/>
      <c r="C410" s="235"/>
      <c r="D410" s="236" t="s">
        <v>225</v>
      </c>
      <c r="E410" s="237" t="s">
        <v>1</v>
      </c>
      <c r="F410" s="238" t="s">
        <v>3961</v>
      </c>
      <c r="G410" s="235"/>
      <c r="H410" s="239">
        <v>150</v>
      </c>
      <c r="I410" s="240"/>
      <c r="J410" s="235"/>
      <c r="K410" s="235"/>
      <c r="L410" s="241"/>
      <c r="M410" s="242"/>
      <c r="N410" s="243"/>
      <c r="O410" s="243"/>
      <c r="P410" s="243"/>
      <c r="Q410" s="243"/>
      <c r="R410" s="243"/>
      <c r="S410" s="243"/>
      <c r="T410" s="244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5" t="s">
        <v>225</v>
      </c>
      <c r="AU410" s="245" t="s">
        <v>93</v>
      </c>
      <c r="AV410" s="13" t="s">
        <v>93</v>
      </c>
      <c r="AW410" s="13" t="s">
        <v>38</v>
      </c>
      <c r="AX410" s="13" t="s">
        <v>83</v>
      </c>
      <c r="AY410" s="245" t="s">
        <v>216</v>
      </c>
    </row>
    <row r="411" s="13" customFormat="1">
      <c r="A411" s="13"/>
      <c r="B411" s="234"/>
      <c r="C411" s="235"/>
      <c r="D411" s="236" t="s">
        <v>225</v>
      </c>
      <c r="E411" s="237" t="s">
        <v>1</v>
      </c>
      <c r="F411" s="238" t="s">
        <v>3962</v>
      </c>
      <c r="G411" s="235"/>
      <c r="H411" s="239">
        <v>30</v>
      </c>
      <c r="I411" s="240"/>
      <c r="J411" s="235"/>
      <c r="K411" s="235"/>
      <c r="L411" s="241"/>
      <c r="M411" s="242"/>
      <c r="N411" s="243"/>
      <c r="O411" s="243"/>
      <c r="P411" s="243"/>
      <c r="Q411" s="243"/>
      <c r="R411" s="243"/>
      <c r="S411" s="243"/>
      <c r="T411" s="24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5" t="s">
        <v>225</v>
      </c>
      <c r="AU411" s="245" t="s">
        <v>93</v>
      </c>
      <c r="AV411" s="13" t="s">
        <v>93</v>
      </c>
      <c r="AW411" s="13" t="s">
        <v>38</v>
      </c>
      <c r="AX411" s="13" t="s">
        <v>83</v>
      </c>
      <c r="AY411" s="245" t="s">
        <v>216</v>
      </c>
    </row>
    <row r="412" s="14" customFormat="1">
      <c r="A412" s="14"/>
      <c r="B412" s="246"/>
      <c r="C412" s="247"/>
      <c r="D412" s="236" t="s">
        <v>225</v>
      </c>
      <c r="E412" s="248" t="s">
        <v>1</v>
      </c>
      <c r="F412" s="249" t="s">
        <v>229</v>
      </c>
      <c r="G412" s="247"/>
      <c r="H412" s="250">
        <v>1535</v>
      </c>
      <c r="I412" s="251"/>
      <c r="J412" s="247"/>
      <c r="K412" s="247"/>
      <c r="L412" s="252"/>
      <c r="M412" s="253"/>
      <c r="N412" s="254"/>
      <c r="O412" s="254"/>
      <c r="P412" s="254"/>
      <c r="Q412" s="254"/>
      <c r="R412" s="254"/>
      <c r="S412" s="254"/>
      <c r="T412" s="25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6" t="s">
        <v>225</v>
      </c>
      <c r="AU412" s="256" t="s">
        <v>93</v>
      </c>
      <c r="AV412" s="14" t="s">
        <v>223</v>
      </c>
      <c r="AW412" s="14" t="s">
        <v>38</v>
      </c>
      <c r="AX412" s="14" t="s">
        <v>91</v>
      </c>
      <c r="AY412" s="256" t="s">
        <v>216</v>
      </c>
    </row>
    <row r="413" s="2" customFormat="1" ht="24.15" customHeight="1">
      <c r="A413" s="40"/>
      <c r="B413" s="41"/>
      <c r="C413" s="221" t="s">
        <v>367</v>
      </c>
      <c r="D413" s="221" t="s">
        <v>218</v>
      </c>
      <c r="E413" s="222" t="s">
        <v>3963</v>
      </c>
      <c r="F413" s="223" t="s">
        <v>3964</v>
      </c>
      <c r="G413" s="224" t="s">
        <v>237</v>
      </c>
      <c r="H413" s="225">
        <v>2150</v>
      </c>
      <c r="I413" s="226"/>
      <c r="J413" s="227">
        <f>ROUND(I413*H413,2)</f>
        <v>0</v>
      </c>
      <c r="K413" s="223" t="s">
        <v>1</v>
      </c>
      <c r="L413" s="46"/>
      <c r="M413" s="228" t="s">
        <v>1</v>
      </c>
      <c r="N413" s="229" t="s">
        <v>48</v>
      </c>
      <c r="O413" s="93"/>
      <c r="P413" s="230">
        <f>O413*H413</f>
        <v>0</v>
      </c>
      <c r="Q413" s="230">
        <v>0</v>
      </c>
      <c r="R413" s="230">
        <f>Q413*H413</f>
        <v>0</v>
      </c>
      <c r="S413" s="230">
        <v>0</v>
      </c>
      <c r="T413" s="231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32" t="s">
        <v>223</v>
      </c>
      <c r="AT413" s="232" t="s">
        <v>218</v>
      </c>
      <c r="AU413" s="232" t="s">
        <v>93</v>
      </c>
      <c r="AY413" s="18" t="s">
        <v>216</v>
      </c>
      <c r="BE413" s="233">
        <f>IF(N413="základní",J413,0)</f>
        <v>0</v>
      </c>
      <c r="BF413" s="233">
        <f>IF(N413="snížená",J413,0)</f>
        <v>0</v>
      </c>
      <c r="BG413" s="233">
        <f>IF(N413="zákl. přenesená",J413,0)</f>
        <v>0</v>
      </c>
      <c r="BH413" s="233">
        <f>IF(N413="sníž. přenesená",J413,0)</f>
        <v>0</v>
      </c>
      <c r="BI413" s="233">
        <f>IF(N413="nulová",J413,0)</f>
        <v>0</v>
      </c>
      <c r="BJ413" s="18" t="s">
        <v>91</v>
      </c>
      <c r="BK413" s="233">
        <f>ROUND(I413*H413,2)</f>
        <v>0</v>
      </c>
      <c r="BL413" s="18" t="s">
        <v>223</v>
      </c>
      <c r="BM413" s="232" t="s">
        <v>3965</v>
      </c>
    </row>
    <row r="414" s="15" customFormat="1">
      <c r="A414" s="15"/>
      <c r="B414" s="257"/>
      <c r="C414" s="258"/>
      <c r="D414" s="236" t="s">
        <v>225</v>
      </c>
      <c r="E414" s="259" t="s">
        <v>1</v>
      </c>
      <c r="F414" s="260" t="s">
        <v>3751</v>
      </c>
      <c r="G414" s="258"/>
      <c r="H414" s="259" t="s">
        <v>1</v>
      </c>
      <c r="I414" s="261"/>
      <c r="J414" s="258"/>
      <c r="K414" s="258"/>
      <c r="L414" s="262"/>
      <c r="M414" s="263"/>
      <c r="N414" s="264"/>
      <c r="O414" s="264"/>
      <c r="P414" s="264"/>
      <c r="Q414" s="264"/>
      <c r="R414" s="264"/>
      <c r="S414" s="264"/>
      <c r="T414" s="26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66" t="s">
        <v>225</v>
      </c>
      <c r="AU414" s="266" t="s">
        <v>93</v>
      </c>
      <c r="AV414" s="15" t="s">
        <v>91</v>
      </c>
      <c r="AW414" s="15" t="s">
        <v>38</v>
      </c>
      <c r="AX414" s="15" t="s">
        <v>83</v>
      </c>
      <c r="AY414" s="266" t="s">
        <v>216</v>
      </c>
    </row>
    <row r="415" s="13" customFormat="1">
      <c r="A415" s="13"/>
      <c r="B415" s="234"/>
      <c r="C415" s="235"/>
      <c r="D415" s="236" t="s">
        <v>225</v>
      </c>
      <c r="E415" s="237" t="s">
        <v>1</v>
      </c>
      <c r="F415" s="238" t="s">
        <v>3966</v>
      </c>
      <c r="G415" s="235"/>
      <c r="H415" s="239">
        <v>310</v>
      </c>
      <c r="I415" s="240"/>
      <c r="J415" s="235"/>
      <c r="K415" s="235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225</v>
      </c>
      <c r="AU415" s="245" t="s">
        <v>93</v>
      </c>
      <c r="AV415" s="13" t="s">
        <v>93</v>
      </c>
      <c r="AW415" s="13" t="s">
        <v>38</v>
      </c>
      <c r="AX415" s="13" t="s">
        <v>83</v>
      </c>
      <c r="AY415" s="245" t="s">
        <v>216</v>
      </c>
    </row>
    <row r="416" s="13" customFormat="1">
      <c r="A416" s="13"/>
      <c r="B416" s="234"/>
      <c r="C416" s="235"/>
      <c r="D416" s="236" t="s">
        <v>225</v>
      </c>
      <c r="E416" s="237" t="s">
        <v>1</v>
      </c>
      <c r="F416" s="238" t="s">
        <v>3967</v>
      </c>
      <c r="G416" s="235"/>
      <c r="H416" s="239">
        <v>350</v>
      </c>
      <c r="I416" s="240"/>
      <c r="J416" s="235"/>
      <c r="K416" s="235"/>
      <c r="L416" s="241"/>
      <c r="M416" s="242"/>
      <c r="N416" s="243"/>
      <c r="O416" s="243"/>
      <c r="P416" s="243"/>
      <c r="Q416" s="243"/>
      <c r="R416" s="243"/>
      <c r="S416" s="243"/>
      <c r="T416" s="24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5" t="s">
        <v>225</v>
      </c>
      <c r="AU416" s="245" t="s">
        <v>93</v>
      </c>
      <c r="AV416" s="13" t="s">
        <v>93</v>
      </c>
      <c r="AW416" s="13" t="s">
        <v>38</v>
      </c>
      <c r="AX416" s="13" t="s">
        <v>83</v>
      </c>
      <c r="AY416" s="245" t="s">
        <v>216</v>
      </c>
    </row>
    <row r="417" s="13" customFormat="1">
      <c r="A417" s="13"/>
      <c r="B417" s="234"/>
      <c r="C417" s="235"/>
      <c r="D417" s="236" t="s">
        <v>225</v>
      </c>
      <c r="E417" s="237" t="s">
        <v>1</v>
      </c>
      <c r="F417" s="238" t="s">
        <v>3968</v>
      </c>
      <c r="G417" s="235"/>
      <c r="H417" s="239">
        <v>400</v>
      </c>
      <c r="I417" s="240"/>
      <c r="J417" s="235"/>
      <c r="K417" s="235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225</v>
      </c>
      <c r="AU417" s="245" t="s">
        <v>93</v>
      </c>
      <c r="AV417" s="13" t="s">
        <v>93</v>
      </c>
      <c r="AW417" s="13" t="s">
        <v>38</v>
      </c>
      <c r="AX417" s="13" t="s">
        <v>83</v>
      </c>
      <c r="AY417" s="245" t="s">
        <v>216</v>
      </c>
    </row>
    <row r="418" s="13" customFormat="1">
      <c r="A418" s="13"/>
      <c r="B418" s="234"/>
      <c r="C418" s="235"/>
      <c r="D418" s="236" t="s">
        <v>225</v>
      </c>
      <c r="E418" s="237" t="s">
        <v>1</v>
      </c>
      <c r="F418" s="238" t="s">
        <v>3969</v>
      </c>
      <c r="G418" s="235"/>
      <c r="H418" s="239">
        <v>380</v>
      </c>
      <c r="I418" s="240"/>
      <c r="J418" s="235"/>
      <c r="K418" s="235"/>
      <c r="L418" s="241"/>
      <c r="M418" s="242"/>
      <c r="N418" s="243"/>
      <c r="O418" s="243"/>
      <c r="P418" s="243"/>
      <c r="Q418" s="243"/>
      <c r="R418" s="243"/>
      <c r="S418" s="243"/>
      <c r="T418" s="24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5" t="s">
        <v>225</v>
      </c>
      <c r="AU418" s="245" t="s">
        <v>93</v>
      </c>
      <c r="AV418" s="13" t="s">
        <v>93</v>
      </c>
      <c r="AW418" s="13" t="s">
        <v>38</v>
      </c>
      <c r="AX418" s="13" t="s">
        <v>83</v>
      </c>
      <c r="AY418" s="245" t="s">
        <v>216</v>
      </c>
    </row>
    <row r="419" s="13" customFormat="1">
      <c r="A419" s="13"/>
      <c r="B419" s="234"/>
      <c r="C419" s="235"/>
      <c r="D419" s="236" t="s">
        <v>225</v>
      </c>
      <c r="E419" s="237" t="s">
        <v>1</v>
      </c>
      <c r="F419" s="238" t="s">
        <v>3970</v>
      </c>
      <c r="G419" s="235"/>
      <c r="H419" s="239">
        <v>280</v>
      </c>
      <c r="I419" s="240"/>
      <c r="J419" s="235"/>
      <c r="K419" s="235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225</v>
      </c>
      <c r="AU419" s="245" t="s">
        <v>93</v>
      </c>
      <c r="AV419" s="13" t="s">
        <v>93</v>
      </c>
      <c r="AW419" s="13" t="s">
        <v>38</v>
      </c>
      <c r="AX419" s="13" t="s">
        <v>83</v>
      </c>
      <c r="AY419" s="245" t="s">
        <v>216</v>
      </c>
    </row>
    <row r="420" s="13" customFormat="1">
      <c r="A420" s="13"/>
      <c r="B420" s="234"/>
      <c r="C420" s="235"/>
      <c r="D420" s="236" t="s">
        <v>225</v>
      </c>
      <c r="E420" s="237" t="s">
        <v>1</v>
      </c>
      <c r="F420" s="238" t="s">
        <v>3971</v>
      </c>
      <c r="G420" s="235"/>
      <c r="H420" s="239">
        <v>430</v>
      </c>
      <c r="I420" s="240"/>
      <c r="J420" s="235"/>
      <c r="K420" s="235"/>
      <c r="L420" s="241"/>
      <c r="M420" s="242"/>
      <c r="N420" s="243"/>
      <c r="O420" s="243"/>
      <c r="P420" s="243"/>
      <c r="Q420" s="243"/>
      <c r="R420" s="243"/>
      <c r="S420" s="243"/>
      <c r="T420" s="24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5" t="s">
        <v>225</v>
      </c>
      <c r="AU420" s="245" t="s">
        <v>93</v>
      </c>
      <c r="AV420" s="13" t="s">
        <v>93</v>
      </c>
      <c r="AW420" s="13" t="s">
        <v>38</v>
      </c>
      <c r="AX420" s="13" t="s">
        <v>83</v>
      </c>
      <c r="AY420" s="245" t="s">
        <v>216</v>
      </c>
    </row>
    <row r="421" s="14" customFormat="1">
      <c r="A421" s="14"/>
      <c r="B421" s="246"/>
      <c r="C421" s="247"/>
      <c r="D421" s="236" t="s">
        <v>225</v>
      </c>
      <c r="E421" s="248" t="s">
        <v>1</v>
      </c>
      <c r="F421" s="249" t="s">
        <v>229</v>
      </c>
      <c r="G421" s="247"/>
      <c r="H421" s="250">
        <v>2150</v>
      </c>
      <c r="I421" s="251"/>
      <c r="J421" s="247"/>
      <c r="K421" s="247"/>
      <c r="L421" s="252"/>
      <c r="M421" s="253"/>
      <c r="N421" s="254"/>
      <c r="O421" s="254"/>
      <c r="P421" s="254"/>
      <c r="Q421" s="254"/>
      <c r="R421" s="254"/>
      <c r="S421" s="254"/>
      <c r="T421" s="25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6" t="s">
        <v>225</v>
      </c>
      <c r="AU421" s="256" t="s">
        <v>93</v>
      </c>
      <c r="AV421" s="14" t="s">
        <v>223</v>
      </c>
      <c r="AW421" s="14" t="s">
        <v>38</v>
      </c>
      <c r="AX421" s="14" t="s">
        <v>91</v>
      </c>
      <c r="AY421" s="256" t="s">
        <v>216</v>
      </c>
    </row>
    <row r="422" s="2" customFormat="1" ht="24.15" customHeight="1">
      <c r="A422" s="40"/>
      <c r="B422" s="41"/>
      <c r="C422" s="221" t="s">
        <v>377</v>
      </c>
      <c r="D422" s="221" t="s">
        <v>218</v>
      </c>
      <c r="E422" s="222" t="s">
        <v>3972</v>
      </c>
      <c r="F422" s="223" t="s">
        <v>3973</v>
      </c>
      <c r="G422" s="224" t="s">
        <v>237</v>
      </c>
      <c r="H422" s="225">
        <v>1540</v>
      </c>
      <c r="I422" s="226"/>
      <c r="J422" s="227">
        <f>ROUND(I422*H422,2)</f>
        <v>0</v>
      </c>
      <c r="K422" s="223" t="s">
        <v>1</v>
      </c>
      <c r="L422" s="46"/>
      <c r="M422" s="228" t="s">
        <v>1</v>
      </c>
      <c r="N422" s="229" t="s">
        <v>48</v>
      </c>
      <c r="O422" s="93"/>
      <c r="P422" s="230">
        <f>O422*H422</f>
        <v>0</v>
      </c>
      <c r="Q422" s="230">
        <v>0</v>
      </c>
      <c r="R422" s="230">
        <f>Q422*H422</f>
        <v>0</v>
      </c>
      <c r="S422" s="230">
        <v>0</v>
      </c>
      <c r="T422" s="231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32" t="s">
        <v>223</v>
      </c>
      <c r="AT422" s="232" t="s">
        <v>218</v>
      </c>
      <c r="AU422" s="232" t="s">
        <v>93</v>
      </c>
      <c r="AY422" s="18" t="s">
        <v>216</v>
      </c>
      <c r="BE422" s="233">
        <f>IF(N422="základní",J422,0)</f>
        <v>0</v>
      </c>
      <c r="BF422" s="233">
        <f>IF(N422="snížená",J422,0)</f>
        <v>0</v>
      </c>
      <c r="BG422" s="233">
        <f>IF(N422="zákl. přenesená",J422,0)</f>
        <v>0</v>
      </c>
      <c r="BH422" s="233">
        <f>IF(N422="sníž. přenesená",J422,0)</f>
        <v>0</v>
      </c>
      <c r="BI422" s="233">
        <f>IF(N422="nulová",J422,0)</f>
        <v>0</v>
      </c>
      <c r="BJ422" s="18" t="s">
        <v>91</v>
      </c>
      <c r="BK422" s="233">
        <f>ROUND(I422*H422,2)</f>
        <v>0</v>
      </c>
      <c r="BL422" s="18" t="s">
        <v>223</v>
      </c>
      <c r="BM422" s="232" t="s">
        <v>3974</v>
      </c>
    </row>
    <row r="423" s="15" customFormat="1">
      <c r="A423" s="15"/>
      <c r="B423" s="257"/>
      <c r="C423" s="258"/>
      <c r="D423" s="236" t="s">
        <v>225</v>
      </c>
      <c r="E423" s="259" t="s">
        <v>1</v>
      </c>
      <c r="F423" s="260" t="s">
        <v>3751</v>
      </c>
      <c r="G423" s="258"/>
      <c r="H423" s="259" t="s">
        <v>1</v>
      </c>
      <c r="I423" s="261"/>
      <c r="J423" s="258"/>
      <c r="K423" s="258"/>
      <c r="L423" s="262"/>
      <c r="M423" s="263"/>
      <c r="N423" s="264"/>
      <c r="O423" s="264"/>
      <c r="P423" s="264"/>
      <c r="Q423" s="264"/>
      <c r="R423" s="264"/>
      <c r="S423" s="264"/>
      <c r="T423" s="26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6" t="s">
        <v>225</v>
      </c>
      <c r="AU423" s="266" t="s">
        <v>93</v>
      </c>
      <c r="AV423" s="15" t="s">
        <v>91</v>
      </c>
      <c r="AW423" s="15" t="s">
        <v>38</v>
      </c>
      <c r="AX423" s="15" t="s">
        <v>83</v>
      </c>
      <c r="AY423" s="266" t="s">
        <v>216</v>
      </c>
    </row>
    <row r="424" s="13" customFormat="1">
      <c r="A424" s="13"/>
      <c r="B424" s="234"/>
      <c r="C424" s="235"/>
      <c r="D424" s="236" t="s">
        <v>225</v>
      </c>
      <c r="E424" s="237" t="s">
        <v>1</v>
      </c>
      <c r="F424" s="238" t="s">
        <v>3975</v>
      </c>
      <c r="G424" s="235"/>
      <c r="H424" s="239">
        <v>250</v>
      </c>
      <c r="I424" s="240"/>
      <c r="J424" s="235"/>
      <c r="K424" s="235"/>
      <c r="L424" s="241"/>
      <c r="M424" s="242"/>
      <c r="N424" s="243"/>
      <c r="O424" s="243"/>
      <c r="P424" s="243"/>
      <c r="Q424" s="243"/>
      <c r="R424" s="243"/>
      <c r="S424" s="243"/>
      <c r="T424" s="24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5" t="s">
        <v>225</v>
      </c>
      <c r="AU424" s="245" t="s">
        <v>93</v>
      </c>
      <c r="AV424" s="13" t="s">
        <v>93</v>
      </c>
      <c r="AW424" s="13" t="s">
        <v>38</v>
      </c>
      <c r="AX424" s="13" t="s">
        <v>83</v>
      </c>
      <c r="AY424" s="245" t="s">
        <v>216</v>
      </c>
    </row>
    <row r="425" s="13" customFormat="1">
      <c r="A425" s="13"/>
      <c r="B425" s="234"/>
      <c r="C425" s="235"/>
      <c r="D425" s="236" t="s">
        <v>225</v>
      </c>
      <c r="E425" s="237" t="s">
        <v>1</v>
      </c>
      <c r="F425" s="238" t="s">
        <v>3976</v>
      </c>
      <c r="G425" s="235"/>
      <c r="H425" s="239">
        <v>280</v>
      </c>
      <c r="I425" s="240"/>
      <c r="J425" s="235"/>
      <c r="K425" s="235"/>
      <c r="L425" s="241"/>
      <c r="M425" s="242"/>
      <c r="N425" s="243"/>
      <c r="O425" s="243"/>
      <c r="P425" s="243"/>
      <c r="Q425" s="243"/>
      <c r="R425" s="243"/>
      <c r="S425" s="243"/>
      <c r="T425" s="24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5" t="s">
        <v>225</v>
      </c>
      <c r="AU425" s="245" t="s">
        <v>93</v>
      </c>
      <c r="AV425" s="13" t="s">
        <v>93</v>
      </c>
      <c r="AW425" s="13" t="s">
        <v>38</v>
      </c>
      <c r="AX425" s="13" t="s">
        <v>83</v>
      </c>
      <c r="AY425" s="245" t="s">
        <v>216</v>
      </c>
    </row>
    <row r="426" s="13" customFormat="1">
      <c r="A426" s="13"/>
      <c r="B426" s="234"/>
      <c r="C426" s="235"/>
      <c r="D426" s="236" t="s">
        <v>225</v>
      </c>
      <c r="E426" s="237" t="s">
        <v>1</v>
      </c>
      <c r="F426" s="238" t="s">
        <v>3977</v>
      </c>
      <c r="G426" s="235"/>
      <c r="H426" s="239">
        <v>200</v>
      </c>
      <c r="I426" s="240"/>
      <c r="J426" s="235"/>
      <c r="K426" s="235"/>
      <c r="L426" s="241"/>
      <c r="M426" s="242"/>
      <c r="N426" s="243"/>
      <c r="O426" s="243"/>
      <c r="P426" s="243"/>
      <c r="Q426" s="243"/>
      <c r="R426" s="243"/>
      <c r="S426" s="243"/>
      <c r="T426" s="244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5" t="s">
        <v>225</v>
      </c>
      <c r="AU426" s="245" t="s">
        <v>93</v>
      </c>
      <c r="AV426" s="13" t="s">
        <v>93</v>
      </c>
      <c r="AW426" s="13" t="s">
        <v>38</v>
      </c>
      <c r="AX426" s="13" t="s">
        <v>83</v>
      </c>
      <c r="AY426" s="245" t="s">
        <v>216</v>
      </c>
    </row>
    <row r="427" s="13" customFormat="1">
      <c r="A427" s="13"/>
      <c r="B427" s="234"/>
      <c r="C427" s="235"/>
      <c r="D427" s="236" t="s">
        <v>225</v>
      </c>
      <c r="E427" s="237" t="s">
        <v>1</v>
      </c>
      <c r="F427" s="238" t="s">
        <v>3978</v>
      </c>
      <c r="G427" s="235"/>
      <c r="H427" s="239">
        <v>230</v>
      </c>
      <c r="I427" s="240"/>
      <c r="J427" s="235"/>
      <c r="K427" s="235"/>
      <c r="L427" s="241"/>
      <c r="M427" s="242"/>
      <c r="N427" s="243"/>
      <c r="O427" s="243"/>
      <c r="P427" s="243"/>
      <c r="Q427" s="243"/>
      <c r="R427" s="243"/>
      <c r="S427" s="243"/>
      <c r="T427" s="24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5" t="s">
        <v>225</v>
      </c>
      <c r="AU427" s="245" t="s">
        <v>93</v>
      </c>
      <c r="AV427" s="13" t="s">
        <v>93</v>
      </c>
      <c r="AW427" s="13" t="s">
        <v>38</v>
      </c>
      <c r="AX427" s="13" t="s">
        <v>83</v>
      </c>
      <c r="AY427" s="245" t="s">
        <v>216</v>
      </c>
    </row>
    <row r="428" s="13" customFormat="1">
      <c r="A428" s="13"/>
      <c r="B428" s="234"/>
      <c r="C428" s="235"/>
      <c r="D428" s="236" t="s">
        <v>225</v>
      </c>
      <c r="E428" s="237" t="s">
        <v>1</v>
      </c>
      <c r="F428" s="238" t="s">
        <v>3979</v>
      </c>
      <c r="G428" s="235"/>
      <c r="H428" s="239">
        <v>260</v>
      </c>
      <c r="I428" s="240"/>
      <c r="J428" s="235"/>
      <c r="K428" s="235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225</v>
      </c>
      <c r="AU428" s="245" t="s">
        <v>93</v>
      </c>
      <c r="AV428" s="13" t="s">
        <v>93</v>
      </c>
      <c r="AW428" s="13" t="s">
        <v>38</v>
      </c>
      <c r="AX428" s="13" t="s">
        <v>83</v>
      </c>
      <c r="AY428" s="245" t="s">
        <v>216</v>
      </c>
    </row>
    <row r="429" s="13" customFormat="1">
      <c r="A429" s="13"/>
      <c r="B429" s="234"/>
      <c r="C429" s="235"/>
      <c r="D429" s="236" t="s">
        <v>225</v>
      </c>
      <c r="E429" s="237" t="s">
        <v>1</v>
      </c>
      <c r="F429" s="238" t="s">
        <v>3980</v>
      </c>
      <c r="G429" s="235"/>
      <c r="H429" s="239">
        <v>320</v>
      </c>
      <c r="I429" s="240"/>
      <c r="J429" s="235"/>
      <c r="K429" s="235"/>
      <c r="L429" s="241"/>
      <c r="M429" s="242"/>
      <c r="N429" s="243"/>
      <c r="O429" s="243"/>
      <c r="P429" s="243"/>
      <c r="Q429" s="243"/>
      <c r="R429" s="243"/>
      <c r="S429" s="243"/>
      <c r="T429" s="24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5" t="s">
        <v>225</v>
      </c>
      <c r="AU429" s="245" t="s">
        <v>93</v>
      </c>
      <c r="AV429" s="13" t="s">
        <v>93</v>
      </c>
      <c r="AW429" s="13" t="s">
        <v>38</v>
      </c>
      <c r="AX429" s="13" t="s">
        <v>83</v>
      </c>
      <c r="AY429" s="245" t="s">
        <v>216</v>
      </c>
    </row>
    <row r="430" s="14" customFormat="1">
      <c r="A430" s="14"/>
      <c r="B430" s="246"/>
      <c r="C430" s="247"/>
      <c r="D430" s="236" t="s">
        <v>225</v>
      </c>
      <c r="E430" s="248" t="s">
        <v>1</v>
      </c>
      <c r="F430" s="249" t="s">
        <v>229</v>
      </c>
      <c r="G430" s="247"/>
      <c r="H430" s="250">
        <v>1540</v>
      </c>
      <c r="I430" s="251"/>
      <c r="J430" s="247"/>
      <c r="K430" s="247"/>
      <c r="L430" s="252"/>
      <c r="M430" s="253"/>
      <c r="N430" s="254"/>
      <c r="O430" s="254"/>
      <c r="P430" s="254"/>
      <c r="Q430" s="254"/>
      <c r="R430" s="254"/>
      <c r="S430" s="254"/>
      <c r="T430" s="25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6" t="s">
        <v>225</v>
      </c>
      <c r="AU430" s="256" t="s">
        <v>93</v>
      </c>
      <c r="AV430" s="14" t="s">
        <v>223</v>
      </c>
      <c r="AW430" s="14" t="s">
        <v>38</v>
      </c>
      <c r="AX430" s="14" t="s">
        <v>91</v>
      </c>
      <c r="AY430" s="256" t="s">
        <v>216</v>
      </c>
    </row>
    <row r="431" s="2" customFormat="1" ht="16.5" customHeight="1">
      <c r="A431" s="40"/>
      <c r="B431" s="41"/>
      <c r="C431" s="221" t="s">
        <v>408</v>
      </c>
      <c r="D431" s="221" t="s">
        <v>218</v>
      </c>
      <c r="E431" s="222" t="s">
        <v>3981</v>
      </c>
      <c r="F431" s="223" t="s">
        <v>3982</v>
      </c>
      <c r="G431" s="224" t="s">
        <v>237</v>
      </c>
      <c r="H431" s="225">
        <v>35</v>
      </c>
      <c r="I431" s="226"/>
      <c r="J431" s="227">
        <f>ROUND(I431*H431,2)</f>
        <v>0</v>
      </c>
      <c r="K431" s="223" t="s">
        <v>1</v>
      </c>
      <c r="L431" s="46"/>
      <c r="M431" s="228" t="s">
        <v>1</v>
      </c>
      <c r="N431" s="229" t="s">
        <v>48</v>
      </c>
      <c r="O431" s="93"/>
      <c r="P431" s="230">
        <f>O431*H431</f>
        <v>0</v>
      </c>
      <c r="Q431" s="230">
        <v>0</v>
      </c>
      <c r="R431" s="230">
        <f>Q431*H431</f>
        <v>0</v>
      </c>
      <c r="S431" s="230">
        <v>0</v>
      </c>
      <c r="T431" s="231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32" t="s">
        <v>223</v>
      </c>
      <c r="AT431" s="232" t="s">
        <v>218</v>
      </c>
      <c r="AU431" s="232" t="s">
        <v>93</v>
      </c>
      <c r="AY431" s="18" t="s">
        <v>216</v>
      </c>
      <c r="BE431" s="233">
        <f>IF(N431="základní",J431,0)</f>
        <v>0</v>
      </c>
      <c r="BF431" s="233">
        <f>IF(N431="snížená",J431,0)</f>
        <v>0</v>
      </c>
      <c r="BG431" s="233">
        <f>IF(N431="zákl. přenesená",J431,0)</f>
        <v>0</v>
      </c>
      <c r="BH431" s="233">
        <f>IF(N431="sníž. přenesená",J431,0)</f>
        <v>0</v>
      </c>
      <c r="BI431" s="233">
        <f>IF(N431="nulová",J431,0)</f>
        <v>0</v>
      </c>
      <c r="BJ431" s="18" t="s">
        <v>91</v>
      </c>
      <c r="BK431" s="233">
        <f>ROUND(I431*H431,2)</f>
        <v>0</v>
      </c>
      <c r="BL431" s="18" t="s">
        <v>223</v>
      </c>
      <c r="BM431" s="232" t="s">
        <v>3983</v>
      </c>
    </row>
    <row r="432" s="13" customFormat="1">
      <c r="A432" s="13"/>
      <c r="B432" s="234"/>
      <c r="C432" s="235"/>
      <c r="D432" s="236" t="s">
        <v>225</v>
      </c>
      <c r="E432" s="237" t="s">
        <v>1</v>
      </c>
      <c r="F432" s="238" t="s">
        <v>3984</v>
      </c>
      <c r="G432" s="235"/>
      <c r="H432" s="239">
        <v>35</v>
      </c>
      <c r="I432" s="240"/>
      <c r="J432" s="235"/>
      <c r="K432" s="235"/>
      <c r="L432" s="241"/>
      <c r="M432" s="242"/>
      <c r="N432" s="243"/>
      <c r="O432" s="243"/>
      <c r="P432" s="243"/>
      <c r="Q432" s="243"/>
      <c r="R432" s="243"/>
      <c r="S432" s="243"/>
      <c r="T432" s="24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5" t="s">
        <v>225</v>
      </c>
      <c r="AU432" s="245" t="s">
        <v>93</v>
      </c>
      <c r="AV432" s="13" t="s">
        <v>93</v>
      </c>
      <c r="AW432" s="13" t="s">
        <v>38</v>
      </c>
      <c r="AX432" s="13" t="s">
        <v>83</v>
      </c>
      <c r="AY432" s="245" t="s">
        <v>216</v>
      </c>
    </row>
    <row r="433" s="14" customFormat="1">
      <c r="A433" s="14"/>
      <c r="B433" s="246"/>
      <c r="C433" s="247"/>
      <c r="D433" s="236" t="s">
        <v>225</v>
      </c>
      <c r="E433" s="248" t="s">
        <v>1</v>
      </c>
      <c r="F433" s="249" t="s">
        <v>229</v>
      </c>
      <c r="G433" s="247"/>
      <c r="H433" s="250">
        <v>35</v>
      </c>
      <c r="I433" s="251"/>
      <c r="J433" s="247"/>
      <c r="K433" s="247"/>
      <c r="L433" s="252"/>
      <c r="M433" s="253"/>
      <c r="N433" s="254"/>
      <c r="O433" s="254"/>
      <c r="P433" s="254"/>
      <c r="Q433" s="254"/>
      <c r="R433" s="254"/>
      <c r="S433" s="254"/>
      <c r="T433" s="25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6" t="s">
        <v>225</v>
      </c>
      <c r="AU433" s="256" t="s">
        <v>93</v>
      </c>
      <c r="AV433" s="14" t="s">
        <v>223</v>
      </c>
      <c r="AW433" s="14" t="s">
        <v>38</v>
      </c>
      <c r="AX433" s="14" t="s">
        <v>91</v>
      </c>
      <c r="AY433" s="256" t="s">
        <v>216</v>
      </c>
    </row>
    <row r="434" s="2" customFormat="1" ht="16.5" customHeight="1">
      <c r="A434" s="40"/>
      <c r="B434" s="41"/>
      <c r="C434" s="221" t="s">
        <v>415</v>
      </c>
      <c r="D434" s="221" t="s">
        <v>218</v>
      </c>
      <c r="E434" s="222" t="s">
        <v>3985</v>
      </c>
      <c r="F434" s="223" t="s">
        <v>3986</v>
      </c>
      <c r="G434" s="224" t="s">
        <v>237</v>
      </c>
      <c r="H434" s="225">
        <v>40</v>
      </c>
      <c r="I434" s="226"/>
      <c r="J434" s="227">
        <f>ROUND(I434*H434,2)</f>
        <v>0</v>
      </c>
      <c r="K434" s="223" t="s">
        <v>1</v>
      </c>
      <c r="L434" s="46"/>
      <c r="M434" s="228" t="s">
        <v>1</v>
      </c>
      <c r="N434" s="229" t="s">
        <v>48</v>
      </c>
      <c r="O434" s="93"/>
      <c r="P434" s="230">
        <f>O434*H434</f>
        <v>0</v>
      </c>
      <c r="Q434" s="230">
        <v>0</v>
      </c>
      <c r="R434" s="230">
        <f>Q434*H434</f>
        <v>0</v>
      </c>
      <c r="S434" s="230">
        <v>0</v>
      </c>
      <c r="T434" s="231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32" t="s">
        <v>223</v>
      </c>
      <c r="AT434" s="232" t="s">
        <v>218</v>
      </c>
      <c r="AU434" s="232" t="s">
        <v>93</v>
      </c>
      <c r="AY434" s="18" t="s">
        <v>216</v>
      </c>
      <c r="BE434" s="233">
        <f>IF(N434="základní",J434,0)</f>
        <v>0</v>
      </c>
      <c r="BF434" s="233">
        <f>IF(N434="snížená",J434,0)</f>
        <v>0</v>
      </c>
      <c r="BG434" s="233">
        <f>IF(N434="zákl. přenesená",J434,0)</f>
        <v>0</v>
      </c>
      <c r="BH434" s="233">
        <f>IF(N434="sníž. přenesená",J434,0)</f>
        <v>0</v>
      </c>
      <c r="BI434" s="233">
        <f>IF(N434="nulová",J434,0)</f>
        <v>0</v>
      </c>
      <c r="BJ434" s="18" t="s">
        <v>91</v>
      </c>
      <c r="BK434" s="233">
        <f>ROUND(I434*H434,2)</f>
        <v>0</v>
      </c>
      <c r="BL434" s="18" t="s">
        <v>223</v>
      </c>
      <c r="BM434" s="232" t="s">
        <v>3987</v>
      </c>
    </row>
    <row r="435" s="15" customFormat="1">
      <c r="A435" s="15"/>
      <c r="B435" s="257"/>
      <c r="C435" s="258"/>
      <c r="D435" s="236" t="s">
        <v>225</v>
      </c>
      <c r="E435" s="259" t="s">
        <v>1</v>
      </c>
      <c r="F435" s="260" t="s">
        <v>3988</v>
      </c>
      <c r="G435" s="258"/>
      <c r="H435" s="259" t="s">
        <v>1</v>
      </c>
      <c r="I435" s="261"/>
      <c r="J435" s="258"/>
      <c r="K435" s="258"/>
      <c r="L435" s="262"/>
      <c r="M435" s="263"/>
      <c r="N435" s="264"/>
      <c r="O435" s="264"/>
      <c r="P435" s="264"/>
      <c r="Q435" s="264"/>
      <c r="R435" s="264"/>
      <c r="S435" s="264"/>
      <c r="T435" s="26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6" t="s">
        <v>225</v>
      </c>
      <c r="AU435" s="266" t="s">
        <v>93</v>
      </c>
      <c r="AV435" s="15" t="s">
        <v>91</v>
      </c>
      <c r="AW435" s="15" t="s">
        <v>38</v>
      </c>
      <c r="AX435" s="15" t="s">
        <v>83</v>
      </c>
      <c r="AY435" s="266" t="s">
        <v>216</v>
      </c>
    </row>
    <row r="436" s="13" customFormat="1">
      <c r="A436" s="13"/>
      <c r="B436" s="234"/>
      <c r="C436" s="235"/>
      <c r="D436" s="236" t="s">
        <v>225</v>
      </c>
      <c r="E436" s="237" t="s">
        <v>1</v>
      </c>
      <c r="F436" s="238" t="s">
        <v>3989</v>
      </c>
      <c r="G436" s="235"/>
      <c r="H436" s="239">
        <v>5</v>
      </c>
      <c r="I436" s="240"/>
      <c r="J436" s="235"/>
      <c r="K436" s="235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225</v>
      </c>
      <c r="AU436" s="245" t="s">
        <v>93</v>
      </c>
      <c r="AV436" s="13" t="s">
        <v>93</v>
      </c>
      <c r="AW436" s="13" t="s">
        <v>38</v>
      </c>
      <c r="AX436" s="13" t="s">
        <v>83</v>
      </c>
      <c r="AY436" s="245" t="s">
        <v>216</v>
      </c>
    </row>
    <row r="437" s="15" customFormat="1">
      <c r="A437" s="15"/>
      <c r="B437" s="257"/>
      <c r="C437" s="258"/>
      <c r="D437" s="236" t="s">
        <v>225</v>
      </c>
      <c r="E437" s="259" t="s">
        <v>1</v>
      </c>
      <c r="F437" s="260" t="s">
        <v>3990</v>
      </c>
      <c r="G437" s="258"/>
      <c r="H437" s="259" t="s">
        <v>1</v>
      </c>
      <c r="I437" s="261"/>
      <c r="J437" s="258"/>
      <c r="K437" s="258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225</v>
      </c>
      <c r="AU437" s="266" t="s">
        <v>93</v>
      </c>
      <c r="AV437" s="15" t="s">
        <v>91</v>
      </c>
      <c r="AW437" s="15" t="s">
        <v>38</v>
      </c>
      <c r="AX437" s="15" t="s">
        <v>83</v>
      </c>
      <c r="AY437" s="266" t="s">
        <v>216</v>
      </c>
    </row>
    <row r="438" s="13" customFormat="1">
      <c r="A438" s="13"/>
      <c r="B438" s="234"/>
      <c r="C438" s="235"/>
      <c r="D438" s="236" t="s">
        <v>225</v>
      </c>
      <c r="E438" s="237" t="s">
        <v>1</v>
      </c>
      <c r="F438" s="238" t="s">
        <v>3984</v>
      </c>
      <c r="G438" s="235"/>
      <c r="H438" s="239">
        <v>35</v>
      </c>
      <c r="I438" s="240"/>
      <c r="J438" s="235"/>
      <c r="K438" s="235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225</v>
      </c>
      <c r="AU438" s="245" t="s">
        <v>93</v>
      </c>
      <c r="AV438" s="13" t="s">
        <v>93</v>
      </c>
      <c r="AW438" s="13" t="s">
        <v>38</v>
      </c>
      <c r="AX438" s="13" t="s">
        <v>83</v>
      </c>
      <c r="AY438" s="245" t="s">
        <v>216</v>
      </c>
    </row>
    <row r="439" s="14" customFormat="1">
      <c r="A439" s="14"/>
      <c r="B439" s="246"/>
      <c r="C439" s="247"/>
      <c r="D439" s="236" t="s">
        <v>225</v>
      </c>
      <c r="E439" s="248" t="s">
        <v>1</v>
      </c>
      <c r="F439" s="249" t="s">
        <v>229</v>
      </c>
      <c r="G439" s="247"/>
      <c r="H439" s="250">
        <v>40</v>
      </c>
      <c r="I439" s="251"/>
      <c r="J439" s="247"/>
      <c r="K439" s="247"/>
      <c r="L439" s="252"/>
      <c r="M439" s="253"/>
      <c r="N439" s="254"/>
      <c r="O439" s="254"/>
      <c r="P439" s="254"/>
      <c r="Q439" s="254"/>
      <c r="R439" s="254"/>
      <c r="S439" s="254"/>
      <c r="T439" s="25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6" t="s">
        <v>225</v>
      </c>
      <c r="AU439" s="256" t="s">
        <v>93</v>
      </c>
      <c r="AV439" s="14" t="s">
        <v>223</v>
      </c>
      <c r="AW439" s="14" t="s">
        <v>38</v>
      </c>
      <c r="AX439" s="14" t="s">
        <v>91</v>
      </c>
      <c r="AY439" s="256" t="s">
        <v>216</v>
      </c>
    </row>
    <row r="440" s="2" customFormat="1" ht="16.5" customHeight="1">
      <c r="A440" s="40"/>
      <c r="B440" s="41"/>
      <c r="C440" s="221" t="s">
        <v>420</v>
      </c>
      <c r="D440" s="221" t="s">
        <v>218</v>
      </c>
      <c r="E440" s="222" t="s">
        <v>3991</v>
      </c>
      <c r="F440" s="223" t="s">
        <v>3992</v>
      </c>
      <c r="G440" s="224" t="s">
        <v>323</v>
      </c>
      <c r="H440" s="225">
        <v>90</v>
      </c>
      <c r="I440" s="226"/>
      <c r="J440" s="227">
        <f>ROUND(I440*H440,2)</f>
        <v>0</v>
      </c>
      <c r="K440" s="223" t="s">
        <v>1</v>
      </c>
      <c r="L440" s="46"/>
      <c r="M440" s="228" t="s">
        <v>1</v>
      </c>
      <c r="N440" s="229" t="s">
        <v>48</v>
      </c>
      <c r="O440" s="93"/>
      <c r="P440" s="230">
        <f>O440*H440</f>
        <v>0</v>
      </c>
      <c r="Q440" s="230">
        <v>0</v>
      </c>
      <c r="R440" s="230">
        <f>Q440*H440</f>
        <v>0</v>
      </c>
      <c r="S440" s="230">
        <v>0</v>
      </c>
      <c r="T440" s="231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32" t="s">
        <v>223</v>
      </c>
      <c r="AT440" s="232" t="s">
        <v>218</v>
      </c>
      <c r="AU440" s="232" t="s">
        <v>93</v>
      </c>
      <c r="AY440" s="18" t="s">
        <v>216</v>
      </c>
      <c r="BE440" s="233">
        <f>IF(N440="základní",J440,0)</f>
        <v>0</v>
      </c>
      <c r="BF440" s="233">
        <f>IF(N440="snížená",J440,0)</f>
        <v>0</v>
      </c>
      <c r="BG440" s="233">
        <f>IF(N440="zákl. přenesená",J440,0)</f>
        <v>0</v>
      </c>
      <c r="BH440" s="233">
        <f>IF(N440="sníž. přenesená",J440,0)</f>
        <v>0</v>
      </c>
      <c r="BI440" s="233">
        <f>IF(N440="nulová",J440,0)</f>
        <v>0</v>
      </c>
      <c r="BJ440" s="18" t="s">
        <v>91</v>
      </c>
      <c r="BK440" s="233">
        <f>ROUND(I440*H440,2)</f>
        <v>0</v>
      </c>
      <c r="BL440" s="18" t="s">
        <v>223</v>
      </c>
      <c r="BM440" s="232" t="s">
        <v>3993</v>
      </c>
    </row>
    <row r="441" s="15" customFormat="1">
      <c r="A441" s="15"/>
      <c r="B441" s="257"/>
      <c r="C441" s="258"/>
      <c r="D441" s="236" t="s">
        <v>225</v>
      </c>
      <c r="E441" s="259" t="s">
        <v>1</v>
      </c>
      <c r="F441" s="260" t="s">
        <v>3751</v>
      </c>
      <c r="G441" s="258"/>
      <c r="H441" s="259" t="s">
        <v>1</v>
      </c>
      <c r="I441" s="261"/>
      <c r="J441" s="258"/>
      <c r="K441" s="258"/>
      <c r="L441" s="262"/>
      <c r="M441" s="263"/>
      <c r="N441" s="264"/>
      <c r="O441" s="264"/>
      <c r="P441" s="264"/>
      <c r="Q441" s="264"/>
      <c r="R441" s="264"/>
      <c r="S441" s="264"/>
      <c r="T441" s="26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6" t="s">
        <v>225</v>
      </c>
      <c r="AU441" s="266" t="s">
        <v>93</v>
      </c>
      <c r="AV441" s="15" t="s">
        <v>91</v>
      </c>
      <c r="AW441" s="15" t="s">
        <v>38</v>
      </c>
      <c r="AX441" s="15" t="s">
        <v>83</v>
      </c>
      <c r="AY441" s="266" t="s">
        <v>216</v>
      </c>
    </row>
    <row r="442" s="13" customFormat="1">
      <c r="A442" s="13"/>
      <c r="B442" s="234"/>
      <c r="C442" s="235"/>
      <c r="D442" s="236" t="s">
        <v>225</v>
      </c>
      <c r="E442" s="237" t="s">
        <v>1</v>
      </c>
      <c r="F442" s="238" t="s">
        <v>3994</v>
      </c>
      <c r="G442" s="235"/>
      <c r="H442" s="239">
        <v>6</v>
      </c>
      <c r="I442" s="240"/>
      <c r="J442" s="235"/>
      <c r="K442" s="235"/>
      <c r="L442" s="241"/>
      <c r="M442" s="242"/>
      <c r="N442" s="243"/>
      <c r="O442" s="243"/>
      <c r="P442" s="243"/>
      <c r="Q442" s="243"/>
      <c r="R442" s="243"/>
      <c r="S442" s="243"/>
      <c r="T442" s="24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5" t="s">
        <v>225</v>
      </c>
      <c r="AU442" s="245" t="s">
        <v>93</v>
      </c>
      <c r="AV442" s="13" t="s">
        <v>93</v>
      </c>
      <c r="AW442" s="13" t="s">
        <v>38</v>
      </c>
      <c r="AX442" s="13" t="s">
        <v>83</v>
      </c>
      <c r="AY442" s="245" t="s">
        <v>216</v>
      </c>
    </row>
    <row r="443" s="13" customFormat="1">
      <c r="A443" s="13"/>
      <c r="B443" s="234"/>
      <c r="C443" s="235"/>
      <c r="D443" s="236" t="s">
        <v>225</v>
      </c>
      <c r="E443" s="237" t="s">
        <v>1</v>
      </c>
      <c r="F443" s="238" t="s">
        <v>3995</v>
      </c>
      <c r="G443" s="235"/>
      <c r="H443" s="239">
        <v>6</v>
      </c>
      <c r="I443" s="240"/>
      <c r="J443" s="235"/>
      <c r="K443" s="235"/>
      <c r="L443" s="241"/>
      <c r="M443" s="242"/>
      <c r="N443" s="243"/>
      <c r="O443" s="243"/>
      <c r="P443" s="243"/>
      <c r="Q443" s="243"/>
      <c r="R443" s="243"/>
      <c r="S443" s="243"/>
      <c r="T443" s="24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5" t="s">
        <v>225</v>
      </c>
      <c r="AU443" s="245" t="s">
        <v>93</v>
      </c>
      <c r="AV443" s="13" t="s">
        <v>93</v>
      </c>
      <c r="AW443" s="13" t="s">
        <v>38</v>
      </c>
      <c r="AX443" s="13" t="s">
        <v>83</v>
      </c>
      <c r="AY443" s="245" t="s">
        <v>216</v>
      </c>
    </row>
    <row r="444" s="13" customFormat="1">
      <c r="A444" s="13"/>
      <c r="B444" s="234"/>
      <c r="C444" s="235"/>
      <c r="D444" s="236" t="s">
        <v>225</v>
      </c>
      <c r="E444" s="237" t="s">
        <v>1</v>
      </c>
      <c r="F444" s="238" t="s">
        <v>3996</v>
      </c>
      <c r="G444" s="235"/>
      <c r="H444" s="239">
        <v>5</v>
      </c>
      <c r="I444" s="240"/>
      <c r="J444" s="235"/>
      <c r="K444" s="235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225</v>
      </c>
      <c r="AU444" s="245" t="s">
        <v>93</v>
      </c>
      <c r="AV444" s="13" t="s">
        <v>93</v>
      </c>
      <c r="AW444" s="13" t="s">
        <v>38</v>
      </c>
      <c r="AX444" s="13" t="s">
        <v>83</v>
      </c>
      <c r="AY444" s="245" t="s">
        <v>216</v>
      </c>
    </row>
    <row r="445" s="13" customFormat="1">
      <c r="A445" s="13"/>
      <c r="B445" s="234"/>
      <c r="C445" s="235"/>
      <c r="D445" s="236" t="s">
        <v>225</v>
      </c>
      <c r="E445" s="237" t="s">
        <v>1</v>
      </c>
      <c r="F445" s="238" t="s">
        <v>3997</v>
      </c>
      <c r="G445" s="235"/>
      <c r="H445" s="239">
        <v>7</v>
      </c>
      <c r="I445" s="240"/>
      <c r="J445" s="235"/>
      <c r="K445" s="235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225</v>
      </c>
      <c r="AU445" s="245" t="s">
        <v>93</v>
      </c>
      <c r="AV445" s="13" t="s">
        <v>93</v>
      </c>
      <c r="AW445" s="13" t="s">
        <v>38</v>
      </c>
      <c r="AX445" s="13" t="s">
        <v>83</v>
      </c>
      <c r="AY445" s="245" t="s">
        <v>216</v>
      </c>
    </row>
    <row r="446" s="13" customFormat="1">
      <c r="A446" s="13"/>
      <c r="B446" s="234"/>
      <c r="C446" s="235"/>
      <c r="D446" s="236" t="s">
        <v>225</v>
      </c>
      <c r="E446" s="237" t="s">
        <v>1</v>
      </c>
      <c r="F446" s="238" t="s">
        <v>3998</v>
      </c>
      <c r="G446" s="235"/>
      <c r="H446" s="239">
        <v>10</v>
      </c>
      <c r="I446" s="240"/>
      <c r="J446" s="235"/>
      <c r="K446" s="235"/>
      <c r="L446" s="241"/>
      <c r="M446" s="242"/>
      <c r="N446" s="243"/>
      <c r="O446" s="243"/>
      <c r="P446" s="243"/>
      <c r="Q446" s="243"/>
      <c r="R446" s="243"/>
      <c r="S446" s="243"/>
      <c r="T446" s="24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5" t="s">
        <v>225</v>
      </c>
      <c r="AU446" s="245" t="s">
        <v>93</v>
      </c>
      <c r="AV446" s="13" t="s">
        <v>93</v>
      </c>
      <c r="AW446" s="13" t="s">
        <v>38</v>
      </c>
      <c r="AX446" s="13" t="s">
        <v>83</v>
      </c>
      <c r="AY446" s="245" t="s">
        <v>216</v>
      </c>
    </row>
    <row r="447" s="13" customFormat="1">
      <c r="A447" s="13"/>
      <c r="B447" s="234"/>
      <c r="C447" s="235"/>
      <c r="D447" s="236" t="s">
        <v>225</v>
      </c>
      <c r="E447" s="237" t="s">
        <v>1</v>
      </c>
      <c r="F447" s="238" t="s">
        <v>3999</v>
      </c>
      <c r="G447" s="235"/>
      <c r="H447" s="239">
        <v>8</v>
      </c>
      <c r="I447" s="240"/>
      <c r="J447" s="235"/>
      <c r="K447" s="235"/>
      <c r="L447" s="241"/>
      <c r="M447" s="242"/>
      <c r="N447" s="243"/>
      <c r="O447" s="243"/>
      <c r="P447" s="243"/>
      <c r="Q447" s="243"/>
      <c r="R447" s="243"/>
      <c r="S447" s="243"/>
      <c r="T447" s="24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5" t="s">
        <v>225</v>
      </c>
      <c r="AU447" s="245" t="s">
        <v>93</v>
      </c>
      <c r="AV447" s="13" t="s">
        <v>93</v>
      </c>
      <c r="AW447" s="13" t="s">
        <v>38</v>
      </c>
      <c r="AX447" s="13" t="s">
        <v>83</v>
      </c>
      <c r="AY447" s="245" t="s">
        <v>216</v>
      </c>
    </row>
    <row r="448" s="15" customFormat="1">
      <c r="A448" s="15"/>
      <c r="B448" s="257"/>
      <c r="C448" s="258"/>
      <c r="D448" s="236" t="s">
        <v>225</v>
      </c>
      <c r="E448" s="259" t="s">
        <v>1</v>
      </c>
      <c r="F448" s="260" t="s">
        <v>3703</v>
      </c>
      <c r="G448" s="258"/>
      <c r="H448" s="259" t="s">
        <v>1</v>
      </c>
      <c r="I448" s="261"/>
      <c r="J448" s="258"/>
      <c r="K448" s="258"/>
      <c r="L448" s="262"/>
      <c r="M448" s="263"/>
      <c r="N448" s="264"/>
      <c r="O448" s="264"/>
      <c r="P448" s="264"/>
      <c r="Q448" s="264"/>
      <c r="R448" s="264"/>
      <c r="S448" s="264"/>
      <c r="T448" s="26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6" t="s">
        <v>225</v>
      </c>
      <c r="AU448" s="266" t="s">
        <v>93</v>
      </c>
      <c r="AV448" s="15" t="s">
        <v>91</v>
      </c>
      <c r="AW448" s="15" t="s">
        <v>38</v>
      </c>
      <c r="AX448" s="15" t="s">
        <v>83</v>
      </c>
      <c r="AY448" s="266" t="s">
        <v>216</v>
      </c>
    </row>
    <row r="449" s="13" customFormat="1">
      <c r="A449" s="13"/>
      <c r="B449" s="234"/>
      <c r="C449" s="235"/>
      <c r="D449" s="236" t="s">
        <v>225</v>
      </c>
      <c r="E449" s="237" t="s">
        <v>1</v>
      </c>
      <c r="F449" s="238" t="s">
        <v>4000</v>
      </c>
      <c r="G449" s="235"/>
      <c r="H449" s="239">
        <v>3</v>
      </c>
      <c r="I449" s="240"/>
      <c r="J449" s="235"/>
      <c r="K449" s="235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225</v>
      </c>
      <c r="AU449" s="245" t="s">
        <v>93</v>
      </c>
      <c r="AV449" s="13" t="s">
        <v>93</v>
      </c>
      <c r="AW449" s="13" t="s">
        <v>38</v>
      </c>
      <c r="AX449" s="13" t="s">
        <v>83</v>
      </c>
      <c r="AY449" s="245" t="s">
        <v>216</v>
      </c>
    </row>
    <row r="450" s="13" customFormat="1">
      <c r="A450" s="13"/>
      <c r="B450" s="234"/>
      <c r="C450" s="235"/>
      <c r="D450" s="236" t="s">
        <v>225</v>
      </c>
      <c r="E450" s="237" t="s">
        <v>1</v>
      </c>
      <c r="F450" s="238" t="s">
        <v>3906</v>
      </c>
      <c r="G450" s="235"/>
      <c r="H450" s="239">
        <v>5</v>
      </c>
      <c r="I450" s="240"/>
      <c r="J450" s="235"/>
      <c r="K450" s="235"/>
      <c r="L450" s="241"/>
      <c r="M450" s="242"/>
      <c r="N450" s="243"/>
      <c r="O450" s="243"/>
      <c r="P450" s="243"/>
      <c r="Q450" s="243"/>
      <c r="R450" s="243"/>
      <c r="S450" s="243"/>
      <c r="T450" s="24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5" t="s">
        <v>225</v>
      </c>
      <c r="AU450" s="245" t="s">
        <v>93</v>
      </c>
      <c r="AV450" s="13" t="s">
        <v>93</v>
      </c>
      <c r="AW450" s="13" t="s">
        <v>38</v>
      </c>
      <c r="AX450" s="13" t="s">
        <v>83</v>
      </c>
      <c r="AY450" s="245" t="s">
        <v>216</v>
      </c>
    </row>
    <row r="451" s="13" customFormat="1">
      <c r="A451" s="13"/>
      <c r="B451" s="234"/>
      <c r="C451" s="235"/>
      <c r="D451" s="236" t="s">
        <v>225</v>
      </c>
      <c r="E451" s="237" t="s">
        <v>1</v>
      </c>
      <c r="F451" s="238" t="s">
        <v>4001</v>
      </c>
      <c r="G451" s="235"/>
      <c r="H451" s="239">
        <v>1</v>
      </c>
      <c r="I451" s="240"/>
      <c r="J451" s="235"/>
      <c r="K451" s="235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225</v>
      </c>
      <c r="AU451" s="245" t="s">
        <v>93</v>
      </c>
      <c r="AV451" s="13" t="s">
        <v>93</v>
      </c>
      <c r="AW451" s="13" t="s">
        <v>38</v>
      </c>
      <c r="AX451" s="13" t="s">
        <v>83</v>
      </c>
      <c r="AY451" s="245" t="s">
        <v>216</v>
      </c>
    </row>
    <row r="452" s="13" customFormat="1">
      <c r="A452" s="13"/>
      <c r="B452" s="234"/>
      <c r="C452" s="235"/>
      <c r="D452" s="236" t="s">
        <v>225</v>
      </c>
      <c r="E452" s="237" t="s">
        <v>1</v>
      </c>
      <c r="F452" s="238" t="s">
        <v>3871</v>
      </c>
      <c r="G452" s="235"/>
      <c r="H452" s="239">
        <v>2</v>
      </c>
      <c r="I452" s="240"/>
      <c r="J452" s="235"/>
      <c r="K452" s="235"/>
      <c r="L452" s="241"/>
      <c r="M452" s="242"/>
      <c r="N452" s="243"/>
      <c r="O452" s="243"/>
      <c r="P452" s="243"/>
      <c r="Q452" s="243"/>
      <c r="R452" s="243"/>
      <c r="S452" s="243"/>
      <c r="T452" s="24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5" t="s">
        <v>225</v>
      </c>
      <c r="AU452" s="245" t="s">
        <v>93</v>
      </c>
      <c r="AV452" s="13" t="s">
        <v>93</v>
      </c>
      <c r="AW452" s="13" t="s">
        <v>38</v>
      </c>
      <c r="AX452" s="13" t="s">
        <v>83</v>
      </c>
      <c r="AY452" s="245" t="s">
        <v>216</v>
      </c>
    </row>
    <row r="453" s="13" customFormat="1">
      <c r="A453" s="13"/>
      <c r="B453" s="234"/>
      <c r="C453" s="235"/>
      <c r="D453" s="236" t="s">
        <v>225</v>
      </c>
      <c r="E453" s="237" t="s">
        <v>1</v>
      </c>
      <c r="F453" s="238" t="s">
        <v>4002</v>
      </c>
      <c r="G453" s="235"/>
      <c r="H453" s="239">
        <v>3</v>
      </c>
      <c r="I453" s="240"/>
      <c r="J453" s="235"/>
      <c r="K453" s="235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225</v>
      </c>
      <c r="AU453" s="245" t="s">
        <v>93</v>
      </c>
      <c r="AV453" s="13" t="s">
        <v>93</v>
      </c>
      <c r="AW453" s="13" t="s">
        <v>38</v>
      </c>
      <c r="AX453" s="13" t="s">
        <v>83</v>
      </c>
      <c r="AY453" s="245" t="s">
        <v>216</v>
      </c>
    </row>
    <row r="454" s="13" customFormat="1">
      <c r="A454" s="13"/>
      <c r="B454" s="234"/>
      <c r="C454" s="235"/>
      <c r="D454" s="236" t="s">
        <v>225</v>
      </c>
      <c r="E454" s="237" t="s">
        <v>1</v>
      </c>
      <c r="F454" s="238" t="s">
        <v>4003</v>
      </c>
      <c r="G454" s="235"/>
      <c r="H454" s="239">
        <v>3</v>
      </c>
      <c r="I454" s="240"/>
      <c r="J454" s="235"/>
      <c r="K454" s="235"/>
      <c r="L454" s="241"/>
      <c r="M454" s="242"/>
      <c r="N454" s="243"/>
      <c r="O454" s="243"/>
      <c r="P454" s="243"/>
      <c r="Q454" s="243"/>
      <c r="R454" s="243"/>
      <c r="S454" s="243"/>
      <c r="T454" s="24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5" t="s">
        <v>225</v>
      </c>
      <c r="AU454" s="245" t="s">
        <v>93</v>
      </c>
      <c r="AV454" s="13" t="s">
        <v>93</v>
      </c>
      <c r="AW454" s="13" t="s">
        <v>38</v>
      </c>
      <c r="AX454" s="13" t="s">
        <v>83</v>
      </c>
      <c r="AY454" s="245" t="s">
        <v>216</v>
      </c>
    </row>
    <row r="455" s="13" customFormat="1">
      <c r="A455" s="13"/>
      <c r="B455" s="234"/>
      <c r="C455" s="235"/>
      <c r="D455" s="236" t="s">
        <v>225</v>
      </c>
      <c r="E455" s="237" t="s">
        <v>1</v>
      </c>
      <c r="F455" s="238" t="s">
        <v>3874</v>
      </c>
      <c r="G455" s="235"/>
      <c r="H455" s="239">
        <v>2</v>
      </c>
      <c r="I455" s="240"/>
      <c r="J455" s="235"/>
      <c r="K455" s="235"/>
      <c r="L455" s="241"/>
      <c r="M455" s="242"/>
      <c r="N455" s="243"/>
      <c r="O455" s="243"/>
      <c r="P455" s="243"/>
      <c r="Q455" s="243"/>
      <c r="R455" s="243"/>
      <c r="S455" s="243"/>
      <c r="T455" s="24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5" t="s">
        <v>225</v>
      </c>
      <c r="AU455" s="245" t="s">
        <v>93</v>
      </c>
      <c r="AV455" s="13" t="s">
        <v>93</v>
      </c>
      <c r="AW455" s="13" t="s">
        <v>38</v>
      </c>
      <c r="AX455" s="13" t="s">
        <v>83</v>
      </c>
      <c r="AY455" s="245" t="s">
        <v>216</v>
      </c>
    </row>
    <row r="456" s="13" customFormat="1">
      <c r="A456" s="13"/>
      <c r="B456" s="234"/>
      <c r="C456" s="235"/>
      <c r="D456" s="236" t="s">
        <v>225</v>
      </c>
      <c r="E456" s="237" t="s">
        <v>1</v>
      </c>
      <c r="F456" s="238" t="s">
        <v>3875</v>
      </c>
      <c r="G456" s="235"/>
      <c r="H456" s="239">
        <v>2</v>
      </c>
      <c r="I456" s="240"/>
      <c r="J456" s="235"/>
      <c r="K456" s="235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225</v>
      </c>
      <c r="AU456" s="245" t="s">
        <v>93</v>
      </c>
      <c r="AV456" s="13" t="s">
        <v>93</v>
      </c>
      <c r="AW456" s="13" t="s">
        <v>38</v>
      </c>
      <c r="AX456" s="13" t="s">
        <v>83</v>
      </c>
      <c r="AY456" s="245" t="s">
        <v>216</v>
      </c>
    </row>
    <row r="457" s="13" customFormat="1">
      <c r="A457" s="13"/>
      <c r="B457" s="234"/>
      <c r="C457" s="235"/>
      <c r="D457" s="236" t="s">
        <v>225</v>
      </c>
      <c r="E457" s="237" t="s">
        <v>1</v>
      </c>
      <c r="F457" s="238" t="s">
        <v>4004</v>
      </c>
      <c r="G457" s="235"/>
      <c r="H457" s="239">
        <v>3</v>
      </c>
      <c r="I457" s="240"/>
      <c r="J457" s="235"/>
      <c r="K457" s="235"/>
      <c r="L457" s="241"/>
      <c r="M457" s="242"/>
      <c r="N457" s="243"/>
      <c r="O457" s="243"/>
      <c r="P457" s="243"/>
      <c r="Q457" s="243"/>
      <c r="R457" s="243"/>
      <c r="S457" s="243"/>
      <c r="T457" s="24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5" t="s">
        <v>225</v>
      </c>
      <c r="AU457" s="245" t="s">
        <v>93</v>
      </c>
      <c r="AV457" s="13" t="s">
        <v>93</v>
      </c>
      <c r="AW457" s="13" t="s">
        <v>38</v>
      </c>
      <c r="AX457" s="13" t="s">
        <v>83</v>
      </c>
      <c r="AY457" s="245" t="s">
        <v>216</v>
      </c>
    </row>
    <row r="458" s="13" customFormat="1">
      <c r="A458" s="13"/>
      <c r="B458" s="234"/>
      <c r="C458" s="235"/>
      <c r="D458" s="236" t="s">
        <v>225</v>
      </c>
      <c r="E458" s="237" t="s">
        <v>1</v>
      </c>
      <c r="F458" s="238" t="s">
        <v>3908</v>
      </c>
      <c r="G458" s="235"/>
      <c r="H458" s="239">
        <v>3</v>
      </c>
      <c r="I458" s="240"/>
      <c r="J458" s="235"/>
      <c r="K458" s="235"/>
      <c r="L458" s="241"/>
      <c r="M458" s="242"/>
      <c r="N458" s="243"/>
      <c r="O458" s="243"/>
      <c r="P458" s="243"/>
      <c r="Q458" s="243"/>
      <c r="R458" s="243"/>
      <c r="S458" s="243"/>
      <c r="T458" s="24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5" t="s">
        <v>225</v>
      </c>
      <c r="AU458" s="245" t="s">
        <v>93</v>
      </c>
      <c r="AV458" s="13" t="s">
        <v>93</v>
      </c>
      <c r="AW458" s="13" t="s">
        <v>38</v>
      </c>
      <c r="AX458" s="13" t="s">
        <v>83</v>
      </c>
      <c r="AY458" s="245" t="s">
        <v>216</v>
      </c>
    </row>
    <row r="459" s="13" customFormat="1">
      <c r="A459" s="13"/>
      <c r="B459" s="234"/>
      <c r="C459" s="235"/>
      <c r="D459" s="236" t="s">
        <v>225</v>
      </c>
      <c r="E459" s="237" t="s">
        <v>1</v>
      </c>
      <c r="F459" s="238" t="s">
        <v>3878</v>
      </c>
      <c r="G459" s="235"/>
      <c r="H459" s="239">
        <v>2</v>
      </c>
      <c r="I459" s="240"/>
      <c r="J459" s="235"/>
      <c r="K459" s="235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225</v>
      </c>
      <c r="AU459" s="245" t="s">
        <v>93</v>
      </c>
      <c r="AV459" s="13" t="s">
        <v>93</v>
      </c>
      <c r="AW459" s="13" t="s">
        <v>38</v>
      </c>
      <c r="AX459" s="13" t="s">
        <v>83</v>
      </c>
      <c r="AY459" s="245" t="s">
        <v>216</v>
      </c>
    </row>
    <row r="460" s="13" customFormat="1">
      <c r="A460" s="13"/>
      <c r="B460" s="234"/>
      <c r="C460" s="235"/>
      <c r="D460" s="236" t="s">
        <v>225</v>
      </c>
      <c r="E460" s="237" t="s">
        <v>1</v>
      </c>
      <c r="F460" s="238" t="s">
        <v>3879</v>
      </c>
      <c r="G460" s="235"/>
      <c r="H460" s="239">
        <v>2</v>
      </c>
      <c r="I460" s="240"/>
      <c r="J460" s="235"/>
      <c r="K460" s="235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225</v>
      </c>
      <c r="AU460" s="245" t="s">
        <v>93</v>
      </c>
      <c r="AV460" s="13" t="s">
        <v>93</v>
      </c>
      <c r="AW460" s="13" t="s">
        <v>38</v>
      </c>
      <c r="AX460" s="13" t="s">
        <v>83</v>
      </c>
      <c r="AY460" s="245" t="s">
        <v>216</v>
      </c>
    </row>
    <row r="461" s="13" customFormat="1">
      <c r="A461" s="13"/>
      <c r="B461" s="234"/>
      <c r="C461" s="235"/>
      <c r="D461" s="236" t="s">
        <v>225</v>
      </c>
      <c r="E461" s="237" t="s">
        <v>1</v>
      </c>
      <c r="F461" s="238" t="s">
        <v>3880</v>
      </c>
      <c r="G461" s="235"/>
      <c r="H461" s="239">
        <v>2</v>
      </c>
      <c r="I461" s="240"/>
      <c r="J461" s="235"/>
      <c r="K461" s="235"/>
      <c r="L461" s="241"/>
      <c r="M461" s="242"/>
      <c r="N461" s="243"/>
      <c r="O461" s="243"/>
      <c r="P461" s="243"/>
      <c r="Q461" s="243"/>
      <c r="R461" s="243"/>
      <c r="S461" s="243"/>
      <c r="T461" s="24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5" t="s">
        <v>225</v>
      </c>
      <c r="AU461" s="245" t="s">
        <v>93</v>
      </c>
      <c r="AV461" s="13" t="s">
        <v>93</v>
      </c>
      <c r="AW461" s="13" t="s">
        <v>38</v>
      </c>
      <c r="AX461" s="13" t="s">
        <v>83</v>
      </c>
      <c r="AY461" s="245" t="s">
        <v>216</v>
      </c>
    </row>
    <row r="462" s="13" customFormat="1">
      <c r="A462" s="13"/>
      <c r="B462" s="234"/>
      <c r="C462" s="235"/>
      <c r="D462" s="236" t="s">
        <v>225</v>
      </c>
      <c r="E462" s="237" t="s">
        <v>1</v>
      </c>
      <c r="F462" s="238" t="s">
        <v>3881</v>
      </c>
      <c r="G462" s="235"/>
      <c r="H462" s="239">
        <v>2</v>
      </c>
      <c r="I462" s="240"/>
      <c r="J462" s="235"/>
      <c r="K462" s="235"/>
      <c r="L462" s="241"/>
      <c r="M462" s="242"/>
      <c r="N462" s="243"/>
      <c r="O462" s="243"/>
      <c r="P462" s="243"/>
      <c r="Q462" s="243"/>
      <c r="R462" s="243"/>
      <c r="S462" s="243"/>
      <c r="T462" s="24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5" t="s">
        <v>225</v>
      </c>
      <c r="AU462" s="245" t="s">
        <v>93</v>
      </c>
      <c r="AV462" s="13" t="s">
        <v>93</v>
      </c>
      <c r="AW462" s="13" t="s">
        <v>38</v>
      </c>
      <c r="AX462" s="13" t="s">
        <v>83</v>
      </c>
      <c r="AY462" s="245" t="s">
        <v>216</v>
      </c>
    </row>
    <row r="463" s="13" customFormat="1">
      <c r="A463" s="13"/>
      <c r="B463" s="234"/>
      <c r="C463" s="235"/>
      <c r="D463" s="236" t="s">
        <v>225</v>
      </c>
      <c r="E463" s="237" t="s">
        <v>1</v>
      </c>
      <c r="F463" s="238" t="s">
        <v>4005</v>
      </c>
      <c r="G463" s="235"/>
      <c r="H463" s="239">
        <v>3</v>
      </c>
      <c r="I463" s="240"/>
      <c r="J463" s="235"/>
      <c r="K463" s="235"/>
      <c r="L463" s="241"/>
      <c r="M463" s="242"/>
      <c r="N463" s="243"/>
      <c r="O463" s="243"/>
      <c r="P463" s="243"/>
      <c r="Q463" s="243"/>
      <c r="R463" s="243"/>
      <c r="S463" s="243"/>
      <c r="T463" s="24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5" t="s">
        <v>225</v>
      </c>
      <c r="AU463" s="245" t="s">
        <v>93</v>
      </c>
      <c r="AV463" s="13" t="s">
        <v>93</v>
      </c>
      <c r="AW463" s="13" t="s">
        <v>38</v>
      </c>
      <c r="AX463" s="13" t="s">
        <v>83</v>
      </c>
      <c r="AY463" s="245" t="s">
        <v>216</v>
      </c>
    </row>
    <row r="464" s="13" customFormat="1">
      <c r="A464" s="13"/>
      <c r="B464" s="234"/>
      <c r="C464" s="235"/>
      <c r="D464" s="236" t="s">
        <v>225</v>
      </c>
      <c r="E464" s="237" t="s">
        <v>1</v>
      </c>
      <c r="F464" s="238" t="s">
        <v>3897</v>
      </c>
      <c r="G464" s="235"/>
      <c r="H464" s="239">
        <v>1</v>
      </c>
      <c r="I464" s="240"/>
      <c r="J464" s="235"/>
      <c r="K464" s="235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225</v>
      </c>
      <c r="AU464" s="245" t="s">
        <v>93</v>
      </c>
      <c r="AV464" s="13" t="s">
        <v>93</v>
      </c>
      <c r="AW464" s="13" t="s">
        <v>38</v>
      </c>
      <c r="AX464" s="13" t="s">
        <v>83</v>
      </c>
      <c r="AY464" s="245" t="s">
        <v>216</v>
      </c>
    </row>
    <row r="465" s="13" customFormat="1">
      <c r="A465" s="13"/>
      <c r="B465" s="234"/>
      <c r="C465" s="235"/>
      <c r="D465" s="236" t="s">
        <v>225</v>
      </c>
      <c r="E465" s="237" t="s">
        <v>1</v>
      </c>
      <c r="F465" s="238" t="s">
        <v>3883</v>
      </c>
      <c r="G465" s="235"/>
      <c r="H465" s="239">
        <v>2</v>
      </c>
      <c r="I465" s="240"/>
      <c r="J465" s="235"/>
      <c r="K465" s="235"/>
      <c r="L465" s="241"/>
      <c r="M465" s="242"/>
      <c r="N465" s="243"/>
      <c r="O465" s="243"/>
      <c r="P465" s="243"/>
      <c r="Q465" s="243"/>
      <c r="R465" s="243"/>
      <c r="S465" s="243"/>
      <c r="T465" s="24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5" t="s">
        <v>225</v>
      </c>
      <c r="AU465" s="245" t="s">
        <v>93</v>
      </c>
      <c r="AV465" s="13" t="s">
        <v>93</v>
      </c>
      <c r="AW465" s="13" t="s">
        <v>38</v>
      </c>
      <c r="AX465" s="13" t="s">
        <v>83</v>
      </c>
      <c r="AY465" s="245" t="s">
        <v>216</v>
      </c>
    </row>
    <row r="466" s="13" customFormat="1">
      <c r="A466" s="13"/>
      <c r="B466" s="234"/>
      <c r="C466" s="235"/>
      <c r="D466" s="236" t="s">
        <v>225</v>
      </c>
      <c r="E466" s="237" t="s">
        <v>1</v>
      </c>
      <c r="F466" s="238" t="s">
        <v>4006</v>
      </c>
      <c r="G466" s="235"/>
      <c r="H466" s="239">
        <v>5</v>
      </c>
      <c r="I466" s="240"/>
      <c r="J466" s="235"/>
      <c r="K466" s="235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225</v>
      </c>
      <c r="AU466" s="245" t="s">
        <v>93</v>
      </c>
      <c r="AV466" s="13" t="s">
        <v>93</v>
      </c>
      <c r="AW466" s="13" t="s">
        <v>38</v>
      </c>
      <c r="AX466" s="13" t="s">
        <v>83</v>
      </c>
      <c r="AY466" s="245" t="s">
        <v>216</v>
      </c>
    </row>
    <row r="467" s="13" customFormat="1">
      <c r="A467" s="13"/>
      <c r="B467" s="234"/>
      <c r="C467" s="235"/>
      <c r="D467" s="236" t="s">
        <v>225</v>
      </c>
      <c r="E467" s="237" t="s">
        <v>1</v>
      </c>
      <c r="F467" s="238" t="s">
        <v>3885</v>
      </c>
      <c r="G467" s="235"/>
      <c r="H467" s="239">
        <v>2</v>
      </c>
      <c r="I467" s="240"/>
      <c r="J467" s="235"/>
      <c r="K467" s="235"/>
      <c r="L467" s="241"/>
      <c r="M467" s="242"/>
      <c r="N467" s="243"/>
      <c r="O467" s="243"/>
      <c r="P467" s="243"/>
      <c r="Q467" s="243"/>
      <c r="R467" s="243"/>
      <c r="S467" s="243"/>
      <c r="T467" s="24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5" t="s">
        <v>225</v>
      </c>
      <c r="AU467" s="245" t="s">
        <v>93</v>
      </c>
      <c r="AV467" s="13" t="s">
        <v>93</v>
      </c>
      <c r="AW467" s="13" t="s">
        <v>38</v>
      </c>
      <c r="AX467" s="13" t="s">
        <v>83</v>
      </c>
      <c r="AY467" s="245" t="s">
        <v>216</v>
      </c>
    </row>
    <row r="468" s="14" customFormat="1">
      <c r="A468" s="14"/>
      <c r="B468" s="246"/>
      <c r="C468" s="247"/>
      <c r="D468" s="236" t="s">
        <v>225</v>
      </c>
      <c r="E468" s="248" t="s">
        <v>1</v>
      </c>
      <c r="F468" s="249" t="s">
        <v>229</v>
      </c>
      <c r="G468" s="247"/>
      <c r="H468" s="250">
        <v>90</v>
      </c>
      <c r="I468" s="251"/>
      <c r="J468" s="247"/>
      <c r="K468" s="247"/>
      <c r="L468" s="252"/>
      <c r="M468" s="253"/>
      <c r="N468" s="254"/>
      <c r="O468" s="254"/>
      <c r="P468" s="254"/>
      <c r="Q468" s="254"/>
      <c r="R468" s="254"/>
      <c r="S468" s="254"/>
      <c r="T468" s="25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6" t="s">
        <v>225</v>
      </c>
      <c r="AU468" s="256" t="s">
        <v>93</v>
      </c>
      <c r="AV468" s="14" t="s">
        <v>223</v>
      </c>
      <c r="AW468" s="14" t="s">
        <v>38</v>
      </c>
      <c r="AX468" s="14" t="s">
        <v>91</v>
      </c>
      <c r="AY468" s="256" t="s">
        <v>216</v>
      </c>
    </row>
    <row r="469" s="2" customFormat="1" ht="16.5" customHeight="1">
      <c r="A469" s="40"/>
      <c r="B469" s="41"/>
      <c r="C469" s="221" t="s">
        <v>428</v>
      </c>
      <c r="D469" s="221" t="s">
        <v>218</v>
      </c>
      <c r="E469" s="222" t="s">
        <v>4007</v>
      </c>
      <c r="F469" s="223" t="s">
        <v>4008</v>
      </c>
      <c r="G469" s="224" t="s">
        <v>237</v>
      </c>
      <c r="H469" s="225">
        <v>2</v>
      </c>
      <c r="I469" s="226"/>
      <c r="J469" s="227">
        <f>ROUND(I469*H469,2)</f>
        <v>0</v>
      </c>
      <c r="K469" s="223" t="s">
        <v>1</v>
      </c>
      <c r="L469" s="46"/>
      <c r="M469" s="228" t="s">
        <v>1</v>
      </c>
      <c r="N469" s="229" t="s">
        <v>48</v>
      </c>
      <c r="O469" s="93"/>
      <c r="P469" s="230">
        <f>O469*H469</f>
        <v>0</v>
      </c>
      <c r="Q469" s="230">
        <v>0</v>
      </c>
      <c r="R469" s="230">
        <f>Q469*H469</f>
        <v>0</v>
      </c>
      <c r="S469" s="230">
        <v>0</v>
      </c>
      <c r="T469" s="231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32" t="s">
        <v>223</v>
      </c>
      <c r="AT469" s="232" t="s">
        <v>218</v>
      </c>
      <c r="AU469" s="232" t="s">
        <v>93</v>
      </c>
      <c r="AY469" s="18" t="s">
        <v>216</v>
      </c>
      <c r="BE469" s="233">
        <f>IF(N469="základní",J469,0)</f>
        <v>0</v>
      </c>
      <c r="BF469" s="233">
        <f>IF(N469="snížená",J469,0)</f>
        <v>0</v>
      </c>
      <c r="BG469" s="233">
        <f>IF(N469="zákl. přenesená",J469,0)</f>
        <v>0</v>
      </c>
      <c r="BH469" s="233">
        <f>IF(N469="sníž. přenesená",J469,0)</f>
        <v>0</v>
      </c>
      <c r="BI469" s="233">
        <f>IF(N469="nulová",J469,0)</f>
        <v>0</v>
      </c>
      <c r="BJ469" s="18" t="s">
        <v>91</v>
      </c>
      <c r="BK469" s="233">
        <f>ROUND(I469*H469,2)</f>
        <v>0</v>
      </c>
      <c r="BL469" s="18" t="s">
        <v>223</v>
      </c>
      <c r="BM469" s="232" t="s">
        <v>4009</v>
      </c>
    </row>
    <row r="470" s="15" customFormat="1">
      <c r="A470" s="15"/>
      <c r="B470" s="257"/>
      <c r="C470" s="258"/>
      <c r="D470" s="236" t="s">
        <v>225</v>
      </c>
      <c r="E470" s="259" t="s">
        <v>1</v>
      </c>
      <c r="F470" s="260" t="s">
        <v>4010</v>
      </c>
      <c r="G470" s="258"/>
      <c r="H470" s="259" t="s">
        <v>1</v>
      </c>
      <c r="I470" s="261"/>
      <c r="J470" s="258"/>
      <c r="K470" s="258"/>
      <c r="L470" s="262"/>
      <c r="M470" s="263"/>
      <c r="N470" s="264"/>
      <c r="O470" s="264"/>
      <c r="P470" s="264"/>
      <c r="Q470" s="264"/>
      <c r="R470" s="264"/>
      <c r="S470" s="264"/>
      <c r="T470" s="26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6" t="s">
        <v>225</v>
      </c>
      <c r="AU470" s="266" t="s">
        <v>93</v>
      </c>
      <c r="AV470" s="15" t="s">
        <v>91</v>
      </c>
      <c r="AW470" s="15" t="s">
        <v>38</v>
      </c>
      <c r="AX470" s="15" t="s">
        <v>83</v>
      </c>
      <c r="AY470" s="266" t="s">
        <v>216</v>
      </c>
    </row>
    <row r="471" s="13" customFormat="1">
      <c r="A471" s="13"/>
      <c r="B471" s="234"/>
      <c r="C471" s="235"/>
      <c r="D471" s="236" t="s">
        <v>225</v>
      </c>
      <c r="E471" s="237" t="s">
        <v>1</v>
      </c>
      <c r="F471" s="238" t="s">
        <v>3870</v>
      </c>
      <c r="G471" s="235"/>
      <c r="H471" s="239">
        <v>2</v>
      </c>
      <c r="I471" s="240"/>
      <c r="J471" s="235"/>
      <c r="K471" s="235"/>
      <c r="L471" s="241"/>
      <c r="M471" s="242"/>
      <c r="N471" s="243"/>
      <c r="O471" s="243"/>
      <c r="P471" s="243"/>
      <c r="Q471" s="243"/>
      <c r="R471" s="243"/>
      <c r="S471" s="243"/>
      <c r="T471" s="24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5" t="s">
        <v>225</v>
      </c>
      <c r="AU471" s="245" t="s">
        <v>93</v>
      </c>
      <c r="AV471" s="13" t="s">
        <v>93</v>
      </c>
      <c r="AW471" s="13" t="s">
        <v>38</v>
      </c>
      <c r="AX471" s="13" t="s">
        <v>91</v>
      </c>
      <c r="AY471" s="245" t="s">
        <v>216</v>
      </c>
    </row>
    <row r="472" s="2" customFormat="1" ht="16.5" customHeight="1">
      <c r="A472" s="40"/>
      <c r="B472" s="41"/>
      <c r="C472" s="221" t="s">
        <v>433</v>
      </c>
      <c r="D472" s="221" t="s">
        <v>218</v>
      </c>
      <c r="E472" s="222" t="s">
        <v>4011</v>
      </c>
      <c r="F472" s="223" t="s">
        <v>4012</v>
      </c>
      <c r="G472" s="224" t="s">
        <v>323</v>
      </c>
      <c r="H472" s="225">
        <v>2</v>
      </c>
      <c r="I472" s="226"/>
      <c r="J472" s="227">
        <f>ROUND(I472*H472,2)</f>
        <v>0</v>
      </c>
      <c r="K472" s="223" t="s">
        <v>1</v>
      </c>
      <c r="L472" s="46"/>
      <c r="M472" s="228" t="s">
        <v>1</v>
      </c>
      <c r="N472" s="229" t="s">
        <v>48</v>
      </c>
      <c r="O472" s="93"/>
      <c r="P472" s="230">
        <f>O472*H472</f>
        <v>0</v>
      </c>
      <c r="Q472" s="230">
        <v>0</v>
      </c>
      <c r="R472" s="230">
        <f>Q472*H472</f>
        <v>0</v>
      </c>
      <c r="S472" s="230">
        <v>0</v>
      </c>
      <c r="T472" s="231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32" t="s">
        <v>223</v>
      </c>
      <c r="AT472" s="232" t="s">
        <v>218</v>
      </c>
      <c r="AU472" s="232" t="s">
        <v>93</v>
      </c>
      <c r="AY472" s="18" t="s">
        <v>216</v>
      </c>
      <c r="BE472" s="233">
        <f>IF(N472="základní",J472,0)</f>
        <v>0</v>
      </c>
      <c r="BF472" s="233">
        <f>IF(N472="snížená",J472,0)</f>
        <v>0</v>
      </c>
      <c r="BG472" s="233">
        <f>IF(N472="zákl. přenesená",J472,0)</f>
        <v>0</v>
      </c>
      <c r="BH472" s="233">
        <f>IF(N472="sníž. přenesená",J472,0)</f>
        <v>0</v>
      </c>
      <c r="BI472" s="233">
        <f>IF(N472="nulová",J472,0)</f>
        <v>0</v>
      </c>
      <c r="BJ472" s="18" t="s">
        <v>91</v>
      </c>
      <c r="BK472" s="233">
        <f>ROUND(I472*H472,2)</f>
        <v>0</v>
      </c>
      <c r="BL472" s="18" t="s">
        <v>223</v>
      </c>
      <c r="BM472" s="232" t="s">
        <v>4013</v>
      </c>
    </row>
    <row r="473" s="13" customFormat="1">
      <c r="A473" s="13"/>
      <c r="B473" s="234"/>
      <c r="C473" s="235"/>
      <c r="D473" s="236" t="s">
        <v>225</v>
      </c>
      <c r="E473" s="237" t="s">
        <v>1</v>
      </c>
      <c r="F473" s="238" t="s">
        <v>4001</v>
      </c>
      <c r="G473" s="235"/>
      <c r="H473" s="239">
        <v>1</v>
      </c>
      <c r="I473" s="240"/>
      <c r="J473" s="235"/>
      <c r="K473" s="235"/>
      <c r="L473" s="241"/>
      <c r="M473" s="242"/>
      <c r="N473" s="243"/>
      <c r="O473" s="243"/>
      <c r="P473" s="243"/>
      <c r="Q473" s="243"/>
      <c r="R473" s="243"/>
      <c r="S473" s="243"/>
      <c r="T473" s="24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5" t="s">
        <v>225</v>
      </c>
      <c r="AU473" s="245" t="s">
        <v>93</v>
      </c>
      <c r="AV473" s="13" t="s">
        <v>93</v>
      </c>
      <c r="AW473" s="13" t="s">
        <v>38</v>
      </c>
      <c r="AX473" s="13" t="s">
        <v>83</v>
      </c>
      <c r="AY473" s="245" t="s">
        <v>216</v>
      </c>
    </row>
    <row r="474" s="13" customFormat="1">
      <c r="A474" s="13"/>
      <c r="B474" s="234"/>
      <c r="C474" s="235"/>
      <c r="D474" s="236" t="s">
        <v>225</v>
      </c>
      <c r="E474" s="237" t="s">
        <v>1</v>
      </c>
      <c r="F474" s="238" t="s">
        <v>4014</v>
      </c>
      <c r="G474" s="235"/>
      <c r="H474" s="239">
        <v>2</v>
      </c>
      <c r="I474" s="240"/>
      <c r="J474" s="235"/>
      <c r="K474" s="235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225</v>
      </c>
      <c r="AU474" s="245" t="s">
        <v>93</v>
      </c>
      <c r="AV474" s="13" t="s">
        <v>93</v>
      </c>
      <c r="AW474" s="13" t="s">
        <v>38</v>
      </c>
      <c r="AX474" s="13" t="s">
        <v>91</v>
      </c>
      <c r="AY474" s="245" t="s">
        <v>216</v>
      </c>
    </row>
    <row r="475" s="2" customFormat="1" ht="16.5" customHeight="1">
      <c r="A475" s="40"/>
      <c r="B475" s="41"/>
      <c r="C475" s="221" t="s">
        <v>440</v>
      </c>
      <c r="D475" s="221" t="s">
        <v>218</v>
      </c>
      <c r="E475" s="222" t="s">
        <v>4015</v>
      </c>
      <c r="F475" s="223" t="s">
        <v>4016</v>
      </c>
      <c r="G475" s="224" t="s">
        <v>323</v>
      </c>
      <c r="H475" s="225">
        <v>442</v>
      </c>
      <c r="I475" s="226"/>
      <c r="J475" s="227">
        <f>ROUND(I475*H475,2)</f>
        <v>0</v>
      </c>
      <c r="K475" s="223" t="s">
        <v>1</v>
      </c>
      <c r="L475" s="46"/>
      <c r="M475" s="228" t="s">
        <v>1</v>
      </c>
      <c r="N475" s="229" t="s">
        <v>48</v>
      </c>
      <c r="O475" s="93"/>
      <c r="P475" s="230">
        <f>O475*H475</f>
        <v>0</v>
      </c>
      <c r="Q475" s="230">
        <v>0</v>
      </c>
      <c r="R475" s="230">
        <f>Q475*H475</f>
        <v>0</v>
      </c>
      <c r="S475" s="230">
        <v>0</v>
      </c>
      <c r="T475" s="231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32" t="s">
        <v>223</v>
      </c>
      <c r="AT475" s="232" t="s">
        <v>218</v>
      </c>
      <c r="AU475" s="232" t="s">
        <v>93</v>
      </c>
      <c r="AY475" s="18" t="s">
        <v>216</v>
      </c>
      <c r="BE475" s="233">
        <f>IF(N475="základní",J475,0)</f>
        <v>0</v>
      </c>
      <c r="BF475" s="233">
        <f>IF(N475="snížená",J475,0)</f>
        <v>0</v>
      </c>
      <c r="BG475" s="233">
        <f>IF(N475="zákl. přenesená",J475,0)</f>
        <v>0</v>
      </c>
      <c r="BH475" s="233">
        <f>IF(N475="sníž. přenesená",J475,0)</f>
        <v>0</v>
      </c>
      <c r="BI475" s="233">
        <f>IF(N475="nulová",J475,0)</f>
        <v>0</v>
      </c>
      <c r="BJ475" s="18" t="s">
        <v>91</v>
      </c>
      <c r="BK475" s="233">
        <f>ROUND(I475*H475,2)</f>
        <v>0</v>
      </c>
      <c r="BL475" s="18" t="s">
        <v>223</v>
      </c>
      <c r="BM475" s="232" t="s">
        <v>4017</v>
      </c>
    </row>
    <row r="476" s="13" customFormat="1">
      <c r="A476" s="13"/>
      <c r="B476" s="234"/>
      <c r="C476" s="235"/>
      <c r="D476" s="236" t="s">
        <v>225</v>
      </c>
      <c r="E476" s="237" t="s">
        <v>1</v>
      </c>
      <c r="F476" s="238" t="s">
        <v>4018</v>
      </c>
      <c r="G476" s="235"/>
      <c r="H476" s="239">
        <v>44</v>
      </c>
      <c r="I476" s="240"/>
      <c r="J476" s="235"/>
      <c r="K476" s="235"/>
      <c r="L476" s="241"/>
      <c r="M476" s="242"/>
      <c r="N476" s="243"/>
      <c r="O476" s="243"/>
      <c r="P476" s="243"/>
      <c r="Q476" s="243"/>
      <c r="R476" s="243"/>
      <c r="S476" s="243"/>
      <c r="T476" s="24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5" t="s">
        <v>225</v>
      </c>
      <c r="AU476" s="245" t="s">
        <v>93</v>
      </c>
      <c r="AV476" s="13" t="s">
        <v>93</v>
      </c>
      <c r="AW476" s="13" t="s">
        <v>38</v>
      </c>
      <c r="AX476" s="13" t="s">
        <v>83</v>
      </c>
      <c r="AY476" s="245" t="s">
        <v>216</v>
      </c>
    </row>
    <row r="477" s="13" customFormat="1">
      <c r="A477" s="13"/>
      <c r="B477" s="234"/>
      <c r="C477" s="235"/>
      <c r="D477" s="236" t="s">
        <v>225</v>
      </c>
      <c r="E477" s="237" t="s">
        <v>1</v>
      </c>
      <c r="F477" s="238" t="s">
        <v>4019</v>
      </c>
      <c r="G477" s="235"/>
      <c r="H477" s="239">
        <v>48</v>
      </c>
      <c r="I477" s="240"/>
      <c r="J477" s="235"/>
      <c r="K477" s="235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225</v>
      </c>
      <c r="AU477" s="245" t="s">
        <v>93</v>
      </c>
      <c r="AV477" s="13" t="s">
        <v>93</v>
      </c>
      <c r="AW477" s="13" t="s">
        <v>38</v>
      </c>
      <c r="AX477" s="13" t="s">
        <v>83</v>
      </c>
      <c r="AY477" s="245" t="s">
        <v>216</v>
      </c>
    </row>
    <row r="478" s="13" customFormat="1">
      <c r="A478" s="13"/>
      <c r="B478" s="234"/>
      <c r="C478" s="235"/>
      <c r="D478" s="236" t="s">
        <v>225</v>
      </c>
      <c r="E478" s="237" t="s">
        <v>1</v>
      </c>
      <c r="F478" s="238" t="s">
        <v>4020</v>
      </c>
      <c r="G478" s="235"/>
      <c r="H478" s="239">
        <v>32</v>
      </c>
      <c r="I478" s="240"/>
      <c r="J478" s="235"/>
      <c r="K478" s="235"/>
      <c r="L478" s="241"/>
      <c r="M478" s="242"/>
      <c r="N478" s="243"/>
      <c r="O478" s="243"/>
      <c r="P478" s="243"/>
      <c r="Q478" s="243"/>
      <c r="R478" s="243"/>
      <c r="S478" s="243"/>
      <c r="T478" s="244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5" t="s">
        <v>225</v>
      </c>
      <c r="AU478" s="245" t="s">
        <v>93</v>
      </c>
      <c r="AV478" s="13" t="s">
        <v>93</v>
      </c>
      <c r="AW478" s="13" t="s">
        <v>38</v>
      </c>
      <c r="AX478" s="13" t="s">
        <v>83</v>
      </c>
      <c r="AY478" s="245" t="s">
        <v>216</v>
      </c>
    </row>
    <row r="479" s="13" customFormat="1">
      <c r="A479" s="13"/>
      <c r="B479" s="234"/>
      <c r="C479" s="235"/>
      <c r="D479" s="236" t="s">
        <v>225</v>
      </c>
      <c r="E479" s="237" t="s">
        <v>1</v>
      </c>
      <c r="F479" s="238" t="s">
        <v>4021</v>
      </c>
      <c r="G479" s="235"/>
      <c r="H479" s="239">
        <v>26</v>
      </c>
      <c r="I479" s="240"/>
      <c r="J479" s="235"/>
      <c r="K479" s="235"/>
      <c r="L479" s="241"/>
      <c r="M479" s="242"/>
      <c r="N479" s="243"/>
      <c r="O479" s="243"/>
      <c r="P479" s="243"/>
      <c r="Q479" s="243"/>
      <c r="R479" s="243"/>
      <c r="S479" s="243"/>
      <c r="T479" s="24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5" t="s">
        <v>225</v>
      </c>
      <c r="AU479" s="245" t="s">
        <v>93</v>
      </c>
      <c r="AV479" s="13" t="s">
        <v>93</v>
      </c>
      <c r="AW479" s="13" t="s">
        <v>38</v>
      </c>
      <c r="AX479" s="13" t="s">
        <v>83</v>
      </c>
      <c r="AY479" s="245" t="s">
        <v>216</v>
      </c>
    </row>
    <row r="480" s="13" customFormat="1">
      <c r="A480" s="13"/>
      <c r="B480" s="234"/>
      <c r="C480" s="235"/>
      <c r="D480" s="236" t="s">
        <v>225</v>
      </c>
      <c r="E480" s="237" t="s">
        <v>1</v>
      </c>
      <c r="F480" s="238" t="s">
        <v>4022</v>
      </c>
      <c r="G480" s="235"/>
      <c r="H480" s="239">
        <v>30</v>
      </c>
      <c r="I480" s="240"/>
      <c r="J480" s="235"/>
      <c r="K480" s="235"/>
      <c r="L480" s="241"/>
      <c r="M480" s="242"/>
      <c r="N480" s="243"/>
      <c r="O480" s="243"/>
      <c r="P480" s="243"/>
      <c r="Q480" s="243"/>
      <c r="R480" s="243"/>
      <c r="S480" s="243"/>
      <c r="T480" s="24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5" t="s">
        <v>225</v>
      </c>
      <c r="AU480" s="245" t="s">
        <v>93</v>
      </c>
      <c r="AV480" s="13" t="s">
        <v>93</v>
      </c>
      <c r="AW480" s="13" t="s">
        <v>38</v>
      </c>
      <c r="AX480" s="13" t="s">
        <v>83</v>
      </c>
      <c r="AY480" s="245" t="s">
        <v>216</v>
      </c>
    </row>
    <row r="481" s="13" customFormat="1">
      <c r="A481" s="13"/>
      <c r="B481" s="234"/>
      <c r="C481" s="235"/>
      <c r="D481" s="236" t="s">
        <v>225</v>
      </c>
      <c r="E481" s="237" t="s">
        <v>1</v>
      </c>
      <c r="F481" s="238" t="s">
        <v>4023</v>
      </c>
      <c r="G481" s="235"/>
      <c r="H481" s="239">
        <v>46</v>
      </c>
      <c r="I481" s="240"/>
      <c r="J481" s="235"/>
      <c r="K481" s="235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225</v>
      </c>
      <c r="AU481" s="245" t="s">
        <v>93</v>
      </c>
      <c r="AV481" s="13" t="s">
        <v>93</v>
      </c>
      <c r="AW481" s="13" t="s">
        <v>38</v>
      </c>
      <c r="AX481" s="13" t="s">
        <v>83</v>
      </c>
      <c r="AY481" s="245" t="s">
        <v>216</v>
      </c>
    </row>
    <row r="482" s="15" customFormat="1">
      <c r="A482" s="15"/>
      <c r="B482" s="257"/>
      <c r="C482" s="258"/>
      <c r="D482" s="236" t="s">
        <v>225</v>
      </c>
      <c r="E482" s="259" t="s">
        <v>1</v>
      </c>
      <c r="F482" s="260" t="s">
        <v>3703</v>
      </c>
      <c r="G482" s="258"/>
      <c r="H482" s="259" t="s">
        <v>1</v>
      </c>
      <c r="I482" s="261"/>
      <c r="J482" s="258"/>
      <c r="K482" s="258"/>
      <c r="L482" s="262"/>
      <c r="M482" s="263"/>
      <c r="N482" s="264"/>
      <c r="O482" s="264"/>
      <c r="P482" s="264"/>
      <c r="Q482" s="264"/>
      <c r="R482" s="264"/>
      <c r="S482" s="264"/>
      <c r="T482" s="26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6" t="s">
        <v>225</v>
      </c>
      <c r="AU482" s="266" t="s">
        <v>93</v>
      </c>
      <c r="AV482" s="15" t="s">
        <v>91</v>
      </c>
      <c r="AW482" s="15" t="s">
        <v>38</v>
      </c>
      <c r="AX482" s="15" t="s">
        <v>83</v>
      </c>
      <c r="AY482" s="266" t="s">
        <v>216</v>
      </c>
    </row>
    <row r="483" s="15" customFormat="1">
      <c r="A483" s="15"/>
      <c r="B483" s="257"/>
      <c r="C483" s="258"/>
      <c r="D483" s="236" t="s">
        <v>225</v>
      </c>
      <c r="E483" s="259" t="s">
        <v>1</v>
      </c>
      <c r="F483" s="260" t="s">
        <v>3703</v>
      </c>
      <c r="G483" s="258"/>
      <c r="H483" s="259" t="s">
        <v>1</v>
      </c>
      <c r="I483" s="261"/>
      <c r="J483" s="258"/>
      <c r="K483" s="258"/>
      <c r="L483" s="262"/>
      <c r="M483" s="263"/>
      <c r="N483" s="264"/>
      <c r="O483" s="264"/>
      <c r="P483" s="264"/>
      <c r="Q483" s="264"/>
      <c r="R483" s="264"/>
      <c r="S483" s="264"/>
      <c r="T483" s="26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6" t="s">
        <v>225</v>
      </c>
      <c r="AU483" s="266" t="s">
        <v>93</v>
      </c>
      <c r="AV483" s="15" t="s">
        <v>91</v>
      </c>
      <c r="AW483" s="15" t="s">
        <v>38</v>
      </c>
      <c r="AX483" s="15" t="s">
        <v>83</v>
      </c>
      <c r="AY483" s="266" t="s">
        <v>216</v>
      </c>
    </row>
    <row r="484" s="13" customFormat="1">
      <c r="A484" s="13"/>
      <c r="B484" s="234"/>
      <c r="C484" s="235"/>
      <c r="D484" s="236" t="s">
        <v>225</v>
      </c>
      <c r="E484" s="237" t="s">
        <v>1</v>
      </c>
      <c r="F484" s="238" t="s">
        <v>4024</v>
      </c>
      <c r="G484" s="235"/>
      <c r="H484" s="239">
        <v>10</v>
      </c>
      <c r="I484" s="240"/>
      <c r="J484" s="235"/>
      <c r="K484" s="235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225</v>
      </c>
      <c r="AU484" s="245" t="s">
        <v>93</v>
      </c>
      <c r="AV484" s="13" t="s">
        <v>93</v>
      </c>
      <c r="AW484" s="13" t="s">
        <v>38</v>
      </c>
      <c r="AX484" s="13" t="s">
        <v>83</v>
      </c>
      <c r="AY484" s="245" t="s">
        <v>216</v>
      </c>
    </row>
    <row r="485" s="13" customFormat="1">
      <c r="A485" s="13"/>
      <c r="B485" s="234"/>
      <c r="C485" s="235"/>
      <c r="D485" s="236" t="s">
        <v>225</v>
      </c>
      <c r="E485" s="237" t="s">
        <v>1</v>
      </c>
      <c r="F485" s="238" t="s">
        <v>4025</v>
      </c>
      <c r="G485" s="235"/>
      <c r="H485" s="239">
        <v>23</v>
      </c>
      <c r="I485" s="240"/>
      <c r="J485" s="235"/>
      <c r="K485" s="235"/>
      <c r="L485" s="241"/>
      <c r="M485" s="242"/>
      <c r="N485" s="243"/>
      <c r="O485" s="243"/>
      <c r="P485" s="243"/>
      <c r="Q485" s="243"/>
      <c r="R485" s="243"/>
      <c r="S485" s="243"/>
      <c r="T485" s="24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5" t="s">
        <v>225</v>
      </c>
      <c r="AU485" s="245" t="s">
        <v>93</v>
      </c>
      <c r="AV485" s="13" t="s">
        <v>93</v>
      </c>
      <c r="AW485" s="13" t="s">
        <v>38</v>
      </c>
      <c r="AX485" s="13" t="s">
        <v>83</v>
      </c>
      <c r="AY485" s="245" t="s">
        <v>216</v>
      </c>
    </row>
    <row r="486" s="13" customFormat="1">
      <c r="A486" s="13"/>
      <c r="B486" s="234"/>
      <c r="C486" s="235"/>
      <c r="D486" s="236" t="s">
        <v>225</v>
      </c>
      <c r="E486" s="237" t="s">
        <v>1</v>
      </c>
      <c r="F486" s="238" t="s">
        <v>4026</v>
      </c>
      <c r="G486" s="235"/>
      <c r="H486" s="239">
        <v>10</v>
      </c>
      <c r="I486" s="240"/>
      <c r="J486" s="235"/>
      <c r="K486" s="235"/>
      <c r="L486" s="241"/>
      <c r="M486" s="242"/>
      <c r="N486" s="243"/>
      <c r="O486" s="243"/>
      <c r="P486" s="243"/>
      <c r="Q486" s="243"/>
      <c r="R486" s="243"/>
      <c r="S486" s="243"/>
      <c r="T486" s="244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5" t="s">
        <v>225</v>
      </c>
      <c r="AU486" s="245" t="s">
        <v>93</v>
      </c>
      <c r="AV486" s="13" t="s">
        <v>93</v>
      </c>
      <c r="AW486" s="13" t="s">
        <v>38</v>
      </c>
      <c r="AX486" s="13" t="s">
        <v>83</v>
      </c>
      <c r="AY486" s="245" t="s">
        <v>216</v>
      </c>
    </row>
    <row r="487" s="13" customFormat="1">
      <c r="A487" s="13"/>
      <c r="B487" s="234"/>
      <c r="C487" s="235"/>
      <c r="D487" s="236" t="s">
        <v>225</v>
      </c>
      <c r="E487" s="237" t="s">
        <v>1</v>
      </c>
      <c r="F487" s="238" t="s">
        <v>4027</v>
      </c>
      <c r="G487" s="235"/>
      <c r="H487" s="239">
        <v>8</v>
      </c>
      <c r="I487" s="240"/>
      <c r="J487" s="235"/>
      <c r="K487" s="235"/>
      <c r="L487" s="241"/>
      <c r="M487" s="242"/>
      <c r="N487" s="243"/>
      <c r="O487" s="243"/>
      <c r="P487" s="243"/>
      <c r="Q487" s="243"/>
      <c r="R487" s="243"/>
      <c r="S487" s="243"/>
      <c r="T487" s="24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5" t="s">
        <v>225</v>
      </c>
      <c r="AU487" s="245" t="s">
        <v>93</v>
      </c>
      <c r="AV487" s="13" t="s">
        <v>93</v>
      </c>
      <c r="AW487" s="13" t="s">
        <v>38</v>
      </c>
      <c r="AX487" s="13" t="s">
        <v>83</v>
      </c>
      <c r="AY487" s="245" t="s">
        <v>216</v>
      </c>
    </row>
    <row r="488" s="13" customFormat="1">
      <c r="A488" s="13"/>
      <c r="B488" s="234"/>
      <c r="C488" s="235"/>
      <c r="D488" s="236" t="s">
        <v>225</v>
      </c>
      <c r="E488" s="237" t="s">
        <v>1</v>
      </c>
      <c r="F488" s="238" t="s">
        <v>4028</v>
      </c>
      <c r="G488" s="235"/>
      <c r="H488" s="239">
        <v>9</v>
      </c>
      <c r="I488" s="240"/>
      <c r="J488" s="235"/>
      <c r="K488" s="235"/>
      <c r="L488" s="241"/>
      <c r="M488" s="242"/>
      <c r="N488" s="243"/>
      <c r="O488" s="243"/>
      <c r="P488" s="243"/>
      <c r="Q488" s="243"/>
      <c r="R488" s="243"/>
      <c r="S488" s="243"/>
      <c r="T488" s="24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5" t="s">
        <v>225</v>
      </c>
      <c r="AU488" s="245" t="s">
        <v>93</v>
      </c>
      <c r="AV488" s="13" t="s">
        <v>93</v>
      </c>
      <c r="AW488" s="13" t="s">
        <v>38</v>
      </c>
      <c r="AX488" s="13" t="s">
        <v>83</v>
      </c>
      <c r="AY488" s="245" t="s">
        <v>216</v>
      </c>
    </row>
    <row r="489" s="13" customFormat="1">
      <c r="A489" s="13"/>
      <c r="B489" s="234"/>
      <c r="C489" s="235"/>
      <c r="D489" s="236" t="s">
        <v>225</v>
      </c>
      <c r="E489" s="237" t="s">
        <v>1</v>
      </c>
      <c r="F489" s="238" t="s">
        <v>4029</v>
      </c>
      <c r="G489" s="235"/>
      <c r="H489" s="239">
        <v>10</v>
      </c>
      <c r="I489" s="240"/>
      <c r="J489" s="235"/>
      <c r="K489" s="235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225</v>
      </c>
      <c r="AU489" s="245" t="s">
        <v>93</v>
      </c>
      <c r="AV489" s="13" t="s">
        <v>93</v>
      </c>
      <c r="AW489" s="13" t="s">
        <v>38</v>
      </c>
      <c r="AX489" s="13" t="s">
        <v>83</v>
      </c>
      <c r="AY489" s="245" t="s">
        <v>216</v>
      </c>
    </row>
    <row r="490" s="13" customFormat="1">
      <c r="A490" s="13"/>
      <c r="B490" s="234"/>
      <c r="C490" s="235"/>
      <c r="D490" s="236" t="s">
        <v>225</v>
      </c>
      <c r="E490" s="237" t="s">
        <v>1</v>
      </c>
      <c r="F490" s="238" t="s">
        <v>4030</v>
      </c>
      <c r="G490" s="235"/>
      <c r="H490" s="239">
        <v>15</v>
      </c>
      <c r="I490" s="240"/>
      <c r="J490" s="235"/>
      <c r="K490" s="235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225</v>
      </c>
      <c r="AU490" s="245" t="s">
        <v>93</v>
      </c>
      <c r="AV490" s="13" t="s">
        <v>93</v>
      </c>
      <c r="AW490" s="13" t="s">
        <v>38</v>
      </c>
      <c r="AX490" s="13" t="s">
        <v>83</v>
      </c>
      <c r="AY490" s="245" t="s">
        <v>216</v>
      </c>
    </row>
    <row r="491" s="13" customFormat="1">
      <c r="A491" s="13"/>
      <c r="B491" s="234"/>
      <c r="C491" s="235"/>
      <c r="D491" s="236" t="s">
        <v>225</v>
      </c>
      <c r="E491" s="237" t="s">
        <v>1</v>
      </c>
      <c r="F491" s="238" t="s">
        <v>4031</v>
      </c>
      <c r="G491" s="235"/>
      <c r="H491" s="239">
        <v>9</v>
      </c>
      <c r="I491" s="240"/>
      <c r="J491" s="235"/>
      <c r="K491" s="235"/>
      <c r="L491" s="241"/>
      <c r="M491" s="242"/>
      <c r="N491" s="243"/>
      <c r="O491" s="243"/>
      <c r="P491" s="243"/>
      <c r="Q491" s="243"/>
      <c r="R491" s="243"/>
      <c r="S491" s="243"/>
      <c r="T491" s="24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5" t="s">
        <v>225</v>
      </c>
      <c r="AU491" s="245" t="s">
        <v>93</v>
      </c>
      <c r="AV491" s="13" t="s">
        <v>93</v>
      </c>
      <c r="AW491" s="13" t="s">
        <v>38</v>
      </c>
      <c r="AX491" s="13" t="s">
        <v>83</v>
      </c>
      <c r="AY491" s="245" t="s">
        <v>216</v>
      </c>
    </row>
    <row r="492" s="13" customFormat="1">
      <c r="A492" s="13"/>
      <c r="B492" s="234"/>
      <c r="C492" s="235"/>
      <c r="D492" s="236" t="s">
        <v>225</v>
      </c>
      <c r="E492" s="237" t="s">
        <v>1</v>
      </c>
      <c r="F492" s="238" t="s">
        <v>4032</v>
      </c>
      <c r="G492" s="235"/>
      <c r="H492" s="239">
        <v>9</v>
      </c>
      <c r="I492" s="240"/>
      <c r="J492" s="235"/>
      <c r="K492" s="235"/>
      <c r="L492" s="241"/>
      <c r="M492" s="242"/>
      <c r="N492" s="243"/>
      <c r="O492" s="243"/>
      <c r="P492" s="243"/>
      <c r="Q492" s="243"/>
      <c r="R492" s="243"/>
      <c r="S492" s="243"/>
      <c r="T492" s="24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5" t="s">
        <v>225</v>
      </c>
      <c r="AU492" s="245" t="s">
        <v>93</v>
      </c>
      <c r="AV492" s="13" t="s">
        <v>93</v>
      </c>
      <c r="AW492" s="13" t="s">
        <v>38</v>
      </c>
      <c r="AX492" s="13" t="s">
        <v>83</v>
      </c>
      <c r="AY492" s="245" t="s">
        <v>216</v>
      </c>
    </row>
    <row r="493" s="13" customFormat="1">
      <c r="A493" s="13"/>
      <c r="B493" s="234"/>
      <c r="C493" s="235"/>
      <c r="D493" s="236" t="s">
        <v>225</v>
      </c>
      <c r="E493" s="237" t="s">
        <v>1</v>
      </c>
      <c r="F493" s="238" t="s">
        <v>4033</v>
      </c>
      <c r="G493" s="235"/>
      <c r="H493" s="239">
        <v>10</v>
      </c>
      <c r="I493" s="240"/>
      <c r="J493" s="235"/>
      <c r="K493" s="235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225</v>
      </c>
      <c r="AU493" s="245" t="s">
        <v>93</v>
      </c>
      <c r="AV493" s="13" t="s">
        <v>93</v>
      </c>
      <c r="AW493" s="13" t="s">
        <v>38</v>
      </c>
      <c r="AX493" s="13" t="s">
        <v>83</v>
      </c>
      <c r="AY493" s="245" t="s">
        <v>216</v>
      </c>
    </row>
    <row r="494" s="13" customFormat="1">
      <c r="A494" s="13"/>
      <c r="B494" s="234"/>
      <c r="C494" s="235"/>
      <c r="D494" s="236" t="s">
        <v>225</v>
      </c>
      <c r="E494" s="237" t="s">
        <v>1</v>
      </c>
      <c r="F494" s="238" t="s">
        <v>4034</v>
      </c>
      <c r="G494" s="235"/>
      <c r="H494" s="239">
        <v>12</v>
      </c>
      <c r="I494" s="240"/>
      <c r="J494" s="235"/>
      <c r="K494" s="235"/>
      <c r="L494" s="241"/>
      <c r="M494" s="242"/>
      <c r="N494" s="243"/>
      <c r="O494" s="243"/>
      <c r="P494" s="243"/>
      <c r="Q494" s="243"/>
      <c r="R494" s="243"/>
      <c r="S494" s="243"/>
      <c r="T494" s="24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5" t="s">
        <v>225</v>
      </c>
      <c r="AU494" s="245" t="s">
        <v>93</v>
      </c>
      <c r="AV494" s="13" t="s">
        <v>93</v>
      </c>
      <c r="AW494" s="13" t="s">
        <v>38</v>
      </c>
      <c r="AX494" s="13" t="s">
        <v>83</v>
      </c>
      <c r="AY494" s="245" t="s">
        <v>216</v>
      </c>
    </row>
    <row r="495" s="13" customFormat="1">
      <c r="A495" s="13"/>
      <c r="B495" s="234"/>
      <c r="C495" s="235"/>
      <c r="D495" s="236" t="s">
        <v>225</v>
      </c>
      <c r="E495" s="237" t="s">
        <v>1</v>
      </c>
      <c r="F495" s="238" t="s">
        <v>4035</v>
      </c>
      <c r="G495" s="235"/>
      <c r="H495" s="239">
        <v>9</v>
      </c>
      <c r="I495" s="240"/>
      <c r="J495" s="235"/>
      <c r="K495" s="235"/>
      <c r="L495" s="241"/>
      <c r="M495" s="242"/>
      <c r="N495" s="243"/>
      <c r="O495" s="243"/>
      <c r="P495" s="243"/>
      <c r="Q495" s="243"/>
      <c r="R495" s="243"/>
      <c r="S495" s="243"/>
      <c r="T495" s="244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5" t="s">
        <v>225</v>
      </c>
      <c r="AU495" s="245" t="s">
        <v>93</v>
      </c>
      <c r="AV495" s="13" t="s">
        <v>93</v>
      </c>
      <c r="AW495" s="13" t="s">
        <v>38</v>
      </c>
      <c r="AX495" s="13" t="s">
        <v>83</v>
      </c>
      <c r="AY495" s="245" t="s">
        <v>216</v>
      </c>
    </row>
    <row r="496" s="13" customFormat="1">
      <c r="A496" s="13"/>
      <c r="B496" s="234"/>
      <c r="C496" s="235"/>
      <c r="D496" s="236" t="s">
        <v>225</v>
      </c>
      <c r="E496" s="237" t="s">
        <v>1</v>
      </c>
      <c r="F496" s="238" t="s">
        <v>4036</v>
      </c>
      <c r="G496" s="235"/>
      <c r="H496" s="239">
        <v>9</v>
      </c>
      <c r="I496" s="240"/>
      <c r="J496" s="235"/>
      <c r="K496" s="235"/>
      <c r="L496" s="241"/>
      <c r="M496" s="242"/>
      <c r="N496" s="243"/>
      <c r="O496" s="243"/>
      <c r="P496" s="243"/>
      <c r="Q496" s="243"/>
      <c r="R496" s="243"/>
      <c r="S496" s="243"/>
      <c r="T496" s="24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5" t="s">
        <v>225</v>
      </c>
      <c r="AU496" s="245" t="s">
        <v>93</v>
      </c>
      <c r="AV496" s="13" t="s">
        <v>93</v>
      </c>
      <c r="AW496" s="13" t="s">
        <v>38</v>
      </c>
      <c r="AX496" s="13" t="s">
        <v>83</v>
      </c>
      <c r="AY496" s="245" t="s">
        <v>216</v>
      </c>
    </row>
    <row r="497" s="13" customFormat="1">
      <c r="A497" s="13"/>
      <c r="B497" s="234"/>
      <c r="C497" s="235"/>
      <c r="D497" s="236" t="s">
        <v>225</v>
      </c>
      <c r="E497" s="237" t="s">
        <v>1</v>
      </c>
      <c r="F497" s="238" t="s">
        <v>4037</v>
      </c>
      <c r="G497" s="235"/>
      <c r="H497" s="239">
        <v>9</v>
      </c>
      <c r="I497" s="240"/>
      <c r="J497" s="235"/>
      <c r="K497" s="235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225</v>
      </c>
      <c r="AU497" s="245" t="s">
        <v>93</v>
      </c>
      <c r="AV497" s="13" t="s">
        <v>93</v>
      </c>
      <c r="AW497" s="13" t="s">
        <v>38</v>
      </c>
      <c r="AX497" s="13" t="s">
        <v>83</v>
      </c>
      <c r="AY497" s="245" t="s">
        <v>216</v>
      </c>
    </row>
    <row r="498" s="13" customFormat="1">
      <c r="A498" s="13"/>
      <c r="B498" s="234"/>
      <c r="C498" s="235"/>
      <c r="D498" s="236" t="s">
        <v>225</v>
      </c>
      <c r="E498" s="237" t="s">
        <v>1</v>
      </c>
      <c r="F498" s="238" t="s">
        <v>4038</v>
      </c>
      <c r="G498" s="235"/>
      <c r="H498" s="239">
        <v>10</v>
      </c>
      <c r="I498" s="240"/>
      <c r="J498" s="235"/>
      <c r="K498" s="235"/>
      <c r="L498" s="241"/>
      <c r="M498" s="242"/>
      <c r="N498" s="243"/>
      <c r="O498" s="243"/>
      <c r="P498" s="243"/>
      <c r="Q498" s="243"/>
      <c r="R498" s="243"/>
      <c r="S498" s="243"/>
      <c r="T498" s="24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5" t="s">
        <v>225</v>
      </c>
      <c r="AU498" s="245" t="s">
        <v>93</v>
      </c>
      <c r="AV498" s="13" t="s">
        <v>93</v>
      </c>
      <c r="AW498" s="13" t="s">
        <v>38</v>
      </c>
      <c r="AX498" s="13" t="s">
        <v>83</v>
      </c>
      <c r="AY498" s="245" t="s">
        <v>216</v>
      </c>
    </row>
    <row r="499" s="13" customFormat="1">
      <c r="A499" s="13"/>
      <c r="B499" s="234"/>
      <c r="C499" s="235"/>
      <c r="D499" s="236" t="s">
        <v>225</v>
      </c>
      <c r="E499" s="237" t="s">
        <v>1</v>
      </c>
      <c r="F499" s="238" t="s">
        <v>4039</v>
      </c>
      <c r="G499" s="235"/>
      <c r="H499" s="239">
        <v>7</v>
      </c>
      <c r="I499" s="240"/>
      <c r="J499" s="235"/>
      <c r="K499" s="235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225</v>
      </c>
      <c r="AU499" s="245" t="s">
        <v>93</v>
      </c>
      <c r="AV499" s="13" t="s">
        <v>93</v>
      </c>
      <c r="AW499" s="13" t="s">
        <v>38</v>
      </c>
      <c r="AX499" s="13" t="s">
        <v>83</v>
      </c>
      <c r="AY499" s="245" t="s">
        <v>216</v>
      </c>
    </row>
    <row r="500" s="13" customFormat="1">
      <c r="A500" s="13"/>
      <c r="B500" s="234"/>
      <c r="C500" s="235"/>
      <c r="D500" s="236" t="s">
        <v>225</v>
      </c>
      <c r="E500" s="237" t="s">
        <v>1</v>
      </c>
      <c r="F500" s="238" t="s">
        <v>4040</v>
      </c>
      <c r="G500" s="235"/>
      <c r="H500" s="239">
        <v>12</v>
      </c>
      <c r="I500" s="240"/>
      <c r="J500" s="235"/>
      <c r="K500" s="235"/>
      <c r="L500" s="241"/>
      <c r="M500" s="242"/>
      <c r="N500" s="243"/>
      <c r="O500" s="243"/>
      <c r="P500" s="243"/>
      <c r="Q500" s="243"/>
      <c r="R500" s="243"/>
      <c r="S500" s="243"/>
      <c r="T500" s="24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5" t="s">
        <v>225</v>
      </c>
      <c r="AU500" s="245" t="s">
        <v>93</v>
      </c>
      <c r="AV500" s="13" t="s">
        <v>93</v>
      </c>
      <c r="AW500" s="13" t="s">
        <v>38</v>
      </c>
      <c r="AX500" s="13" t="s">
        <v>83</v>
      </c>
      <c r="AY500" s="245" t="s">
        <v>216</v>
      </c>
    </row>
    <row r="501" s="13" customFormat="1">
      <c r="A501" s="13"/>
      <c r="B501" s="234"/>
      <c r="C501" s="235"/>
      <c r="D501" s="236" t="s">
        <v>225</v>
      </c>
      <c r="E501" s="237" t="s">
        <v>1</v>
      </c>
      <c r="F501" s="238" t="s">
        <v>4041</v>
      </c>
      <c r="G501" s="235"/>
      <c r="H501" s="239">
        <v>26</v>
      </c>
      <c r="I501" s="240"/>
      <c r="J501" s="235"/>
      <c r="K501" s="235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225</v>
      </c>
      <c r="AU501" s="245" t="s">
        <v>93</v>
      </c>
      <c r="AV501" s="13" t="s">
        <v>93</v>
      </c>
      <c r="AW501" s="13" t="s">
        <v>38</v>
      </c>
      <c r="AX501" s="13" t="s">
        <v>83</v>
      </c>
      <c r="AY501" s="245" t="s">
        <v>216</v>
      </c>
    </row>
    <row r="502" s="13" customFormat="1">
      <c r="A502" s="13"/>
      <c r="B502" s="234"/>
      <c r="C502" s="235"/>
      <c r="D502" s="236" t="s">
        <v>225</v>
      </c>
      <c r="E502" s="237" t="s">
        <v>1</v>
      </c>
      <c r="F502" s="238" t="s">
        <v>4042</v>
      </c>
      <c r="G502" s="235"/>
      <c r="H502" s="239">
        <v>9</v>
      </c>
      <c r="I502" s="240"/>
      <c r="J502" s="235"/>
      <c r="K502" s="235"/>
      <c r="L502" s="241"/>
      <c r="M502" s="242"/>
      <c r="N502" s="243"/>
      <c r="O502" s="243"/>
      <c r="P502" s="243"/>
      <c r="Q502" s="243"/>
      <c r="R502" s="243"/>
      <c r="S502" s="243"/>
      <c r="T502" s="24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225</v>
      </c>
      <c r="AU502" s="245" t="s">
        <v>93</v>
      </c>
      <c r="AV502" s="13" t="s">
        <v>93</v>
      </c>
      <c r="AW502" s="13" t="s">
        <v>38</v>
      </c>
      <c r="AX502" s="13" t="s">
        <v>83</v>
      </c>
      <c r="AY502" s="245" t="s">
        <v>216</v>
      </c>
    </row>
    <row r="503" s="14" customFormat="1">
      <c r="A503" s="14"/>
      <c r="B503" s="246"/>
      <c r="C503" s="247"/>
      <c r="D503" s="236" t="s">
        <v>225</v>
      </c>
      <c r="E503" s="248" t="s">
        <v>1</v>
      </c>
      <c r="F503" s="249" t="s">
        <v>229</v>
      </c>
      <c r="G503" s="247"/>
      <c r="H503" s="250">
        <v>442</v>
      </c>
      <c r="I503" s="251"/>
      <c r="J503" s="247"/>
      <c r="K503" s="247"/>
      <c r="L503" s="252"/>
      <c r="M503" s="253"/>
      <c r="N503" s="254"/>
      <c r="O503" s="254"/>
      <c r="P503" s="254"/>
      <c r="Q503" s="254"/>
      <c r="R503" s="254"/>
      <c r="S503" s="254"/>
      <c r="T503" s="25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6" t="s">
        <v>225</v>
      </c>
      <c r="AU503" s="256" t="s">
        <v>93</v>
      </c>
      <c r="AV503" s="14" t="s">
        <v>223</v>
      </c>
      <c r="AW503" s="14" t="s">
        <v>38</v>
      </c>
      <c r="AX503" s="14" t="s">
        <v>91</v>
      </c>
      <c r="AY503" s="256" t="s">
        <v>216</v>
      </c>
    </row>
    <row r="504" s="2" customFormat="1" ht="16.5" customHeight="1">
      <c r="A504" s="40"/>
      <c r="B504" s="41"/>
      <c r="C504" s="221" t="s">
        <v>452</v>
      </c>
      <c r="D504" s="221" t="s">
        <v>218</v>
      </c>
      <c r="E504" s="222" t="s">
        <v>4043</v>
      </c>
      <c r="F504" s="223" t="s">
        <v>4044</v>
      </c>
      <c r="G504" s="224" t="s">
        <v>323</v>
      </c>
      <c r="H504" s="225">
        <v>62</v>
      </c>
      <c r="I504" s="226"/>
      <c r="J504" s="227">
        <f>ROUND(I504*H504,2)</f>
        <v>0</v>
      </c>
      <c r="K504" s="223" t="s">
        <v>1</v>
      </c>
      <c r="L504" s="46"/>
      <c r="M504" s="228" t="s">
        <v>1</v>
      </c>
      <c r="N504" s="229" t="s">
        <v>48</v>
      </c>
      <c r="O504" s="93"/>
      <c r="P504" s="230">
        <f>O504*H504</f>
        <v>0</v>
      </c>
      <c r="Q504" s="230">
        <v>0</v>
      </c>
      <c r="R504" s="230">
        <f>Q504*H504</f>
        <v>0</v>
      </c>
      <c r="S504" s="230">
        <v>0</v>
      </c>
      <c r="T504" s="231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32" t="s">
        <v>223</v>
      </c>
      <c r="AT504" s="232" t="s">
        <v>218</v>
      </c>
      <c r="AU504" s="232" t="s">
        <v>93</v>
      </c>
      <c r="AY504" s="18" t="s">
        <v>216</v>
      </c>
      <c r="BE504" s="233">
        <f>IF(N504="základní",J504,0)</f>
        <v>0</v>
      </c>
      <c r="BF504" s="233">
        <f>IF(N504="snížená",J504,0)</f>
        <v>0</v>
      </c>
      <c r="BG504" s="233">
        <f>IF(N504="zákl. přenesená",J504,0)</f>
        <v>0</v>
      </c>
      <c r="BH504" s="233">
        <f>IF(N504="sníž. přenesená",J504,0)</f>
        <v>0</v>
      </c>
      <c r="BI504" s="233">
        <f>IF(N504="nulová",J504,0)</f>
        <v>0</v>
      </c>
      <c r="BJ504" s="18" t="s">
        <v>91</v>
      </c>
      <c r="BK504" s="233">
        <f>ROUND(I504*H504,2)</f>
        <v>0</v>
      </c>
      <c r="BL504" s="18" t="s">
        <v>223</v>
      </c>
      <c r="BM504" s="232" t="s">
        <v>4045</v>
      </c>
    </row>
    <row r="505" s="13" customFormat="1">
      <c r="A505" s="13"/>
      <c r="B505" s="234"/>
      <c r="C505" s="235"/>
      <c r="D505" s="236" t="s">
        <v>225</v>
      </c>
      <c r="E505" s="237" t="s">
        <v>1</v>
      </c>
      <c r="F505" s="238" t="s">
        <v>4046</v>
      </c>
      <c r="G505" s="235"/>
      <c r="H505" s="239">
        <v>12</v>
      </c>
      <c r="I505" s="240"/>
      <c r="J505" s="235"/>
      <c r="K505" s="235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225</v>
      </c>
      <c r="AU505" s="245" t="s">
        <v>93</v>
      </c>
      <c r="AV505" s="13" t="s">
        <v>93</v>
      </c>
      <c r="AW505" s="13" t="s">
        <v>38</v>
      </c>
      <c r="AX505" s="13" t="s">
        <v>83</v>
      </c>
      <c r="AY505" s="245" t="s">
        <v>216</v>
      </c>
    </row>
    <row r="506" s="13" customFormat="1">
      <c r="A506" s="13"/>
      <c r="B506" s="234"/>
      <c r="C506" s="235"/>
      <c r="D506" s="236" t="s">
        <v>225</v>
      </c>
      <c r="E506" s="237" t="s">
        <v>1</v>
      </c>
      <c r="F506" s="238" t="s">
        <v>4047</v>
      </c>
      <c r="G506" s="235"/>
      <c r="H506" s="239">
        <v>10</v>
      </c>
      <c r="I506" s="240"/>
      <c r="J506" s="235"/>
      <c r="K506" s="235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225</v>
      </c>
      <c r="AU506" s="245" t="s">
        <v>93</v>
      </c>
      <c r="AV506" s="13" t="s">
        <v>93</v>
      </c>
      <c r="AW506" s="13" t="s">
        <v>38</v>
      </c>
      <c r="AX506" s="13" t="s">
        <v>83</v>
      </c>
      <c r="AY506" s="245" t="s">
        <v>216</v>
      </c>
    </row>
    <row r="507" s="13" customFormat="1">
      <c r="A507" s="13"/>
      <c r="B507" s="234"/>
      <c r="C507" s="235"/>
      <c r="D507" s="236" t="s">
        <v>225</v>
      </c>
      <c r="E507" s="237" t="s">
        <v>1</v>
      </c>
      <c r="F507" s="238" t="s">
        <v>4048</v>
      </c>
      <c r="G507" s="235"/>
      <c r="H507" s="239">
        <v>12</v>
      </c>
      <c r="I507" s="240"/>
      <c r="J507" s="235"/>
      <c r="K507" s="235"/>
      <c r="L507" s="241"/>
      <c r="M507" s="242"/>
      <c r="N507" s="243"/>
      <c r="O507" s="243"/>
      <c r="P507" s="243"/>
      <c r="Q507" s="243"/>
      <c r="R507" s="243"/>
      <c r="S507" s="243"/>
      <c r="T507" s="24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5" t="s">
        <v>225</v>
      </c>
      <c r="AU507" s="245" t="s">
        <v>93</v>
      </c>
      <c r="AV507" s="13" t="s">
        <v>93</v>
      </c>
      <c r="AW507" s="13" t="s">
        <v>38</v>
      </c>
      <c r="AX507" s="13" t="s">
        <v>83</v>
      </c>
      <c r="AY507" s="245" t="s">
        <v>216</v>
      </c>
    </row>
    <row r="508" s="13" customFormat="1">
      <c r="A508" s="13"/>
      <c r="B508" s="234"/>
      <c r="C508" s="235"/>
      <c r="D508" s="236" t="s">
        <v>225</v>
      </c>
      <c r="E508" s="237" t="s">
        <v>1</v>
      </c>
      <c r="F508" s="238" t="s">
        <v>4049</v>
      </c>
      <c r="G508" s="235"/>
      <c r="H508" s="239">
        <v>14</v>
      </c>
      <c r="I508" s="240"/>
      <c r="J508" s="235"/>
      <c r="K508" s="235"/>
      <c r="L508" s="241"/>
      <c r="M508" s="242"/>
      <c r="N508" s="243"/>
      <c r="O508" s="243"/>
      <c r="P508" s="243"/>
      <c r="Q508" s="243"/>
      <c r="R508" s="243"/>
      <c r="S508" s="243"/>
      <c r="T508" s="24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5" t="s">
        <v>225</v>
      </c>
      <c r="AU508" s="245" t="s">
        <v>93</v>
      </c>
      <c r="AV508" s="13" t="s">
        <v>93</v>
      </c>
      <c r="AW508" s="13" t="s">
        <v>38</v>
      </c>
      <c r="AX508" s="13" t="s">
        <v>83</v>
      </c>
      <c r="AY508" s="245" t="s">
        <v>216</v>
      </c>
    </row>
    <row r="509" s="13" customFormat="1">
      <c r="A509" s="13"/>
      <c r="B509" s="234"/>
      <c r="C509" s="235"/>
      <c r="D509" s="236" t="s">
        <v>225</v>
      </c>
      <c r="E509" s="237" t="s">
        <v>1</v>
      </c>
      <c r="F509" s="238" t="s">
        <v>3998</v>
      </c>
      <c r="G509" s="235"/>
      <c r="H509" s="239">
        <v>10</v>
      </c>
      <c r="I509" s="240"/>
      <c r="J509" s="235"/>
      <c r="K509" s="235"/>
      <c r="L509" s="241"/>
      <c r="M509" s="242"/>
      <c r="N509" s="243"/>
      <c r="O509" s="243"/>
      <c r="P509" s="243"/>
      <c r="Q509" s="243"/>
      <c r="R509" s="243"/>
      <c r="S509" s="243"/>
      <c r="T509" s="24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5" t="s">
        <v>225</v>
      </c>
      <c r="AU509" s="245" t="s">
        <v>93</v>
      </c>
      <c r="AV509" s="13" t="s">
        <v>93</v>
      </c>
      <c r="AW509" s="13" t="s">
        <v>38</v>
      </c>
      <c r="AX509" s="13" t="s">
        <v>83</v>
      </c>
      <c r="AY509" s="245" t="s">
        <v>216</v>
      </c>
    </row>
    <row r="510" s="13" customFormat="1">
      <c r="A510" s="13"/>
      <c r="B510" s="234"/>
      <c r="C510" s="235"/>
      <c r="D510" s="236" t="s">
        <v>225</v>
      </c>
      <c r="E510" s="237" t="s">
        <v>1</v>
      </c>
      <c r="F510" s="238" t="s">
        <v>4050</v>
      </c>
      <c r="G510" s="235"/>
      <c r="H510" s="239">
        <v>4</v>
      </c>
      <c r="I510" s="240"/>
      <c r="J510" s="235"/>
      <c r="K510" s="235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225</v>
      </c>
      <c r="AU510" s="245" t="s">
        <v>93</v>
      </c>
      <c r="AV510" s="13" t="s">
        <v>93</v>
      </c>
      <c r="AW510" s="13" t="s">
        <v>38</v>
      </c>
      <c r="AX510" s="13" t="s">
        <v>83</v>
      </c>
      <c r="AY510" s="245" t="s">
        <v>216</v>
      </c>
    </row>
    <row r="511" s="14" customFormat="1">
      <c r="A511" s="14"/>
      <c r="B511" s="246"/>
      <c r="C511" s="247"/>
      <c r="D511" s="236" t="s">
        <v>225</v>
      </c>
      <c r="E511" s="248" t="s">
        <v>1</v>
      </c>
      <c r="F511" s="249" t="s">
        <v>229</v>
      </c>
      <c r="G511" s="247"/>
      <c r="H511" s="250">
        <v>62</v>
      </c>
      <c r="I511" s="251"/>
      <c r="J511" s="247"/>
      <c r="K511" s="247"/>
      <c r="L511" s="252"/>
      <c r="M511" s="253"/>
      <c r="N511" s="254"/>
      <c r="O511" s="254"/>
      <c r="P511" s="254"/>
      <c r="Q511" s="254"/>
      <c r="R511" s="254"/>
      <c r="S511" s="254"/>
      <c r="T511" s="255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6" t="s">
        <v>225</v>
      </c>
      <c r="AU511" s="256" t="s">
        <v>93</v>
      </c>
      <c r="AV511" s="14" t="s">
        <v>223</v>
      </c>
      <c r="AW511" s="14" t="s">
        <v>38</v>
      </c>
      <c r="AX511" s="14" t="s">
        <v>91</v>
      </c>
      <c r="AY511" s="256" t="s">
        <v>216</v>
      </c>
    </row>
    <row r="512" s="2" customFormat="1" ht="16.5" customHeight="1">
      <c r="A512" s="40"/>
      <c r="B512" s="41"/>
      <c r="C512" s="221" t="s">
        <v>465</v>
      </c>
      <c r="D512" s="221" t="s">
        <v>218</v>
      </c>
      <c r="E512" s="222" t="s">
        <v>4051</v>
      </c>
      <c r="F512" s="223" t="s">
        <v>4052</v>
      </c>
      <c r="G512" s="224" t="s">
        <v>323</v>
      </c>
      <c r="H512" s="225">
        <v>36</v>
      </c>
      <c r="I512" s="226"/>
      <c r="J512" s="227">
        <f>ROUND(I512*H512,2)</f>
        <v>0</v>
      </c>
      <c r="K512" s="223" t="s">
        <v>1</v>
      </c>
      <c r="L512" s="46"/>
      <c r="M512" s="228" t="s">
        <v>1</v>
      </c>
      <c r="N512" s="229" t="s">
        <v>48</v>
      </c>
      <c r="O512" s="93"/>
      <c r="P512" s="230">
        <f>O512*H512</f>
        <v>0</v>
      </c>
      <c r="Q512" s="230">
        <v>0</v>
      </c>
      <c r="R512" s="230">
        <f>Q512*H512</f>
        <v>0</v>
      </c>
      <c r="S512" s="230">
        <v>0</v>
      </c>
      <c r="T512" s="231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32" t="s">
        <v>223</v>
      </c>
      <c r="AT512" s="232" t="s">
        <v>218</v>
      </c>
      <c r="AU512" s="232" t="s">
        <v>93</v>
      </c>
      <c r="AY512" s="18" t="s">
        <v>216</v>
      </c>
      <c r="BE512" s="233">
        <f>IF(N512="základní",J512,0)</f>
        <v>0</v>
      </c>
      <c r="BF512" s="233">
        <f>IF(N512="snížená",J512,0)</f>
        <v>0</v>
      </c>
      <c r="BG512" s="233">
        <f>IF(N512="zákl. přenesená",J512,0)</f>
        <v>0</v>
      </c>
      <c r="BH512" s="233">
        <f>IF(N512="sníž. přenesená",J512,0)</f>
        <v>0</v>
      </c>
      <c r="BI512" s="233">
        <f>IF(N512="nulová",J512,0)</f>
        <v>0</v>
      </c>
      <c r="BJ512" s="18" t="s">
        <v>91</v>
      </c>
      <c r="BK512" s="233">
        <f>ROUND(I512*H512,2)</f>
        <v>0</v>
      </c>
      <c r="BL512" s="18" t="s">
        <v>223</v>
      </c>
      <c r="BM512" s="232" t="s">
        <v>4053</v>
      </c>
    </row>
    <row r="513" s="15" customFormat="1">
      <c r="A513" s="15"/>
      <c r="B513" s="257"/>
      <c r="C513" s="258"/>
      <c r="D513" s="236" t="s">
        <v>225</v>
      </c>
      <c r="E513" s="259" t="s">
        <v>1</v>
      </c>
      <c r="F513" s="260" t="s">
        <v>4054</v>
      </c>
      <c r="G513" s="258"/>
      <c r="H513" s="259" t="s">
        <v>1</v>
      </c>
      <c r="I513" s="261"/>
      <c r="J513" s="258"/>
      <c r="K513" s="258"/>
      <c r="L513" s="262"/>
      <c r="M513" s="263"/>
      <c r="N513" s="264"/>
      <c r="O513" s="264"/>
      <c r="P513" s="264"/>
      <c r="Q513" s="264"/>
      <c r="R513" s="264"/>
      <c r="S513" s="264"/>
      <c r="T513" s="26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6" t="s">
        <v>225</v>
      </c>
      <c r="AU513" s="266" t="s">
        <v>93</v>
      </c>
      <c r="AV513" s="15" t="s">
        <v>91</v>
      </c>
      <c r="AW513" s="15" t="s">
        <v>38</v>
      </c>
      <c r="AX513" s="15" t="s">
        <v>83</v>
      </c>
      <c r="AY513" s="266" t="s">
        <v>216</v>
      </c>
    </row>
    <row r="514" s="13" customFormat="1">
      <c r="A514" s="13"/>
      <c r="B514" s="234"/>
      <c r="C514" s="235"/>
      <c r="D514" s="236" t="s">
        <v>225</v>
      </c>
      <c r="E514" s="237" t="s">
        <v>1</v>
      </c>
      <c r="F514" s="238" t="s">
        <v>4055</v>
      </c>
      <c r="G514" s="235"/>
      <c r="H514" s="239">
        <v>19</v>
      </c>
      <c r="I514" s="240"/>
      <c r="J514" s="235"/>
      <c r="K514" s="235"/>
      <c r="L514" s="241"/>
      <c r="M514" s="242"/>
      <c r="N514" s="243"/>
      <c r="O514" s="243"/>
      <c r="P514" s="243"/>
      <c r="Q514" s="243"/>
      <c r="R514" s="243"/>
      <c r="S514" s="243"/>
      <c r="T514" s="24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5" t="s">
        <v>225</v>
      </c>
      <c r="AU514" s="245" t="s">
        <v>93</v>
      </c>
      <c r="AV514" s="13" t="s">
        <v>93</v>
      </c>
      <c r="AW514" s="13" t="s">
        <v>38</v>
      </c>
      <c r="AX514" s="13" t="s">
        <v>83</v>
      </c>
      <c r="AY514" s="245" t="s">
        <v>216</v>
      </c>
    </row>
    <row r="515" s="15" customFormat="1">
      <c r="A515" s="15"/>
      <c r="B515" s="257"/>
      <c r="C515" s="258"/>
      <c r="D515" s="236" t="s">
        <v>225</v>
      </c>
      <c r="E515" s="259" t="s">
        <v>1</v>
      </c>
      <c r="F515" s="260" t="s">
        <v>4056</v>
      </c>
      <c r="G515" s="258"/>
      <c r="H515" s="259" t="s">
        <v>1</v>
      </c>
      <c r="I515" s="261"/>
      <c r="J515" s="258"/>
      <c r="K515" s="258"/>
      <c r="L515" s="262"/>
      <c r="M515" s="263"/>
      <c r="N515" s="264"/>
      <c r="O515" s="264"/>
      <c r="P515" s="264"/>
      <c r="Q515" s="264"/>
      <c r="R515" s="264"/>
      <c r="S515" s="264"/>
      <c r="T515" s="26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66" t="s">
        <v>225</v>
      </c>
      <c r="AU515" s="266" t="s">
        <v>93</v>
      </c>
      <c r="AV515" s="15" t="s">
        <v>91</v>
      </c>
      <c r="AW515" s="15" t="s">
        <v>38</v>
      </c>
      <c r="AX515" s="15" t="s">
        <v>83</v>
      </c>
      <c r="AY515" s="266" t="s">
        <v>216</v>
      </c>
    </row>
    <row r="516" s="13" customFormat="1">
      <c r="A516" s="13"/>
      <c r="B516" s="234"/>
      <c r="C516" s="235"/>
      <c r="D516" s="236" t="s">
        <v>225</v>
      </c>
      <c r="E516" s="237" t="s">
        <v>1</v>
      </c>
      <c r="F516" s="238" t="s">
        <v>4057</v>
      </c>
      <c r="G516" s="235"/>
      <c r="H516" s="239">
        <v>3</v>
      </c>
      <c r="I516" s="240"/>
      <c r="J516" s="235"/>
      <c r="K516" s="235"/>
      <c r="L516" s="241"/>
      <c r="M516" s="242"/>
      <c r="N516" s="243"/>
      <c r="O516" s="243"/>
      <c r="P516" s="243"/>
      <c r="Q516" s="243"/>
      <c r="R516" s="243"/>
      <c r="S516" s="243"/>
      <c r="T516" s="24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5" t="s">
        <v>225</v>
      </c>
      <c r="AU516" s="245" t="s">
        <v>93</v>
      </c>
      <c r="AV516" s="13" t="s">
        <v>93</v>
      </c>
      <c r="AW516" s="13" t="s">
        <v>38</v>
      </c>
      <c r="AX516" s="13" t="s">
        <v>83</v>
      </c>
      <c r="AY516" s="245" t="s">
        <v>216</v>
      </c>
    </row>
    <row r="517" s="13" customFormat="1">
      <c r="A517" s="13"/>
      <c r="B517" s="234"/>
      <c r="C517" s="235"/>
      <c r="D517" s="236" t="s">
        <v>225</v>
      </c>
      <c r="E517" s="237" t="s">
        <v>1</v>
      </c>
      <c r="F517" s="238" t="s">
        <v>3754</v>
      </c>
      <c r="G517" s="235"/>
      <c r="H517" s="239">
        <v>1</v>
      </c>
      <c r="I517" s="240"/>
      <c r="J517" s="235"/>
      <c r="K517" s="235"/>
      <c r="L517" s="241"/>
      <c r="M517" s="242"/>
      <c r="N517" s="243"/>
      <c r="O517" s="243"/>
      <c r="P517" s="243"/>
      <c r="Q517" s="243"/>
      <c r="R517" s="243"/>
      <c r="S517" s="243"/>
      <c r="T517" s="244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5" t="s">
        <v>225</v>
      </c>
      <c r="AU517" s="245" t="s">
        <v>93</v>
      </c>
      <c r="AV517" s="13" t="s">
        <v>93</v>
      </c>
      <c r="AW517" s="13" t="s">
        <v>38</v>
      </c>
      <c r="AX517" s="13" t="s">
        <v>83</v>
      </c>
      <c r="AY517" s="245" t="s">
        <v>216</v>
      </c>
    </row>
    <row r="518" s="13" customFormat="1">
      <c r="A518" s="13"/>
      <c r="B518" s="234"/>
      <c r="C518" s="235"/>
      <c r="D518" s="236" t="s">
        <v>225</v>
      </c>
      <c r="E518" s="237" t="s">
        <v>1</v>
      </c>
      <c r="F518" s="238" t="s">
        <v>4058</v>
      </c>
      <c r="G518" s="235"/>
      <c r="H518" s="239">
        <v>3</v>
      </c>
      <c r="I518" s="240"/>
      <c r="J518" s="235"/>
      <c r="K518" s="235"/>
      <c r="L518" s="241"/>
      <c r="M518" s="242"/>
      <c r="N518" s="243"/>
      <c r="O518" s="243"/>
      <c r="P518" s="243"/>
      <c r="Q518" s="243"/>
      <c r="R518" s="243"/>
      <c r="S518" s="243"/>
      <c r="T518" s="244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5" t="s">
        <v>225</v>
      </c>
      <c r="AU518" s="245" t="s">
        <v>93</v>
      </c>
      <c r="AV518" s="13" t="s">
        <v>93</v>
      </c>
      <c r="AW518" s="13" t="s">
        <v>38</v>
      </c>
      <c r="AX518" s="13" t="s">
        <v>83</v>
      </c>
      <c r="AY518" s="245" t="s">
        <v>216</v>
      </c>
    </row>
    <row r="519" s="15" customFormat="1">
      <c r="A519" s="15"/>
      <c r="B519" s="257"/>
      <c r="C519" s="258"/>
      <c r="D519" s="236" t="s">
        <v>225</v>
      </c>
      <c r="E519" s="259" t="s">
        <v>1</v>
      </c>
      <c r="F519" s="260" t="s">
        <v>4059</v>
      </c>
      <c r="G519" s="258"/>
      <c r="H519" s="259" t="s">
        <v>1</v>
      </c>
      <c r="I519" s="261"/>
      <c r="J519" s="258"/>
      <c r="K519" s="258"/>
      <c r="L519" s="262"/>
      <c r="M519" s="263"/>
      <c r="N519" s="264"/>
      <c r="O519" s="264"/>
      <c r="P519" s="264"/>
      <c r="Q519" s="264"/>
      <c r="R519" s="264"/>
      <c r="S519" s="264"/>
      <c r="T519" s="26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6" t="s">
        <v>225</v>
      </c>
      <c r="AU519" s="266" t="s">
        <v>93</v>
      </c>
      <c r="AV519" s="15" t="s">
        <v>91</v>
      </c>
      <c r="AW519" s="15" t="s">
        <v>38</v>
      </c>
      <c r="AX519" s="15" t="s">
        <v>83</v>
      </c>
      <c r="AY519" s="266" t="s">
        <v>216</v>
      </c>
    </row>
    <row r="520" s="13" customFormat="1">
      <c r="A520" s="13"/>
      <c r="B520" s="234"/>
      <c r="C520" s="235"/>
      <c r="D520" s="236" t="s">
        <v>225</v>
      </c>
      <c r="E520" s="237" t="s">
        <v>1</v>
      </c>
      <c r="F520" s="238" t="s">
        <v>4001</v>
      </c>
      <c r="G520" s="235"/>
      <c r="H520" s="239">
        <v>1</v>
      </c>
      <c r="I520" s="240"/>
      <c r="J520" s="235"/>
      <c r="K520" s="235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225</v>
      </c>
      <c r="AU520" s="245" t="s">
        <v>93</v>
      </c>
      <c r="AV520" s="13" t="s">
        <v>93</v>
      </c>
      <c r="AW520" s="13" t="s">
        <v>38</v>
      </c>
      <c r="AX520" s="13" t="s">
        <v>83</v>
      </c>
      <c r="AY520" s="245" t="s">
        <v>216</v>
      </c>
    </row>
    <row r="521" s="13" customFormat="1">
      <c r="A521" s="13"/>
      <c r="B521" s="234"/>
      <c r="C521" s="235"/>
      <c r="D521" s="236" t="s">
        <v>225</v>
      </c>
      <c r="E521" s="237" t="s">
        <v>1</v>
      </c>
      <c r="F521" s="238" t="s">
        <v>4060</v>
      </c>
      <c r="G521" s="235"/>
      <c r="H521" s="239">
        <v>1</v>
      </c>
      <c r="I521" s="240"/>
      <c r="J521" s="235"/>
      <c r="K521" s="235"/>
      <c r="L521" s="241"/>
      <c r="M521" s="242"/>
      <c r="N521" s="243"/>
      <c r="O521" s="243"/>
      <c r="P521" s="243"/>
      <c r="Q521" s="243"/>
      <c r="R521" s="243"/>
      <c r="S521" s="243"/>
      <c r="T521" s="244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5" t="s">
        <v>225</v>
      </c>
      <c r="AU521" s="245" t="s">
        <v>93</v>
      </c>
      <c r="AV521" s="13" t="s">
        <v>93</v>
      </c>
      <c r="AW521" s="13" t="s">
        <v>38</v>
      </c>
      <c r="AX521" s="13" t="s">
        <v>83</v>
      </c>
      <c r="AY521" s="245" t="s">
        <v>216</v>
      </c>
    </row>
    <row r="522" s="13" customFormat="1">
      <c r="A522" s="13"/>
      <c r="B522" s="234"/>
      <c r="C522" s="235"/>
      <c r="D522" s="236" t="s">
        <v>225</v>
      </c>
      <c r="E522" s="237" t="s">
        <v>1</v>
      </c>
      <c r="F522" s="238" t="s">
        <v>4061</v>
      </c>
      <c r="G522" s="235"/>
      <c r="H522" s="239">
        <v>1</v>
      </c>
      <c r="I522" s="240"/>
      <c r="J522" s="235"/>
      <c r="K522" s="235"/>
      <c r="L522" s="241"/>
      <c r="M522" s="242"/>
      <c r="N522" s="243"/>
      <c r="O522" s="243"/>
      <c r="P522" s="243"/>
      <c r="Q522" s="243"/>
      <c r="R522" s="243"/>
      <c r="S522" s="243"/>
      <c r="T522" s="24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5" t="s">
        <v>225</v>
      </c>
      <c r="AU522" s="245" t="s">
        <v>93</v>
      </c>
      <c r="AV522" s="13" t="s">
        <v>93</v>
      </c>
      <c r="AW522" s="13" t="s">
        <v>38</v>
      </c>
      <c r="AX522" s="13" t="s">
        <v>83</v>
      </c>
      <c r="AY522" s="245" t="s">
        <v>216</v>
      </c>
    </row>
    <row r="523" s="13" customFormat="1">
      <c r="A523" s="13"/>
      <c r="B523" s="234"/>
      <c r="C523" s="235"/>
      <c r="D523" s="236" t="s">
        <v>225</v>
      </c>
      <c r="E523" s="237" t="s">
        <v>1</v>
      </c>
      <c r="F523" s="238" t="s">
        <v>4062</v>
      </c>
      <c r="G523" s="235"/>
      <c r="H523" s="239">
        <v>1</v>
      </c>
      <c r="I523" s="240"/>
      <c r="J523" s="235"/>
      <c r="K523" s="235"/>
      <c r="L523" s="241"/>
      <c r="M523" s="242"/>
      <c r="N523" s="243"/>
      <c r="O523" s="243"/>
      <c r="P523" s="243"/>
      <c r="Q523" s="243"/>
      <c r="R523" s="243"/>
      <c r="S523" s="243"/>
      <c r="T523" s="24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5" t="s">
        <v>225</v>
      </c>
      <c r="AU523" s="245" t="s">
        <v>93</v>
      </c>
      <c r="AV523" s="13" t="s">
        <v>93</v>
      </c>
      <c r="AW523" s="13" t="s">
        <v>38</v>
      </c>
      <c r="AX523" s="13" t="s">
        <v>83</v>
      </c>
      <c r="AY523" s="245" t="s">
        <v>216</v>
      </c>
    </row>
    <row r="524" s="13" customFormat="1">
      <c r="A524" s="13"/>
      <c r="B524" s="234"/>
      <c r="C524" s="235"/>
      <c r="D524" s="236" t="s">
        <v>225</v>
      </c>
      <c r="E524" s="237" t="s">
        <v>1</v>
      </c>
      <c r="F524" s="238" t="s">
        <v>4063</v>
      </c>
      <c r="G524" s="235"/>
      <c r="H524" s="239">
        <v>1</v>
      </c>
      <c r="I524" s="240"/>
      <c r="J524" s="235"/>
      <c r="K524" s="235"/>
      <c r="L524" s="241"/>
      <c r="M524" s="242"/>
      <c r="N524" s="243"/>
      <c r="O524" s="243"/>
      <c r="P524" s="243"/>
      <c r="Q524" s="243"/>
      <c r="R524" s="243"/>
      <c r="S524" s="243"/>
      <c r="T524" s="244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5" t="s">
        <v>225</v>
      </c>
      <c r="AU524" s="245" t="s">
        <v>93</v>
      </c>
      <c r="AV524" s="13" t="s">
        <v>93</v>
      </c>
      <c r="AW524" s="13" t="s">
        <v>38</v>
      </c>
      <c r="AX524" s="13" t="s">
        <v>83</v>
      </c>
      <c r="AY524" s="245" t="s">
        <v>216</v>
      </c>
    </row>
    <row r="525" s="13" customFormat="1">
      <c r="A525" s="13"/>
      <c r="B525" s="234"/>
      <c r="C525" s="235"/>
      <c r="D525" s="236" t="s">
        <v>225</v>
      </c>
      <c r="E525" s="237" t="s">
        <v>1</v>
      </c>
      <c r="F525" s="238" t="s">
        <v>4064</v>
      </c>
      <c r="G525" s="235"/>
      <c r="H525" s="239">
        <v>1</v>
      </c>
      <c r="I525" s="240"/>
      <c r="J525" s="235"/>
      <c r="K525" s="235"/>
      <c r="L525" s="241"/>
      <c r="M525" s="242"/>
      <c r="N525" s="243"/>
      <c r="O525" s="243"/>
      <c r="P525" s="243"/>
      <c r="Q525" s="243"/>
      <c r="R525" s="243"/>
      <c r="S525" s="243"/>
      <c r="T525" s="24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5" t="s">
        <v>225</v>
      </c>
      <c r="AU525" s="245" t="s">
        <v>93</v>
      </c>
      <c r="AV525" s="13" t="s">
        <v>93</v>
      </c>
      <c r="AW525" s="13" t="s">
        <v>38</v>
      </c>
      <c r="AX525" s="13" t="s">
        <v>83</v>
      </c>
      <c r="AY525" s="245" t="s">
        <v>216</v>
      </c>
    </row>
    <row r="526" s="13" customFormat="1">
      <c r="A526" s="13"/>
      <c r="B526" s="234"/>
      <c r="C526" s="235"/>
      <c r="D526" s="236" t="s">
        <v>225</v>
      </c>
      <c r="E526" s="237" t="s">
        <v>1</v>
      </c>
      <c r="F526" s="238" t="s">
        <v>4065</v>
      </c>
      <c r="G526" s="235"/>
      <c r="H526" s="239">
        <v>1</v>
      </c>
      <c r="I526" s="240"/>
      <c r="J526" s="235"/>
      <c r="K526" s="235"/>
      <c r="L526" s="241"/>
      <c r="M526" s="242"/>
      <c r="N526" s="243"/>
      <c r="O526" s="243"/>
      <c r="P526" s="243"/>
      <c r="Q526" s="243"/>
      <c r="R526" s="243"/>
      <c r="S526" s="243"/>
      <c r="T526" s="244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5" t="s">
        <v>225</v>
      </c>
      <c r="AU526" s="245" t="s">
        <v>93</v>
      </c>
      <c r="AV526" s="13" t="s">
        <v>93</v>
      </c>
      <c r="AW526" s="13" t="s">
        <v>38</v>
      </c>
      <c r="AX526" s="13" t="s">
        <v>83</v>
      </c>
      <c r="AY526" s="245" t="s">
        <v>216</v>
      </c>
    </row>
    <row r="527" s="13" customFormat="1">
      <c r="A527" s="13"/>
      <c r="B527" s="234"/>
      <c r="C527" s="235"/>
      <c r="D527" s="236" t="s">
        <v>225</v>
      </c>
      <c r="E527" s="237" t="s">
        <v>1</v>
      </c>
      <c r="F527" s="238" t="s">
        <v>4066</v>
      </c>
      <c r="G527" s="235"/>
      <c r="H527" s="239">
        <v>1</v>
      </c>
      <c r="I527" s="240"/>
      <c r="J527" s="235"/>
      <c r="K527" s="235"/>
      <c r="L527" s="241"/>
      <c r="M527" s="242"/>
      <c r="N527" s="243"/>
      <c r="O527" s="243"/>
      <c r="P527" s="243"/>
      <c r="Q527" s="243"/>
      <c r="R527" s="243"/>
      <c r="S527" s="243"/>
      <c r="T527" s="244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5" t="s">
        <v>225</v>
      </c>
      <c r="AU527" s="245" t="s">
        <v>93</v>
      </c>
      <c r="AV527" s="13" t="s">
        <v>93</v>
      </c>
      <c r="AW527" s="13" t="s">
        <v>38</v>
      </c>
      <c r="AX527" s="13" t="s">
        <v>83</v>
      </c>
      <c r="AY527" s="245" t="s">
        <v>216</v>
      </c>
    </row>
    <row r="528" s="13" customFormat="1">
      <c r="A528" s="13"/>
      <c r="B528" s="234"/>
      <c r="C528" s="235"/>
      <c r="D528" s="236" t="s">
        <v>225</v>
      </c>
      <c r="E528" s="237" t="s">
        <v>1</v>
      </c>
      <c r="F528" s="238" t="s">
        <v>4067</v>
      </c>
      <c r="G528" s="235"/>
      <c r="H528" s="239">
        <v>1</v>
      </c>
      <c r="I528" s="240"/>
      <c r="J528" s="235"/>
      <c r="K528" s="235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225</v>
      </c>
      <c r="AU528" s="245" t="s">
        <v>93</v>
      </c>
      <c r="AV528" s="13" t="s">
        <v>93</v>
      </c>
      <c r="AW528" s="13" t="s">
        <v>38</v>
      </c>
      <c r="AX528" s="13" t="s">
        <v>83</v>
      </c>
      <c r="AY528" s="245" t="s">
        <v>216</v>
      </c>
    </row>
    <row r="529" s="13" customFormat="1">
      <c r="A529" s="13"/>
      <c r="B529" s="234"/>
      <c r="C529" s="235"/>
      <c r="D529" s="236" t="s">
        <v>225</v>
      </c>
      <c r="E529" s="237" t="s">
        <v>1</v>
      </c>
      <c r="F529" s="238" t="s">
        <v>4068</v>
      </c>
      <c r="G529" s="235"/>
      <c r="H529" s="239">
        <v>1</v>
      </c>
      <c r="I529" s="240"/>
      <c r="J529" s="235"/>
      <c r="K529" s="235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225</v>
      </c>
      <c r="AU529" s="245" t="s">
        <v>93</v>
      </c>
      <c r="AV529" s="13" t="s">
        <v>93</v>
      </c>
      <c r="AW529" s="13" t="s">
        <v>38</v>
      </c>
      <c r="AX529" s="13" t="s">
        <v>83</v>
      </c>
      <c r="AY529" s="245" t="s">
        <v>216</v>
      </c>
    </row>
    <row r="530" s="14" customFormat="1">
      <c r="A530" s="14"/>
      <c r="B530" s="246"/>
      <c r="C530" s="247"/>
      <c r="D530" s="236" t="s">
        <v>225</v>
      </c>
      <c r="E530" s="248" t="s">
        <v>1</v>
      </c>
      <c r="F530" s="249" t="s">
        <v>229</v>
      </c>
      <c r="G530" s="247"/>
      <c r="H530" s="250">
        <v>36</v>
      </c>
      <c r="I530" s="251"/>
      <c r="J530" s="247"/>
      <c r="K530" s="247"/>
      <c r="L530" s="252"/>
      <c r="M530" s="253"/>
      <c r="N530" s="254"/>
      <c r="O530" s="254"/>
      <c r="P530" s="254"/>
      <c r="Q530" s="254"/>
      <c r="R530" s="254"/>
      <c r="S530" s="254"/>
      <c r="T530" s="25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6" t="s">
        <v>225</v>
      </c>
      <c r="AU530" s="256" t="s">
        <v>93</v>
      </c>
      <c r="AV530" s="14" t="s">
        <v>223</v>
      </c>
      <c r="AW530" s="14" t="s">
        <v>38</v>
      </c>
      <c r="AX530" s="14" t="s">
        <v>91</v>
      </c>
      <c r="AY530" s="256" t="s">
        <v>216</v>
      </c>
    </row>
    <row r="531" s="2" customFormat="1" ht="16.5" customHeight="1">
      <c r="A531" s="40"/>
      <c r="B531" s="41"/>
      <c r="C531" s="221" t="s">
        <v>488</v>
      </c>
      <c r="D531" s="221" t="s">
        <v>218</v>
      </c>
      <c r="E531" s="222" t="s">
        <v>4069</v>
      </c>
      <c r="F531" s="223" t="s">
        <v>4070</v>
      </c>
      <c r="G531" s="224" t="s">
        <v>323</v>
      </c>
      <c r="H531" s="225">
        <v>118</v>
      </c>
      <c r="I531" s="226"/>
      <c r="J531" s="227">
        <f>ROUND(I531*H531,2)</f>
        <v>0</v>
      </c>
      <c r="K531" s="223" t="s">
        <v>1</v>
      </c>
      <c r="L531" s="46"/>
      <c r="M531" s="228" t="s">
        <v>1</v>
      </c>
      <c r="N531" s="229" t="s">
        <v>48</v>
      </c>
      <c r="O531" s="93"/>
      <c r="P531" s="230">
        <f>O531*H531</f>
        <v>0</v>
      </c>
      <c r="Q531" s="230">
        <v>0</v>
      </c>
      <c r="R531" s="230">
        <f>Q531*H531</f>
        <v>0</v>
      </c>
      <c r="S531" s="230">
        <v>0</v>
      </c>
      <c r="T531" s="231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32" t="s">
        <v>223</v>
      </c>
      <c r="AT531" s="232" t="s">
        <v>218</v>
      </c>
      <c r="AU531" s="232" t="s">
        <v>93</v>
      </c>
      <c r="AY531" s="18" t="s">
        <v>216</v>
      </c>
      <c r="BE531" s="233">
        <f>IF(N531="základní",J531,0)</f>
        <v>0</v>
      </c>
      <c r="BF531" s="233">
        <f>IF(N531="snížená",J531,0)</f>
        <v>0</v>
      </c>
      <c r="BG531" s="233">
        <f>IF(N531="zákl. přenesená",J531,0)</f>
        <v>0</v>
      </c>
      <c r="BH531" s="233">
        <f>IF(N531="sníž. přenesená",J531,0)</f>
        <v>0</v>
      </c>
      <c r="BI531" s="233">
        <f>IF(N531="nulová",J531,0)</f>
        <v>0</v>
      </c>
      <c r="BJ531" s="18" t="s">
        <v>91</v>
      </c>
      <c r="BK531" s="233">
        <f>ROUND(I531*H531,2)</f>
        <v>0</v>
      </c>
      <c r="BL531" s="18" t="s">
        <v>223</v>
      </c>
      <c r="BM531" s="232" t="s">
        <v>4071</v>
      </c>
    </row>
    <row r="532" s="15" customFormat="1">
      <c r="A532" s="15"/>
      <c r="B532" s="257"/>
      <c r="C532" s="258"/>
      <c r="D532" s="236" t="s">
        <v>225</v>
      </c>
      <c r="E532" s="259" t="s">
        <v>1</v>
      </c>
      <c r="F532" s="260" t="s">
        <v>3751</v>
      </c>
      <c r="G532" s="258"/>
      <c r="H532" s="259" t="s">
        <v>1</v>
      </c>
      <c r="I532" s="261"/>
      <c r="J532" s="258"/>
      <c r="K532" s="258"/>
      <c r="L532" s="262"/>
      <c r="M532" s="263"/>
      <c r="N532" s="264"/>
      <c r="O532" s="264"/>
      <c r="P532" s="264"/>
      <c r="Q532" s="264"/>
      <c r="R532" s="264"/>
      <c r="S532" s="264"/>
      <c r="T532" s="26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6" t="s">
        <v>225</v>
      </c>
      <c r="AU532" s="266" t="s">
        <v>93</v>
      </c>
      <c r="AV532" s="15" t="s">
        <v>91</v>
      </c>
      <c r="AW532" s="15" t="s">
        <v>38</v>
      </c>
      <c r="AX532" s="15" t="s">
        <v>83</v>
      </c>
      <c r="AY532" s="266" t="s">
        <v>216</v>
      </c>
    </row>
    <row r="533" s="13" customFormat="1">
      <c r="A533" s="13"/>
      <c r="B533" s="234"/>
      <c r="C533" s="235"/>
      <c r="D533" s="236" t="s">
        <v>225</v>
      </c>
      <c r="E533" s="237" t="s">
        <v>1</v>
      </c>
      <c r="F533" s="238" t="s">
        <v>3863</v>
      </c>
      <c r="G533" s="235"/>
      <c r="H533" s="239">
        <v>9</v>
      </c>
      <c r="I533" s="240"/>
      <c r="J533" s="235"/>
      <c r="K533" s="235"/>
      <c r="L533" s="241"/>
      <c r="M533" s="242"/>
      <c r="N533" s="243"/>
      <c r="O533" s="243"/>
      <c r="P533" s="243"/>
      <c r="Q533" s="243"/>
      <c r="R533" s="243"/>
      <c r="S533" s="243"/>
      <c r="T533" s="24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5" t="s">
        <v>225</v>
      </c>
      <c r="AU533" s="245" t="s">
        <v>93</v>
      </c>
      <c r="AV533" s="13" t="s">
        <v>93</v>
      </c>
      <c r="AW533" s="13" t="s">
        <v>38</v>
      </c>
      <c r="AX533" s="13" t="s">
        <v>83</v>
      </c>
      <c r="AY533" s="245" t="s">
        <v>216</v>
      </c>
    </row>
    <row r="534" s="13" customFormat="1">
      <c r="A534" s="13"/>
      <c r="B534" s="234"/>
      <c r="C534" s="235"/>
      <c r="D534" s="236" t="s">
        <v>225</v>
      </c>
      <c r="E534" s="237" t="s">
        <v>1</v>
      </c>
      <c r="F534" s="238" t="s">
        <v>4072</v>
      </c>
      <c r="G534" s="235"/>
      <c r="H534" s="239">
        <v>19</v>
      </c>
      <c r="I534" s="240"/>
      <c r="J534" s="235"/>
      <c r="K534" s="235"/>
      <c r="L534" s="241"/>
      <c r="M534" s="242"/>
      <c r="N534" s="243"/>
      <c r="O534" s="243"/>
      <c r="P534" s="243"/>
      <c r="Q534" s="243"/>
      <c r="R534" s="243"/>
      <c r="S534" s="243"/>
      <c r="T534" s="24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5" t="s">
        <v>225</v>
      </c>
      <c r="AU534" s="245" t="s">
        <v>93</v>
      </c>
      <c r="AV534" s="13" t="s">
        <v>93</v>
      </c>
      <c r="AW534" s="13" t="s">
        <v>38</v>
      </c>
      <c r="AX534" s="13" t="s">
        <v>83</v>
      </c>
      <c r="AY534" s="245" t="s">
        <v>216</v>
      </c>
    </row>
    <row r="535" s="13" customFormat="1">
      <c r="A535" s="13"/>
      <c r="B535" s="234"/>
      <c r="C535" s="235"/>
      <c r="D535" s="236" t="s">
        <v>225</v>
      </c>
      <c r="E535" s="237" t="s">
        <v>1</v>
      </c>
      <c r="F535" s="238" t="s">
        <v>3865</v>
      </c>
      <c r="G535" s="235"/>
      <c r="H535" s="239">
        <v>6</v>
      </c>
      <c r="I535" s="240"/>
      <c r="J535" s="235"/>
      <c r="K535" s="235"/>
      <c r="L535" s="241"/>
      <c r="M535" s="242"/>
      <c r="N535" s="243"/>
      <c r="O535" s="243"/>
      <c r="P535" s="243"/>
      <c r="Q535" s="243"/>
      <c r="R535" s="243"/>
      <c r="S535" s="243"/>
      <c r="T535" s="24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5" t="s">
        <v>225</v>
      </c>
      <c r="AU535" s="245" t="s">
        <v>93</v>
      </c>
      <c r="AV535" s="13" t="s">
        <v>93</v>
      </c>
      <c r="AW535" s="13" t="s">
        <v>38</v>
      </c>
      <c r="AX535" s="13" t="s">
        <v>83</v>
      </c>
      <c r="AY535" s="245" t="s">
        <v>216</v>
      </c>
    </row>
    <row r="536" s="13" customFormat="1">
      <c r="A536" s="13"/>
      <c r="B536" s="234"/>
      <c r="C536" s="235"/>
      <c r="D536" s="236" t="s">
        <v>225</v>
      </c>
      <c r="E536" s="237" t="s">
        <v>1</v>
      </c>
      <c r="F536" s="238" t="s">
        <v>3797</v>
      </c>
      <c r="G536" s="235"/>
      <c r="H536" s="239">
        <v>3</v>
      </c>
      <c r="I536" s="240"/>
      <c r="J536" s="235"/>
      <c r="K536" s="235"/>
      <c r="L536" s="241"/>
      <c r="M536" s="242"/>
      <c r="N536" s="243"/>
      <c r="O536" s="243"/>
      <c r="P536" s="243"/>
      <c r="Q536" s="243"/>
      <c r="R536" s="243"/>
      <c r="S536" s="243"/>
      <c r="T536" s="244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5" t="s">
        <v>225</v>
      </c>
      <c r="AU536" s="245" t="s">
        <v>93</v>
      </c>
      <c r="AV536" s="13" t="s">
        <v>93</v>
      </c>
      <c r="AW536" s="13" t="s">
        <v>38</v>
      </c>
      <c r="AX536" s="13" t="s">
        <v>83</v>
      </c>
      <c r="AY536" s="245" t="s">
        <v>216</v>
      </c>
    </row>
    <row r="537" s="13" customFormat="1">
      <c r="A537" s="13"/>
      <c r="B537" s="234"/>
      <c r="C537" s="235"/>
      <c r="D537" s="236" t="s">
        <v>225</v>
      </c>
      <c r="E537" s="237" t="s">
        <v>1</v>
      </c>
      <c r="F537" s="238" t="s">
        <v>4073</v>
      </c>
      <c r="G537" s="235"/>
      <c r="H537" s="239">
        <v>6</v>
      </c>
      <c r="I537" s="240"/>
      <c r="J537" s="235"/>
      <c r="K537" s="235"/>
      <c r="L537" s="241"/>
      <c r="M537" s="242"/>
      <c r="N537" s="243"/>
      <c r="O537" s="243"/>
      <c r="P537" s="243"/>
      <c r="Q537" s="243"/>
      <c r="R537" s="243"/>
      <c r="S537" s="243"/>
      <c r="T537" s="24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5" t="s">
        <v>225</v>
      </c>
      <c r="AU537" s="245" t="s">
        <v>93</v>
      </c>
      <c r="AV537" s="13" t="s">
        <v>93</v>
      </c>
      <c r="AW537" s="13" t="s">
        <v>38</v>
      </c>
      <c r="AX537" s="13" t="s">
        <v>83</v>
      </c>
      <c r="AY537" s="245" t="s">
        <v>216</v>
      </c>
    </row>
    <row r="538" s="13" customFormat="1">
      <c r="A538" s="13"/>
      <c r="B538" s="234"/>
      <c r="C538" s="235"/>
      <c r="D538" s="236" t="s">
        <v>225</v>
      </c>
      <c r="E538" s="237" t="s">
        <v>1</v>
      </c>
      <c r="F538" s="238" t="s">
        <v>4074</v>
      </c>
      <c r="G538" s="235"/>
      <c r="H538" s="239">
        <v>3</v>
      </c>
      <c r="I538" s="240"/>
      <c r="J538" s="235"/>
      <c r="K538" s="235"/>
      <c r="L538" s="241"/>
      <c r="M538" s="242"/>
      <c r="N538" s="243"/>
      <c r="O538" s="243"/>
      <c r="P538" s="243"/>
      <c r="Q538" s="243"/>
      <c r="R538" s="243"/>
      <c r="S538" s="243"/>
      <c r="T538" s="244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5" t="s">
        <v>225</v>
      </c>
      <c r="AU538" s="245" t="s">
        <v>93</v>
      </c>
      <c r="AV538" s="13" t="s">
        <v>93</v>
      </c>
      <c r="AW538" s="13" t="s">
        <v>38</v>
      </c>
      <c r="AX538" s="13" t="s">
        <v>83</v>
      </c>
      <c r="AY538" s="245" t="s">
        <v>216</v>
      </c>
    </row>
    <row r="539" s="15" customFormat="1">
      <c r="A539" s="15"/>
      <c r="B539" s="257"/>
      <c r="C539" s="258"/>
      <c r="D539" s="236" t="s">
        <v>225</v>
      </c>
      <c r="E539" s="259" t="s">
        <v>1</v>
      </c>
      <c r="F539" s="260" t="s">
        <v>3703</v>
      </c>
      <c r="G539" s="258"/>
      <c r="H539" s="259" t="s">
        <v>1</v>
      </c>
      <c r="I539" s="261"/>
      <c r="J539" s="258"/>
      <c r="K539" s="258"/>
      <c r="L539" s="262"/>
      <c r="M539" s="263"/>
      <c r="N539" s="264"/>
      <c r="O539" s="264"/>
      <c r="P539" s="264"/>
      <c r="Q539" s="264"/>
      <c r="R539" s="264"/>
      <c r="S539" s="264"/>
      <c r="T539" s="26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66" t="s">
        <v>225</v>
      </c>
      <c r="AU539" s="266" t="s">
        <v>93</v>
      </c>
      <c r="AV539" s="15" t="s">
        <v>91</v>
      </c>
      <c r="AW539" s="15" t="s">
        <v>38</v>
      </c>
      <c r="AX539" s="15" t="s">
        <v>83</v>
      </c>
      <c r="AY539" s="266" t="s">
        <v>216</v>
      </c>
    </row>
    <row r="540" s="13" customFormat="1">
      <c r="A540" s="13"/>
      <c r="B540" s="234"/>
      <c r="C540" s="235"/>
      <c r="D540" s="236" t="s">
        <v>225</v>
      </c>
      <c r="E540" s="237" t="s">
        <v>1</v>
      </c>
      <c r="F540" s="238" t="s">
        <v>4075</v>
      </c>
      <c r="G540" s="235"/>
      <c r="H540" s="239">
        <v>4</v>
      </c>
      <c r="I540" s="240"/>
      <c r="J540" s="235"/>
      <c r="K540" s="235"/>
      <c r="L540" s="241"/>
      <c r="M540" s="242"/>
      <c r="N540" s="243"/>
      <c r="O540" s="243"/>
      <c r="P540" s="243"/>
      <c r="Q540" s="243"/>
      <c r="R540" s="243"/>
      <c r="S540" s="243"/>
      <c r="T540" s="24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5" t="s">
        <v>225</v>
      </c>
      <c r="AU540" s="245" t="s">
        <v>93</v>
      </c>
      <c r="AV540" s="13" t="s">
        <v>93</v>
      </c>
      <c r="AW540" s="13" t="s">
        <v>38</v>
      </c>
      <c r="AX540" s="13" t="s">
        <v>83</v>
      </c>
      <c r="AY540" s="245" t="s">
        <v>216</v>
      </c>
    </row>
    <row r="541" s="13" customFormat="1">
      <c r="A541" s="13"/>
      <c r="B541" s="234"/>
      <c r="C541" s="235"/>
      <c r="D541" s="236" t="s">
        <v>225</v>
      </c>
      <c r="E541" s="237" t="s">
        <v>1</v>
      </c>
      <c r="F541" s="238" t="s">
        <v>4076</v>
      </c>
      <c r="G541" s="235"/>
      <c r="H541" s="239">
        <v>6</v>
      </c>
      <c r="I541" s="240"/>
      <c r="J541" s="235"/>
      <c r="K541" s="235"/>
      <c r="L541" s="241"/>
      <c r="M541" s="242"/>
      <c r="N541" s="243"/>
      <c r="O541" s="243"/>
      <c r="P541" s="243"/>
      <c r="Q541" s="243"/>
      <c r="R541" s="243"/>
      <c r="S541" s="243"/>
      <c r="T541" s="24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5" t="s">
        <v>225</v>
      </c>
      <c r="AU541" s="245" t="s">
        <v>93</v>
      </c>
      <c r="AV541" s="13" t="s">
        <v>93</v>
      </c>
      <c r="AW541" s="13" t="s">
        <v>38</v>
      </c>
      <c r="AX541" s="13" t="s">
        <v>83</v>
      </c>
      <c r="AY541" s="245" t="s">
        <v>216</v>
      </c>
    </row>
    <row r="542" s="13" customFormat="1">
      <c r="A542" s="13"/>
      <c r="B542" s="234"/>
      <c r="C542" s="235"/>
      <c r="D542" s="236" t="s">
        <v>225</v>
      </c>
      <c r="E542" s="237" t="s">
        <v>1</v>
      </c>
      <c r="F542" s="238" t="s">
        <v>3834</v>
      </c>
      <c r="G542" s="235"/>
      <c r="H542" s="239">
        <v>3</v>
      </c>
      <c r="I542" s="240"/>
      <c r="J542" s="235"/>
      <c r="K542" s="235"/>
      <c r="L542" s="241"/>
      <c r="M542" s="242"/>
      <c r="N542" s="243"/>
      <c r="O542" s="243"/>
      <c r="P542" s="243"/>
      <c r="Q542" s="243"/>
      <c r="R542" s="243"/>
      <c r="S542" s="243"/>
      <c r="T542" s="244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5" t="s">
        <v>225</v>
      </c>
      <c r="AU542" s="245" t="s">
        <v>93</v>
      </c>
      <c r="AV542" s="13" t="s">
        <v>93</v>
      </c>
      <c r="AW542" s="13" t="s">
        <v>38</v>
      </c>
      <c r="AX542" s="13" t="s">
        <v>83</v>
      </c>
      <c r="AY542" s="245" t="s">
        <v>216</v>
      </c>
    </row>
    <row r="543" s="13" customFormat="1">
      <c r="A543" s="13"/>
      <c r="B543" s="234"/>
      <c r="C543" s="235"/>
      <c r="D543" s="236" t="s">
        <v>225</v>
      </c>
      <c r="E543" s="237" t="s">
        <v>1</v>
      </c>
      <c r="F543" s="238" t="s">
        <v>4077</v>
      </c>
      <c r="G543" s="235"/>
      <c r="H543" s="239">
        <v>3</v>
      </c>
      <c r="I543" s="240"/>
      <c r="J543" s="235"/>
      <c r="K543" s="235"/>
      <c r="L543" s="241"/>
      <c r="M543" s="242"/>
      <c r="N543" s="243"/>
      <c r="O543" s="243"/>
      <c r="P543" s="243"/>
      <c r="Q543" s="243"/>
      <c r="R543" s="243"/>
      <c r="S543" s="243"/>
      <c r="T543" s="24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5" t="s">
        <v>225</v>
      </c>
      <c r="AU543" s="245" t="s">
        <v>93</v>
      </c>
      <c r="AV543" s="13" t="s">
        <v>93</v>
      </c>
      <c r="AW543" s="13" t="s">
        <v>38</v>
      </c>
      <c r="AX543" s="13" t="s">
        <v>83</v>
      </c>
      <c r="AY543" s="245" t="s">
        <v>216</v>
      </c>
    </row>
    <row r="544" s="13" customFormat="1">
      <c r="A544" s="13"/>
      <c r="B544" s="234"/>
      <c r="C544" s="235"/>
      <c r="D544" s="236" t="s">
        <v>225</v>
      </c>
      <c r="E544" s="237" t="s">
        <v>1</v>
      </c>
      <c r="F544" s="238" t="s">
        <v>4078</v>
      </c>
      <c r="G544" s="235"/>
      <c r="H544" s="239">
        <v>4</v>
      </c>
      <c r="I544" s="240"/>
      <c r="J544" s="235"/>
      <c r="K544" s="235"/>
      <c r="L544" s="241"/>
      <c r="M544" s="242"/>
      <c r="N544" s="243"/>
      <c r="O544" s="243"/>
      <c r="P544" s="243"/>
      <c r="Q544" s="243"/>
      <c r="R544" s="243"/>
      <c r="S544" s="243"/>
      <c r="T544" s="24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5" t="s">
        <v>225</v>
      </c>
      <c r="AU544" s="245" t="s">
        <v>93</v>
      </c>
      <c r="AV544" s="13" t="s">
        <v>93</v>
      </c>
      <c r="AW544" s="13" t="s">
        <v>38</v>
      </c>
      <c r="AX544" s="13" t="s">
        <v>83</v>
      </c>
      <c r="AY544" s="245" t="s">
        <v>216</v>
      </c>
    </row>
    <row r="545" s="13" customFormat="1">
      <c r="A545" s="13"/>
      <c r="B545" s="234"/>
      <c r="C545" s="235"/>
      <c r="D545" s="236" t="s">
        <v>225</v>
      </c>
      <c r="E545" s="237" t="s">
        <v>1</v>
      </c>
      <c r="F545" s="238" t="s">
        <v>4079</v>
      </c>
      <c r="G545" s="235"/>
      <c r="H545" s="239">
        <v>5</v>
      </c>
      <c r="I545" s="240"/>
      <c r="J545" s="235"/>
      <c r="K545" s="235"/>
      <c r="L545" s="241"/>
      <c r="M545" s="242"/>
      <c r="N545" s="243"/>
      <c r="O545" s="243"/>
      <c r="P545" s="243"/>
      <c r="Q545" s="243"/>
      <c r="R545" s="243"/>
      <c r="S545" s="243"/>
      <c r="T545" s="24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5" t="s">
        <v>225</v>
      </c>
      <c r="AU545" s="245" t="s">
        <v>93</v>
      </c>
      <c r="AV545" s="13" t="s">
        <v>93</v>
      </c>
      <c r="AW545" s="13" t="s">
        <v>38</v>
      </c>
      <c r="AX545" s="13" t="s">
        <v>83</v>
      </c>
      <c r="AY545" s="245" t="s">
        <v>216</v>
      </c>
    </row>
    <row r="546" s="13" customFormat="1">
      <c r="A546" s="13"/>
      <c r="B546" s="234"/>
      <c r="C546" s="235"/>
      <c r="D546" s="236" t="s">
        <v>225</v>
      </c>
      <c r="E546" s="237" t="s">
        <v>1</v>
      </c>
      <c r="F546" s="238" t="s">
        <v>4080</v>
      </c>
      <c r="G546" s="235"/>
      <c r="H546" s="239">
        <v>3</v>
      </c>
      <c r="I546" s="240"/>
      <c r="J546" s="235"/>
      <c r="K546" s="235"/>
      <c r="L546" s="241"/>
      <c r="M546" s="242"/>
      <c r="N546" s="243"/>
      <c r="O546" s="243"/>
      <c r="P546" s="243"/>
      <c r="Q546" s="243"/>
      <c r="R546" s="243"/>
      <c r="S546" s="243"/>
      <c r="T546" s="244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5" t="s">
        <v>225</v>
      </c>
      <c r="AU546" s="245" t="s">
        <v>93</v>
      </c>
      <c r="AV546" s="13" t="s">
        <v>93</v>
      </c>
      <c r="AW546" s="13" t="s">
        <v>38</v>
      </c>
      <c r="AX546" s="13" t="s">
        <v>83</v>
      </c>
      <c r="AY546" s="245" t="s">
        <v>216</v>
      </c>
    </row>
    <row r="547" s="13" customFormat="1">
      <c r="A547" s="13"/>
      <c r="B547" s="234"/>
      <c r="C547" s="235"/>
      <c r="D547" s="236" t="s">
        <v>225</v>
      </c>
      <c r="E547" s="237" t="s">
        <v>1</v>
      </c>
      <c r="F547" s="238" t="s">
        <v>4081</v>
      </c>
      <c r="G547" s="235"/>
      <c r="H547" s="239">
        <v>3</v>
      </c>
      <c r="I547" s="240"/>
      <c r="J547" s="235"/>
      <c r="K547" s="235"/>
      <c r="L547" s="241"/>
      <c r="M547" s="242"/>
      <c r="N547" s="243"/>
      <c r="O547" s="243"/>
      <c r="P547" s="243"/>
      <c r="Q547" s="243"/>
      <c r="R547" s="243"/>
      <c r="S547" s="243"/>
      <c r="T547" s="24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5" t="s">
        <v>225</v>
      </c>
      <c r="AU547" s="245" t="s">
        <v>93</v>
      </c>
      <c r="AV547" s="13" t="s">
        <v>93</v>
      </c>
      <c r="AW547" s="13" t="s">
        <v>38</v>
      </c>
      <c r="AX547" s="13" t="s">
        <v>83</v>
      </c>
      <c r="AY547" s="245" t="s">
        <v>216</v>
      </c>
    </row>
    <row r="548" s="13" customFormat="1">
      <c r="A548" s="13"/>
      <c r="B548" s="234"/>
      <c r="C548" s="235"/>
      <c r="D548" s="236" t="s">
        <v>225</v>
      </c>
      <c r="E548" s="237" t="s">
        <v>1</v>
      </c>
      <c r="F548" s="238" t="s">
        <v>4082</v>
      </c>
      <c r="G548" s="235"/>
      <c r="H548" s="239">
        <v>4</v>
      </c>
      <c r="I548" s="240"/>
      <c r="J548" s="235"/>
      <c r="K548" s="235"/>
      <c r="L548" s="241"/>
      <c r="M548" s="242"/>
      <c r="N548" s="243"/>
      <c r="O548" s="243"/>
      <c r="P548" s="243"/>
      <c r="Q548" s="243"/>
      <c r="R548" s="243"/>
      <c r="S548" s="243"/>
      <c r="T548" s="24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5" t="s">
        <v>225</v>
      </c>
      <c r="AU548" s="245" t="s">
        <v>93</v>
      </c>
      <c r="AV548" s="13" t="s">
        <v>93</v>
      </c>
      <c r="AW548" s="13" t="s">
        <v>38</v>
      </c>
      <c r="AX548" s="13" t="s">
        <v>83</v>
      </c>
      <c r="AY548" s="245" t="s">
        <v>216</v>
      </c>
    </row>
    <row r="549" s="13" customFormat="1">
      <c r="A549" s="13"/>
      <c r="B549" s="234"/>
      <c r="C549" s="235"/>
      <c r="D549" s="236" t="s">
        <v>225</v>
      </c>
      <c r="E549" s="237" t="s">
        <v>1</v>
      </c>
      <c r="F549" s="238" t="s">
        <v>4083</v>
      </c>
      <c r="G549" s="235"/>
      <c r="H549" s="239">
        <v>5</v>
      </c>
      <c r="I549" s="240"/>
      <c r="J549" s="235"/>
      <c r="K549" s="235"/>
      <c r="L549" s="241"/>
      <c r="M549" s="242"/>
      <c r="N549" s="243"/>
      <c r="O549" s="243"/>
      <c r="P549" s="243"/>
      <c r="Q549" s="243"/>
      <c r="R549" s="243"/>
      <c r="S549" s="243"/>
      <c r="T549" s="24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5" t="s">
        <v>225</v>
      </c>
      <c r="AU549" s="245" t="s">
        <v>93</v>
      </c>
      <c r="AV549" s="13" t="s">
        <v>93</v>
      </c>
      <c r="AW549" s="13" t="s">
        <v>38</v>
      </c>
      <c r="AX549" s="13" t="s">
        <v>83</v>
      </c>
      <c r="AY549" s="245" t="s">
        <v>216</v>
      </c>
    </row>
    <row r="550" s="13" customFormat="1">
      <c r="A550" s="13"/>
      <c r="B550" s="234"/>
      <c r="C550" s="235"/>
      <c r="D550" s="236" t="s">
        <v>225</v>
      </c>
      <c r="E550" s="237" t="s">
        <v>1</v>
      </c>
      <c r="F550" s="238" t="s">
        <v>4084</v>
      </c>
      <c r="G550" s="235"/>
      <c r="H550" s="239">
        <v>3</v>
      </c>
      <c r="I550" s="240"/>
      <c r="J550" s="235"/>
      <c r="K550" s="235"/>
      <c r="L550" s="241"/>
      <c r="M550" s="242"/>
      <c r="N550" s="243"/>
      <c r="O550" s="243"/>
      <c r="P550" s="243"/>
      <c r="Q550" s="243"/>
      <c r="R550" s="243"/>
      <c r="S550" s="243"/>
      <c r="T550" s="24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5" t="s">
        <v>225</v>
      </c>
      <c r="AU550" s="245" t="s">
        <v>93</v>
      </c>
      <c r="AV550" s="13" t="s">
        <v>93</v>
      </c>
      <c r="AW550" s="13" t="s">
        <v>38</v>
      </c>
      <c r="AX550" s="13" t="s">
        <v>83</v>
      </c>
      <c r="AY550" s="245" t="s">
        <v>216</v>
      </c>
    </row>
    <row r="551" s="13" customFormat="1">
      <c r="A551" s="13"/>
      <c r="B551" s="234"/>
      <c r="C551" s="235"/>
      <c r="D551" s="236" t="s">
        <v>225</v>
      </c>
      <c r="E551" s="237" t="s">
        <v>1</v>
      </c>
      <c r="F551" s="238" t="s">
        <v>4085</v>
      </c>
      <c r="G551" s="235"/>
      <c r="H551" s="239">
        <v>3</v>
      </c>
      <c r="I551" s="240"/>
      <c r="J551" s="235"/>
      <c r="K551" s="235"/>
      <c r="L551" s="241"/>
      <c r="M551" s="242"/>
      <c r="N551" s="243"/>
      <c r="O551" s="243"/>
      <c r="P551" s="243"/>
      <c r="Q551" s="243"/>
      <c r="R551" s="243"/>
      <c r="S551" s="243"/>
      <c r="T551" s="24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5" t="s">
        <v>225</v>
      </c>
      <c r="AU551" s="245" t="s">
        <v>93</v>
      </c>
      <c r="AV551" s="13" t="s">
        <v>93</v>
      </c>
      <c r="AW551" s="13" t="s">
        <v>38</v>
      </c>
      <c r="AX551" s="13" t="s">
        <v>83</v>
      </c>
      <c r="AY551" s="245" t="s">
        <v>216</v>
      </c>
    </row>
    <row r="552" s="13" customFormat="1">
      <c r="A552" s="13"/>
      <c r="B552" s="234"/>
      <c r="C552" s="235"/>
      <c r="D552" s="236" t="s">
        <v>225</v>
      </c>
      <c r="E552" s="237" t="s">
        <v>1</v>
      </c>
      <c r="F552" s="238" t="s">
        <v>4086</v>
      </c>
      <c r="G552" s="235"/>
      <c r="H552" s="239">
        <v>3</v>
      </c>
      <c r="I552" s="240"/>
      <c r="J552" s="235"/>
      <c r="K552" s="235"/>
      <c r="L552" s="241"/>
      <c r="M552" s="242"/>
      <c r="N552" s="243"/>
      <c r="O552" s="243"/>
      <c r="P552" s="243"/>
      <c r="Q552" s="243"/>
      <c r="R552" s="243"/>
      <c r="S552" s="243"/>
      <c r="T552" s="24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5" t="s">
        <v>225</v>
      </c>
      <c r="AU552" s="245" t="s">
        <v>93</v>
      </c>
      <c r="AV552" s="13" t="s">
        <v>93</v>
      </c>
      <c r="AW552" s="13" t="s">
        <v>38</v>
      </c>
      <c r="AX552" s="13" t="s">
        <v>83</v>
      </c>
      <c r="AY552" s="245" t="s">
        <v>216</v>
      </c>
    </row>
    <row r="553" s="13" customFormat="1">
      <c r="A553" s="13"/>
      <c r="B553" s="234"/>
      <c r="C553" s="235"/>
      <c r="D553" s="236" t="s">
        <v>225</v>
      </c>
      <c r="E553" s="237" t="s">
        <v>1</v>
      </c>
      <c r="F553" s="238" t="s">
        <v>4087</v>
      </c>
      <c r="G553" s="235"/>
      <c r="H553" s="239">
        <v>3</v>
      </c>
      <c r="I553" s="240"/>
      <c r="J553" s="235"/>
      <c r="K553" s="235"/>
      <c r="L553" s="241"/>
      <c r="M553" s="242"/>
      <c r="N553" s="243"/>
      <c r="O553" s="243"/>
      <c r="P553" s="243"/>
      <c r="Q553" s="243"/>
      <c r="R553" s="243"/>
      <c r="S553" s="243"/>
      <c r="T553" s="24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5" t="s">
        <v>225</v>
      </c>
      <c r="AU553" s="245" t="s">
        <v>93</v>
      </c>
      <c r="AV553" s="13" t="s">
        <v>93</v>
      </c>
      <c r="AW553" s="13" t="s">
        <v>38</v>
      </c>
      <c r="AX553" s="13" t="s">
        <v>83</v>
      </c>
      <c r="AY553" s="245" t="s">
        <v>216</v>
      </c>
    </row>
    <row r="554" s="13" customFormat="1">
      <c r="A554" s="13"/>
      <c r="B554" s="234"/>
      <c r="C554" s="235"/>
      <c r="D554" s="236" t="s">
        <v>225</v>
      </c>
      <c r="E554" s="237" t="s">
        <v>1</v>
      </c>
      <c r="F554" s="238" t="s">
        <v>4088</v>
      </c>
      <c r="G554" s="235"/>
      <c r="H554" s="239">
        <v>4</v>
      </c>
      <c r="I554" s="240"/>
      <c r="J554" s="235"/>
      <c r="K554" s="235"/>
      <c r="L554" s="241"/>
      <c r="M554" s="242"/>
      <c r="N554" s="243"/>
      <c r="O554" s="243"/>
      <c r="P554" s="243"/>
      <c r="Q554" s="243"/>
      <c r="R554" s="243"/>
      <c r="S554" s="243"/>
      <c r="T554" s="244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5" t="s">
        <v>225</v>
      </c>
      <c r="AU554" s="245" t="s">
        <v>93</v>
      </c>
      <c r="AV554" s="13" t="s">
        <v>93</v>
      </c>
      <c r="AW554" s="13" t="s">
        <v>38</v>
      </c>
      <c r="AX554" s="13" t="s">
        <v>83</v>
      </c>
      <c r="AY554" s="245" t="s">
        <v>216</v>
      </c>
    </row>
    <row r="555" s="13" customFormat="1">
      <c r="A555" s="13"/>
      <c r="B555" s="234"/>
      <c r="C555" s="235"/>
      <c r="D555" s="236" t="s">
        <v>225</v>
      </c>
      <c r="E555" s="237" t="s">
        <v>1</v>
      </c>
      <c r="F555" s="238" t="s">
        <v>4089</v>
      </c>
      <c r="G555" s="235"/>
      <c r="H555" s="239">
        <v>4</v>
      </c>
      <c r="I555" s="240"/>
      <c r="J555" s="235"/>
      <c r="K555" s="235"/>
      <c r="L555" s="241"/>
      <c r="M555" s="242"/>
      <c r="N555" s="243"/>
      <c r="O555" s="243"/>
      <c r="P555" s="243"/>
      <c r="Q555" s="243"/>
      <c r="R555" s="243"/>
      <c r="S555" s="243"/>
      <c r="T555" s="24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5" t="s">
        <v>225</v>
      </c>
      <c r="AU555" s="245" t="s">
        <v>93</v>
      </c>
      <c r="AV555" s="13" t="s">
        <v>93</v>
      </c>
      <c r="AW555" s="13" t="s">
        <v>38</v>
      </c>
      <c r="AX555" s="13" t="s">
        <v>83</v>
      </c>
      <c r="AY555" s="245" t="s">
        <v>216</v>
      </c>
    </row>
    <row r="556" s="13" customFormat="1">
      <c r="A556" s="13"/>
      <c r="B556" s="234"/>
      <c r="C556" s="235"/>
      <c r="D556" s="236" t="s">
        <v>225</v>
      </c>
      <c r="E556" s="237" t="s">
        <v>1</v>
      </c>
      <c r="F556" s="238" t="s">
        <v>4090</v>
      </c>
      <c r="G556" s="235"/>
      <c r="H556" s="239">
        <v>3</v>
      </c>
      <c r="I556" s="240"/>
      <c r="J556" s="235"/>
      <c r="K556" s="235"/>
      <c r="L556" s="241"/>
      <c r="M556" s="242"/>
      <c r="N556" s="243"/>
      <c r="O556" s="243"/>
      <c r="P556" s="243"/>
      <c r="Q556" s="243"/>
      <c r="R556" s="243"/>
      <c r="S556" s="243"/>
      <c r="T556" s="244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5" t="s">
        <v>225</v>
      </c>
      <c r="AU556" s="245" t="s">
        <v>93</v>
      </c>
      <c r="AV556" s="13" t="s">
        <v>93</v>
      </c>
      <c r="AW556" s="13" t="s">
        <v>38</v>
      </c>
      <c r="AX556" s="13" t="s">
        <v>83</v>
      </c>
      <c r="AY556" s="245" t="s">
        <v>216</v>
      </c>
    </row>
    <row r="557" s="13" customFormat="1">
      <c r="A557" s="13"/>
      <c r="B557" s="234"/>
      <c r="C557" s="235"/>
      <c r="D557" s="236" t="s">
        <v>225</v>
      </c>
      <c r="E557" s="237" t="s">
        <v>1</v>
      </c>
      <c r="F557" s="238" t="s">
        <v>3909</v>
      </c>
      <c r="G557" s="235"/>
      <c r="H557" s="239">
        <v>6</v>
      </c>
      <c r="I557" s="240"/>
      <c r="J557" s="235"/>
      <c r="K557" s="235"/>
      <c r="L557" s="241"/>
      <c r="M557" s="242"/>
      <c r="N557" s="243"/>
      <c r="O557" s="243"/>
      <c r="P557" s="243"/>
      <c r="Q557" s="243"/>
      <c r="R557" s="243"/>
      <c r="S557" s="243"/>
      <c r="T557" s="24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5" t="s">
        <v>225</v>
      </c>
      <c r="AU557" s="245" t="s">
        <v>93</v>
      </c>
      <c r="AV557" s="13" t="s">
        <v>93</v>
      </c>
      <c r="AW557" s="13" t="s">
        <v>38</v>
      </c>
      <c r="AX557" s="13" t="s">
        <v>83</v>
      </c>
      <c r="AY557" s="245" t="s">
        <v>216</v>
      </c>
    </row>
    <row r="558" s="13" customFormat="1">
      <c r="A558" s="13"/>
      <c r="B558" s="234"/>
      <c r="C558" s="235"/>
      <c r="D558" s="236" t="s">
        <v>225</v>
      </c>
      <c r="E558" s="237" t="s">
        <v>1</v>
      </c>
      <c r="F558" s="238" t="s">
        <v>4091</v>
      </c>
      <c r="G558" s="235"/>
      <c r="H558" s="239">
        <v>3</v>
      </c>
      <c r="I558" s="240"/>
      <c r="J558" s="235"/>
      <c r="K558" s="235"/>
      <c r="L558" s="241"/>
      <c r="M558" s="242"/>
      <c r="N558" s="243"/>
      <c r="O558" s="243"/>
      <c r="P558" s="243"/>
      <c r="Q558" s="243"/>
      <c r="R558" s="243"/>
      <c r="S558" s="243"/>
      <c r="T558" s="244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5" t="s">
        <v>225</v>
      </c>
      <c r="AU558" s="245" t="s">
        <v>93</v>
      </c>
      <c r="AV558" s="13" t="s">
        <v>93</v>
      </c>
      <c r="AW558" s="13" t="s">
        <v>38</v>
      </c>
      <c r="AX558" s="13" t="s">
        <v>83</v>
      </c>
      <c r="AY558" s="245" t="s">
        <v>216</v>
      </c>
    </row>
    <row r="559" s="14" customFormat="1">
      <c r="A559" s="14"/>
      <c r="B559" s="246"/>
      <c r="C559" s="247"/>
      <c r="D559" s="236" t="s">
        <v>225</v>
      </c>
      <c r="E559" s="248" t="s">
        <v>1</v>
      </c>
      <c r="F559" s="249" t="s">
        <v>229</v>
      </c>
      <c r="G559" s="247"/>
      <c r="H559" s="250">
        <v>118</v>
      </c>
      <c r="I559" s="251"/>
      <c r="J559" s="247"/>
      <c r="K559" s="247"/>
      <c r="L559" s="252"/>
      <c r="M559" s="253"/>
      <c r="N559" s="254"/>
      <c r="O559" s="254"/>
      <c r="P559" s="254"/>
      <c r="Q559" s="254"/>
      <c r="R559" s="254"/>
      <c r="S559" s="254"/>
      <c r="T559" s="25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6" t="s">
        <v>225</v>
      </c>
      <c r="AU559" s="256" t="s">
        <v>93</v>
      </c>
      <c r="AV559" s="14" t="s">
        <v>223</v>
      </c>
      <c r="AW559" s="14" t="s">
        <v>38</v>
      </c>
      <c r="AX559" s="14" t="s">
        <v>91</v>
      </c>
      <c r="AY559" s="256" t="s">
        <v>216</v>
      </c>
    </row>
    <row r="560" s="2" customFormat="1" ht="16.5" customHeight="1">
      <c r="A560" s="40"/>
      <c r="B560" s="41"/>
      <c r="C560" s="221" t="s">
        <v>499</v>
      </c>
      <c r="D560" s="221" t="s">
        <v>218</v>
      </c>
      <c r="E560" s="222" t="s">
        <v>4092</v>
      </c>
      <c r="F560" s="223" t="s">
        <v>4093</v>
      </c>
      <c r="G560" s="224" t="s">
        <v>323</v>
      </c>
      <c r="H560" s="225">
        <v>87</v>
      </c>
      <c r="I560" s="226"/>
      <c r="J560" s="227">
        <f>ROUND(I560*H560,2)</f>
        <v>0</v>
      </c>
      <c r="K560" s="223" t="s">
        <v>1</v>
      </c>
      <c r="L560" s="46"/>
      <c r="M560" s="228" t="s">
        <v>1</v>
      </c>
      <c r="N560" s="229" t="s">
        <v>48</v>
      </c>
      <c r="O560" s="93"/>
      <c r="P560" s="230">
        <f>O560*H560</f>
        <v>0</v>
      </c>
      <c r="Q560" s="230">
        <v>0</v>
      </c>
      <c r="R560" s="230">
        <f>Q560*H560</f>
        <v>0</v>
      </c>
      <c r="S560" s="230">
        <v>0</v>
      </c>
      <c r="T560" s="231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32" t="s">
        <v>223</v>
      </c>
      <c r="AT560" s="232" t="s">
        <v>218</v>
      </c>
      <c r="AU560" s="232" t="s">
        <v>93</v>
      </c>
      <c r="AY560" s="18" t="s">
        <v>216</v>
      </c>
      <c r="BE560" s="233">
        <f>IF(N560="základní",J560,0)</f>
        <v>0</v>
      </c>
      <c r="BF560" s="233">
        <f>IF(N560="snížená",J560,0)</f>
        <v>0</v>
      </c>
      <c r="BG560" s="233">
        <f>IF(N560="zákl. přenesená",J560,0)</f>
        <v>0</v>
      </c>
      <c r="BH560" s="233">
        <f>IF(N560="sníž. přenesená",J560,0)</f>
        <v>0</v>
      </c>
      <c r="BI560" s="233">
        <f>IF(N560="nulová",J560,0)</f>
        <v>0</v>
      </c>
      <c r="BJ560" s="18" t="s">
        <v>91</v>
      </c>
      <c r="BK560" s="233">
        <f>ROUND(I560*H560,2)</f>
        <v>0</v>
      </c>
      <c r="BL560" s="18" t="s">
        <v>223</v>
      </c>
      <c r="BM560" s="232" t="s">
        <v>4094</v>
      </c>
    </row>
    <row r="561" s="15" customFormat="1">
      <c r="A561" s="15"/>
      <c r="B561" s="257"/>
      <c r="C561" s="258"/>
      <c r="D561" s="236" t="s">
        <v>225</v>
      </c>
      <c r="E561" s="259" t="s">
        <v>1</v>
      </c>
      <c r="F561" s="260" t="s">
        <v>3751</v>
      </c>
      <c r="G561" s="258"/>
      <c r="H561" s="259" t="s">
        <v>1</v>
      </c>
      <c r="I561" s="261"/>
      <c r="J561" s="258"/>
      <c r="K561" s="258"/>
      <c r="L561" s="262"/>
      <c r="M561" s="263"/>
      <c r="N561" s="264"/>
      <c r="O561" s="264"/>
      <c r="P561" s="264"/>
      <c r="Q561" s="264"/>
      <c r="R561" s="264"/>
      <c r="S561" s="264"/>
      <c r="T561" s="26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6" t="s">
        <v>225</v>
      </c>
      <c r="AU561" s="266" t="s">
        <v>93</v>
      </c>
      <c r="AV561" s="15" t="s">
        <v>91</v>
      </c>
      <c r="AW561" s="15" t="s">
        <v>38</v>
      </c>
      <c r="AX561" s="15" t="s">
        <v>83</v>
      </c>
      <c r="AY561" s="266" t="s">
        <v>216</v>
      </c>
    </row>
    <row r="562" s="13" customFormat="1">
      <c r="A562" s="13"/>
      <c r="B562" s="234"/>
      <c r="C562" s="235"/>
      <c r="D562" s="236" t="s">
        <v>225</v>
      </c>
      <c r="E562" s="237" t="s">
        <v>1</v>
      </c>
      <c r="F562" s="238" t="s">
        <v>3824</v>
      </c>
      <c r="G562" s="235"/>
      <c r="H562" s="239">
        <v>15</v>
      </c>
      <c r="I562" s="240"/>
      <c r="J562" s="235"/>
      <c r="K562" s="235"/>
      <c r="L562" s="241"/>
      <c r="M562" s="242"/>
      <c r="N562" s="243"/>
      <c r="O562" s="243"/>
      <c r="P562" s="243"/>
      <c r="Q562" s="243"/>
      <c r="R562" s="243"/>
      <c r="S562" s="243"/>
      <c r="T562" s="24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5" t="s">
        <v>225</v>
      </c>
      <c r="AU562" s="245" t="s">
        <v>93</v>
      </c>
      <c r="AV562" s="13" t="s">
        <v>93</v>
      </c>
      <c r="AW562" s="13" t="s">
        <v>38</v>
      </c>
      <c r="AX562" s="13" t="s">
        <v>83</v>
      </c>
      <c r="AY562" s="245" t="s">
        <v>216</v>
      </c>
    </row>
    <row r="563" s="13" customFormat="1">
      <c r="A563" s="13"/>
      <c r="B563" s="234"/>
      <c r="C563" s="235"/>
      <c r="D563" s="236" t="s">
        <v>225</v>
      </c>
      <c r="E563" s="237" t="s">
        <v>1</v>
      </c>
      <c r="F563" s="238" t="s">
        <v>3825</v>
      </c>
      <c r="G563" s="235"/>
      <c r="H563" s="239">
        <v>14</v>
      </c>
      <c r="I563" s="240"/>
      <c r="J563" s="235"/>
      <c r="K563" s="235"/>
      <c r="L563" s="241"/>
      <c r="M563" s="242"/>
      <c r="N563" s="243"/>
      <c r="O563" s="243"/>
      <c r="P563" s="243"/>
      <c r="Q563" s="243"/>
      <c r="R563" s="243"/>
      <c r="S563" s="243"/>
      <c r="T563" s="24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5" t="s">
        <v>225</v>
      </c>
      <c r="AU563" s="245" t="s">
        <v>93</v>
      </c>
      <c r="AV563" s="13" t="s">
        <v>93</v>
      </c>
      <c r="AW563" s="13" t="s">
        <v>38</v>
      </c>
      <c r="AX563" s="13" t="s">
        <v>83</v>
      </c>
      <c r="AY563" s="245" t="s">
        <v>216</v>
      </c>
    </row>
    <row r="564" s="13" customFormat="1">
      <c r="A564" s="13"/>
      <c r="B564" s="234"/>
      <c r="C564" s="235"/>
      <c r="D564" s="236" t="s">
        <v>225</v>
      </c>
      <c r="E564" s="237" t="s">
        <v>1</v>
      </c>
      <c r="F564" s="238" t="s">
        <v>3826</v>
      </c>
      <c r="G564" s="235"/>
      <c r="H564" s="239">
        <v>11</v>
      </c>
      <c r="I564" s="240"/>
      <c r="J564" s="235"/>
      <c r="K564" s="235"/>
      <c r="L564" s="241"/>
      <c r="M564" s="242"/>
      <c r="N564" s="243"/>
      <c r="O564" s="243"/>
      <c r="P564" s="243"/>
      <c r="Q564" s="243"/>
      <c r="R564" s="243"/>
      <c r="S564" s="243"/>
      <c r="T564" s="24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5" t="s">
        <v>225</v>
      </c>
      <c r="AU564" s="245" t="s">
        <v>93</v>
      </c>
      <c r="AV564" s="13" t="s">
        <v>93</v>
      </c>
      <c r="AW564" s="13" t="s">
        <v>38</v>
      </c>
      <c r="AX564" s="13" t="s">
        <v>83</v>
      </c>
      <c r="AY564" s="245" t="s">
        <v>216</v>
      </c>
    </row>
    <row r="565" s="13" customFormat="1">
      <c r="A565" s="13"/>
      <c r="B565" s="234"/>
      <c r="C565" s="235"/>
      <c r="D565" s="236" t="s">
        <v>225</v>
      </c>
      <c r="E565" s="237" t="s">
        <v>1</v>
      </c>
      <c r="F565" s="238" t="s">
        <v>3827</v>
      </c>
      <c r="G565" s="235"/>
      <c r="H565" s="239">
        <v>11</v>
      </c>
      <c r="I565" s="240"/>
      <c r="J565" s="235"/>
      <c r="K565" s="235"/>
      <c r="L565" s="241"/>
      <c r="M565" s="242"/>
      <c r="N565" s="243"/>
      <c r="O565" s="243"/>
      <c r="P565" s="243"/>
      <c r="Q565" s="243"/>
      <c r="R565" s="243"/>
      <c r="S565" s="243"/>
      <c r="T565" s="24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5" t="s">
        <v>225</v>
      </c>
      <c r="AU565" s="245" t="s">
        <v>93</v>
      </c>
      <c r="AV565" s="13" t="s">
        <v>93</v>
      </c>
      <c r="AW565" s="13" t="s">
        <v>38</v>
      </c>
      <c r="AX565" s="13" t="s">
        <v>83</v>
      </c>
      <c r="AY565" s="245" t="s">
        <v>216</v>
      </c>
    </row>
    <row r="566" s="13" customFormat="1">
      <c r="A566" s="13"/>
      <c r="B566" s="234"/>
      <c r="C566" s="235"/>
      <c r="D566" s="236" t="s">
        <v>225</v>
      </c>
      <c r="E566" s="237" t="s">
        <v>1</v>
      </c>
      <c r="F566" s="238" t="s">
        <v>4055</v>
      </c>
      <c r="G566" s="235"/>
      <c r="H566" s="239">
        <v>19</v>
      </c>
      <c r="I566" s="240"/>
      <c r="J566" s="235"/>
      <c r="K566" s="235"/>
      <c r="L566" s="241"/>
      <c r="M566" s="242"/>
      <c r="N566" s="243"/>
      <c r="O566" s="243"/>
      <c r="P566" s="243"/>
      <c r="Q566" s="243"/>
      <c r="R566" s="243"/>
      <c r="S566" s="243"/>
      <c r="T566" s="24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5" t="s">
        <v>225</v>
      </c>
      <c r="AU566" s="245" t="s">
        <v>93</v>
      </c>
      <c r="AV566" s="13" t="s">
        <v>93</v>
      </c>
      <c r="AW566" s="13" t="s">
        <v>38</v>
      </c>
      <c r="AX566" s="13" t="s">
        <v>83</v>
      </c>
      <c r="AY566" s="245" t="s">
        <v>216</v>
      </c>
    </row>
    <row r="567" s="13" customFormat="1">
      <c r="A567" s="13"/>
      <c r="B567" s="234"/>
      <c r="C567" s="235"/>
      <c r="D567" s="236" t="s">
        <v>225</v>
      </c>
      <c r="E567" s="237" t="s">
        <v>1</v>
      </c>
      <c r="F567" s="238" t="s">
        <v>3828</v>
      </c>
      <c r="G567" s="235"/>
      <c r="H567" s="239">
        <v>17</v>
      </c>
      <c r="I567" s="240"/>
      <c r="J567" s="235"/>
      <c r="K567" s="235"/>
      <c r="L567" s="241"/>
      <c r="M567" s="242"/>
      <c r="N567" s="243"/>
      <c r="O567" s="243"/>
      <c r="P567" s="243"/>
      <c r="Q567" s="243"/>
      <c r="R567" s="243"/>
      <c r="S567" s="243"/>
      <c r="T567" s="24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225</v>
      </c>
      <c r="AU567" s="245" t="s">
        <v>93</v>
      </c>
      <c r="AV567" s="13" t="s">
        <v>93</v>
      </c>
      <c r="AW567" s="13" t="s">
        <v>38</v>
      </c>
      <c r="AX567" s="13" t="s">
        <v>83</v>
      </c>
      <c r="AY567" s="245" t="s">
        <v>216</v>
      </c>
    </row>
    <row r="568" s="14" customFormat="1">
      <c r="A568" s="14"/>
      <c r="B568" s="246"/>
      <c r="C568" s="247"/>
      <c r="D568" s="236" t="s">
        <v>225</v>
      </c>
      <c r="E568" s="248" t="s">
        <v>1</v>
      </c>
      <c r="F568" s="249" t="s">
        <v>229</v>
      </c>
      <c r="G568" s="247"/>
      <c r="H568" s="250">
        <v>87</v>
      </c>
      <c r="I568" s="251"/>
      <c r="J568" s="247"/>
      <c r="K568" s="247"/>
      <c r="L568" s="252"/>
      <c r="M568" s="253"/>
      <c r="N568" s="254"/>
      <c r="O568" s="254"/>
      <c r="P568" s="254"/>
      <c r="Q568" s="254"/>
      <c r="R568" s="254"/>
      <c r="S568" s="254"/>
      <c r="T568" s="25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6" t="s">
        <v>225</v>
      </c>
      <c r="AU568" s="256" t="s">
        <v>93</v>
      </c>
      <c r="AV568" s="14" t="s">
        <v>223</v>
      </c>
      <c r="AW568" s="14" t="s">
        <v>38</v>
      </c>
      <c r="AX568" s="14" t="s">
        <v>91</v>
      </c>
      <c r="AY568" s="256" t="s">
        <v>216</v>
      </c>
    </row>
    <row r="569" s="2" customFormat="1" ht="16.5" customHeight="1">
      <c r="A569" s="40"/>
      <c r="B569" s="41"/>
      <c r="C569" s="221" t="s">
        <v>504</v>
      </c>
      <c r="D569" s="221" t="s">
        <v>218</v>
      </c>
      <c r="E569" s="222" t="s">
        <v>4095</v>
      </c>
      <c r="F569" s="223" t="s">
        <v>4096</v>
      </c>
      <c r="G569" s="224" t="s">
        <v>323</v>
      </c>
      <c r="H569" s="225">
        <v>2</v>
      </c>
      <c r="I569" s="226"/>
      <c r="J569" s="227">
        <f>ROUND(I569*H569,2)</f>
        <v>0</v>
      </c>
      <c r="K569" s="223" t="s">
        <v>1</v>
      </c>
      <c r="L569" s="46"/>
      <c r="M569" s="228" t="s">
        <v>1</v>
      </c>
      <c r="N569" s="229" t="s">
        <v>48</v>
      </c>
      <c r="O569" s="93"/>
      <c r="P569" s="230">
        <f>O569*H569</f>
        <v>0</v>
      </c>
      <c r="Q569" s="230">
        <v>0</v>
      </c>
      <c r="R569" s="230">
        <f>Q569*H569</f>
        <v>0</v>
      </c>
      <c r="S569" s="230">
        <v>0</v>
      </c>
      <c r="T569" s="231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32" t="s">
        <v>223</v>
      </c>
      <c r="AT569" s="232" t="s">
        <v>218</v>
      </c>
      <c r="AU569" s="232" t="s">
        <v>93</v>
      </c>
      <c r="AY569" s="18" t="s">
        <v>216</v>
      </c>
      <c r="BE569" s="233">
        <f>IF(N569="základní",J569,0)</f>
        <v>0</v>
      </c>
      <c r="BF569" s="233">
        <f>IF(N569="snížená",J569,0)</f>
        <v>0</v>
      </c>
      <c r="BG569" s="233">
        <f>IF(N569="zákl. přenesená",J569,0)</f>
        <v>0</v>
      </c>
      <c r="BH569" s="233">
        <f>IF(N569="sníž. přenesená",J569,0)</f>
        <v>0</v>
      </c>
      <c r="BI569" s="233">
        <f>IF(N569="nulová",J569,0)</f>
        <v>0</v>
      </c>
      <c r="BJ569" s="18" t="s">
        <v>91</v>
      </c>
      <c r="BK569" s="233">
        <f>ROUND(I569*H569,2)</f>
        <v>0</v>
      </c>
      <c r="BL569" s="18" t="s">
        <v>223</v>
      </c>
      <c r="BM569" s="232" t="s">
        <v>4097</v>
      </c>
    </row>
    <row r="570" s="15" customFormat="1">
      <c r="A570" s="15"/>
      <c r="B570" s="257"/>
      <c r="C570" s="258"/>
      <c r="D570" s="236" t="s">
        <v>225</v>
      </c>
      <c r="E570" s="259" t="s">
        <v>1</v>
      </c>
      <c r="F570" s="260" t="s">
        <v>3751</v>
      </c>
      <c r="G570" s="258"/>
      <c r="H570" s="259" t="s">
        <v>1</v>
      </c>
      <c r="I570" s="261"/>
      <c r="J570" s="258"/>
      <c r="K570" s="258"/>
      <c r="L570" s="262"/>
      <c r="M570" s="263"/>
      <c r="N570" s="264"/>
      <c r="O570" s="264"/>
      <c r="P570" s="264"/>
      <c r="Q570" s="264"/>
      <c r="R570" s="264"/>
      <c r="S570" s="264"/>
      <c r="T570" s="26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66" t="s">
        <v>225</v>
      </c>
      <c r="AU570" s="266" t="s">
        <v>93</v>
      </c>
      <c r="AV570" s="15" t="s">
        <v>91</v>
      </c>
      <c r="AW570" s="15" t="s">
        <v>38</v>
      </c>
      <c r="AX570" s="15" t="s">
        <v>83</v>
      </c>
      <c r="AY570" s="266" t="s">
        <v>216</v>
      </c>
    </row>
    <row r="571" s="13" customFormat="1">
      <c r="A571" s="13"/>
      <c r="B571" s="234"/>
      <c r="C571" s="235"/>
      <c r="D571" s="236" t="s">
        <v>225</v>
      </c>
      <c r="E571" s="237" t="s">
        <v>1</v>
      </c>
      <c r="F571" s="238" t="s">
        <v>4014</v>
      </c>
      <c r="G571" s="235"/>
      <c r="H571" s="239">
        <v>2</v>
      </c>
      <c r="I571" s="240"/>
      <c r="J571" s="235"/>
      <c r="K571" s="235"/>
      <c r="L571" s="241"/>
      <c r="M571" s="242"/>
      <c r="N571" s="243"/>
      <c r="O571" s="243"/>
      <c r="P571" s="243"/>
      <c r="Q571" s="243"/>
      <c r="R571" s="243"/>
      <c r="S571" s="243"/>
      <c r="T571" s="24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5" t="s">
        <v>225</v>
      </c>
      <c r="AU571" s="245" t="s">
        <v>93</v>
      </c>
      <c r="AV571" s="13" t="s">
        <v>93</v>
      </c>
      <c r="AW571" s="13" t="s">
        <v>38</v>
      </c>
      <c r="AX571" s="13" t="s">
        <v>83</v>
      </c>
      <c r="AY571" s="245" t="s">
        <v>216</v>
      </c>
    </row>
    <row r="572" s="14" customFormat="1">
      <c r="A572" s="14"/>
      <c r="B572" s="246"/>
      <c r="C572" s="247"/>
      <c r="D572" s="236" t="s">
        <v>225</v>
      </c>
      <c r="E572" s="248" t="s">
        <v>1</v>
      </c>
      <c r="F572" s="249" t="s">
        <v>229</v>
      </c>
      <c r="G572" s="247"/>
      <c r="H572" s="250">
        <v>2</v>
      </c>
      <c r="I572" s="251"/>
      <c r="J572" s="247"/>
      <c r="K572" s="247"/>
      <c r="L572" s="252"/>
      <c r="M572" s="253"/>
      <c r="N572" s="254"/>
      <c r="O572" s="254"/>
      <c r="P572" s="254"/>
      <c r="Q572" s="254"/>
      <c r="R572" s="254"/>
      <c r="S572" s="254"/>
      <c r="T572" s="25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6" t="s">
        <v>225</v>
      </c>
      <c r="AU572" s="256" t="s">
        <v>93</v>
      </c>
      <c r="AV572" s="14" t="s">
        <v>223</v>
      </c>
      <c r="AW572" s="14" t="s">
        <v>38</v>
      </c>
      <c r="AX572" s="14" t="s">
        <v>91</v>
      </c>
      <c r="AY572" s="256" t="s">
        <v>216</v>
      </c>
    </row>
    <row r="573" s="2" customFormat="1" ht="16.5" customHeight="1">
      <c r="A573" s="40"/>
      <c r="B573" s="41"/>
      <c r="C573" s="221" t="s">
        <v>510</v>
      </c>
      <c r="D573" s="221" t="s">
        <v>218</v>
      </c>
      <c r="E573" s="222" t="s">
        <v>4098</v>
      </c>
      <c r="F573" s="223" t="s">
        <v>4099</v>
      </c>
      <c r="G573" s="224" t="s">
        <v>323</v>
      </c>
      <c r="H573" s="225">
        <v>207</v>
      </c>
      <c r="I573" s="226"/>
      <c r="J573" s="227">
        <f>ROUND(I573*H573,2)</f>
        <v>0</v>
      </c>
      <c r="K573" s="223" t="s">
        <v>1</v>
      </c>
      <c r="L573" s="46"/>
      <c r="M573" s="228" t="s">
        <v>1</v>
      </c>
      <c r="N573" s="229" t="s">
        <v>48</v>
      </c>
      <c r="O573" s="93"/>
      <c r="P573" s="230">
        <f>O573*H573</f>
        <v>0</v>
      </c>
      <c r="Q573" s="230">
        <v>0</v>
      </c>
      <c r="R573" s="230">
        <f>Q573*H573</f>
        <v>0</v>
      </c>
      <c r="S573" s="230">
        <v>0</v>
      </c>
      <c r="T573" s="231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32" t="s">
        <v>223</v>
      </c>
      <c r="AT573" s="232" t="s">
        <v>218</v>
      </c>
      <c r="AU573" s="232" t="s">
        <v>93</v>
      </c>
      <c r="AY573" s="18" t="s">
        <v>216</v>
      </c>
      <c r="BE573" s="233">
        <f>IF(N573="základní",J573,0)</f>
        <v>0</v>
      </c>
      <c r="BF573" s="233">
        <f>IF(N573="snížená",J573,0)</f>
        <v>0</v>
      </c>
      <c r="BG573" s="233">
        <f>IF(N573="zákl. přenesená",J573,0)</f>
        <v>0</v>
      </c>
      <c r="BH573" s="233">
        <f>IF(N573="sníž. přenesená",J573,0)</f>
        <v>0</v>
      </c>
      <c r="BI573" s="233">
        <f>IF(N573="nulová",J573,0)</f>
        <v>0</v>
      </c>
      <c r="BJ573" s="18" t="s">
        <v>91</v>
      </c>
      <c r="BK573" s="233">
        <f>ROUND(I573*H573,2)</f>
        <v>0</v>
      </c>
      <c r="BL573" s="18" t="s">
        <v>223</v>
      </c>
      <c r="BM573" s="232" t="s">
        <v>4100</v>
      </c>
    </row>
    <row r="574" s="13" customFormat="1">
      <c r="A574" s="13"/>
      <c r="B574" s="234"/>
      <c r="C574" s="235"/>
      <c r="D574" s="236" t="s">
        <v>225</v>
      </c>
      <c r="E574" s="237" t="s">
        <v>1</v>
      </c>
      <c r="F574" s="238" t="s">
        <v>4101</v>
      </c>
      <c r="G574" s="235"/>
      <c r="H574" s="239">
        <v>24</v>
      </c>
      <c r="I574" s="240"/>
      <c r="J574" s="235"/>
      <c r="K574" s="235"/>
      <c r="L574" s="241"/>
      <c r="M574" s="242"/>
      <c r="N574" s="243"/>
      <c r="O574" s="243"/>
      <c r="P574" s="243"/>
      <c r="Q574" s="243"/>
      <c r="R574" s="243"/>
      <c r="S574" s="243"/>
      <c r="T574" s="24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5" t="s">
        <v>225</v>
      </c>
      <c r="AU574" s="245" t="s">
        <v>93</v>
      </c>
      <c r="AV574" s="13" t="s">
        <v>93</v>
      </c>
      <c r="AW574" s="13" t="s">
        <v>38</v>
      </c>
      <c r="AX574" s="13" t="s">
        <v>83</v>
      </c>
      <c r="AY574" s="245" t="s">
        <v>216</v>
      </c>
    </row>
    <row r="575" s="13" customFormat="1">
      <c r="A575" s="13"/>
      <c r="B575" s="234"/>
      <c r="C575" s="235"/>
      <c r="D575" s="236" t="s">
        <v>225</v>
      </c>
      <c r="E575" s="237" t="s">
        <v>1</v>
      </c>
      <c r="F575" s="238" t="s">
        <v>4102</v>
      </c>
      <c r="G575" s="235"/>
      <c r="H575" s="239">
        <v>33</v>
      </c>
      <c r="I575" s="240"/>
      <c r="J575" s="235"/>
      <c r="K575" s="235"/>
      <c r="L575" s="241"/>
      <c r="M575" s="242"/>
      <c r="N575" s="243"/>
      <c r="O575" s="243"/>
      <c r="P575" s="243"/>
      <c r="Q575" s="243"/>
      <c r="R575" s="243"/>
      <c r="S575" s="243"/>
      <c r="T575" s="24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5" t="s">
        <v>225</v>
      </c>
      <c r="AU575" s="245" t="s">
        <v>93</v>
      </c>
      <c r="AV575" s="13" t="s">
        <v>93</v>
      </c>
      <c r="AW575" s="13" t="s">
        <v>38</v>
      </c>
      <c r="AX575" s="13" t="s">
        <v>83</v>
      </c>
      <c r="AY575" s="245" t="s">
        <v>216</v>
      </c>
    </row>
    <row r="576" s="13" customFormat="1">
      <c r="A576" s="13"/>
      <c r="B576" s="234"/>
      <c r="C576" s="235"/>
      <c r="D576" s="236" t="s">
        <v>225</v>
      </c>
      <c r="E576" s="237" t="s">
        <v>1</v>
      </c>
      <c r="F576" s="238" t="s">
        <v>4103</v>
      </c>
      <c r="G576" s="235"/>
      <c r="H576" s="239">
        <v>17</v>
      </c>
      <c r="I576" s="240"/>
      <c r="J576" s="235"/>
      <c r="K576" s="235"/>
      <c r="L576" s="241"/>
      <c r="M576" s="242"/>
      <c r="N576" s="243"/>
      <c r="O576" s="243"/>
      <c r="P576" s="243"/>
      <c r="Q576" s="243"/>
      <c r="R576" s="243"/>
      <c r="S576" s="243"/>
      <c r="T576" s="24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5" t="s">
        <v>225</v>
      </c>
      <c r="AU576" s="245" t="s">
        <v>93</v>
      </c>
      <c r="AV576" s="13" t="s">
        <v>93</v>
      </c>
      <c r="AW576" s="13" t="s">
        <v>38</v>
      </c>
      <c r="AX576" s="13" t="s">
        <v>83</v>
      </c>
      <c r="AY576" s="245" t="s">
        <v>216</v>
      </c>
    </row>
    <row r="577" s="13" customFormat="1">
      <c r="A577" s="13"/>
      <c r="B577" s="234"/>
      <c r="C577" s="235"/>
      <c r="D577" s="236" t="s">
        <v>225</v>
      </c>
      <c r="E577" s="237" t="s">
        <v>1</v>
      </c>
      <c r="F577" s="238" t="s">
        <v>4049</v>
      </c>
      <c r="G577" s="235"/>
      <c r="H577" s="239">
        <v>14</v>
      </c>
      <c r="I577" s="240"/>
      <c r="J577" s="235"/>
      <c r="K577" s="235"/>
      <c r="L577" s="241"/>
      <c r="M577" s="242"/>
      <c r="N577" s="243"/>
      <c r="O577" s="243"/>
      <c r="P577" s="243"/>
      <c r="Q577" s="243"/>
      <c r="R577" s="243"/>
      <c r="S577" s="243"/>
      <c r="T577" s="24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5" t="s">
        <v>225</v>
      </c>
      <c r="AU577" s="245" t="s">
        <v>93</v>
      </c>
      <c r="AV577" s="13" t="s">
        <v>93</v>
      </c>
      <c r="AW577" s="13" t="s">
        <v>38</v>
      </c>
      <c r="AX577" s="13" t="s">
        <v>83</v>
      </c>
      <c r="AY577" s="245" t="s">
        <v>216</v>
      </c>
    </row>
    <row r="578" s="13" customFormat="1">
      <c r="A578" s="13"/>
      <c r="B578" s="234"/>
      <c r="C578" s="235"/>
      <c r="D578" s="236" t="s">
        <v>225</v>
      </c>
      <c r="E578" s="237" t="s">
        <v>1</v>
      </c>
      <c r="F578" s="238" t="s">
        <v>4104</v>
      </c>
      <c r="G578" s="235"/>
      <c r="H578" s="239">
        <v>25</v>
      </c>
      <c r="I578" s="240"/>
      <c r="J578" s="235"/>
      <c r="K578" s="235"/>
      <c r="L578" s="241"/>
      <c r="M578" s="242"/>
      <c r="N578" s="243"/>
      <c r="O578" s="243"/>
      <c r="P578" s="243"/>
      <c r="Q578" s="243"/>
      <c r="R578" s="243"/>
      <c r="S578" s="243"/>
      <c r="T578" s="24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5" t="s">
        <v>225</v>
      </c>
      <c r="AU578" s="245" t="s">
        <v>93</v>
      </c>
      <c r="AV578" s="13" t="s">
        <v>93</v>
      </c>
      <c r="AW578" s="13" t="s">
        <v>38</v>
      </c>
      <c r="AX578" s="13" t="s">
        <v>83</v>
      </c>
      <c r="AY578" s="245" t="s">
        <v>216</v>
      </c>
    </row>
    <row r="579" s="13" customFormat="1">
      <c r="A579" s="13"/>
      <c r="B579" s="234"/>
      <c r="C579" s="235"/>
      <c r="D579" s="236" t="s">
        <v>225</v>
      </c>
      <c r="E579" s="237" t="s">
        <v>1</v>
      </c>
      <c r="F579" s="238" t="s">
        <v>4105</v>
      </c>
      <c r="G579" s="235"/>
      <c r="H579" s="239">
        <v>20</v>
      </c>
      <c r="I579" s="240"/>
      <c r="J579" s="235"/>
      <c r="K579" s="235"/>
      <c r="L579" s="241"/>
      <c r="M579" s="242"/>
      <c r="N579" s="243"/>
      <c r="O579" s="243"/>
      <c r="P579" s="243"/>
      <c r="Q579" s="243"/>
      <c r="R579" s="243"/>
      <c r="S579" s="243"/>
      <c r="T579" s="24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5" t="s">
        <v>225</v>
      </c>
      <c r="AU579" s="245" t="s">
        <v>93</v>
      </c>
      <c r="AV579" s="13" t="s">
        <v>93</v>
      </c>
      <c r="AW579" s="13" t="s">
        <v>38</v>
      </c>
      <c r="AX579" s="13" t="s">
        <v>83</v>
      </c>
      <c r="AY579" s="245" t="s">
        <v>216</v>
      </c>
    </row>
    <row r="580" s="15" customFormat="1">
      <c r="A580" s="15"/>
      <c r="B580" s="257"/>
      <c r="C580" s="258"/>
      <c r="D580" s="236" t="s">
        <v>225</v>
      </c>
      <c r="E580" s="259" t="s">
        <v>1</v>
      </c>
      <c r="F580" s="260" t="s">
        <v>3703</v>
      </c>
      <c r="G580" s="258"/>
      <c r="H580" s="259" t="s">
        <v>1</v>
      </c>
      <c r="I580" s="261"/>
      <c r="J580" s="258"/>
      <c r="K580" s="258"/>
      <c r="L580" s="262"/>
      <c r="M580" s="263"/>
      <c r="N580" s="264"/>
      <c r="O580" s="264"/>
      <c r="P580" s="264"/>
      <c r="Q580" s="264"/>
      <c r="R580" s="264"/>
      <c r="S580" s="264"/>
      <c r="T580" s="26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6" t="s">
        <v>225</v>
      </c>
      <c r="AU580" s="266" t="s">
        <v>93</v>
      </c>
      <c r="AV580" s="15" t="s">
        <v>91</v>
      </c>
      <c r="AW580" s="15" t="s">
        <v>38</v>
      </c>
      <c r="AX580" s="15" t="s">
        <v>83</v>
      </c>
      <c r="AY580" s="266" t="s">
        <v>216</v>
      </c>
    </row>
    <row r="581" s="13" customFormat="1">
      <c r="A581" s="13"/>
      <c r="B581" s="234"/>
      <c r="C581" s="235"/>
      <c r="D581" s="236" t="s">
        <v>225</v>
      </c>
      <c r="E581" s="237" t="s">
        <v>1</v>
      </c>
      <c r="F581" s="238" t="s">
        <v>4075</v>
      </c>
      <c r="G581" s="235"/>
      <c r="H581" s="239">
        <v>4</v>
      </c>
      <c r="I581" s="240"/>
      <c r="J581" s="235"/>
      <c r="K581" s="235"/>
      <c r="L581" s="241"/>
      <c r="M581" s="242"/>
      <c r="N581" s="243"/>
      <c r="O581" s="243"/>
      <c r="P581" s="243"/>
      <c r="Q581" s="243"/>
      <c r="R581" s="243"/>
      <c r="S581" s="243"/>
      <c r="T581" s="24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5" t="s">
        <v>225</v>
      </c>
      <c r="AU581" s="245" t="s">
        <v>93</v>
      </c>
      <c r="AV581" s="13" t="s">
        <v>93</v>
      </c>
      <c r="AW581" s="13" t="s">
        <v>38</v>
      </c>
      <c r="AX581" s="13" t="s">
        <v>83</v>
      </c>
      <c r="AY581" s="245" t="s">
        <v>216</v>
      </c>
    </row>
    <row r="582" s="13" customFormat="1">
      <c r="A582" s="13"/>
      <c r="B582" s="234"/>
      <c r="C582" s="235"/>
      <c r="D582" s="236" t="s">
        <v>225</v>
      </c>
      <c r="E582" s="237" t="s">
        <v>1</v>
      </c>
      <c r="F582" s="238" t="s">
        <v>4076</v>
      </c>
      <c r="G582" s="235"/>
      <c r="H582" s="239">
        <v>6</v>
      </c>
      <c r="I582" s="240"/>
      <c r="J582" s="235"/>
      <c r="K582" s="235"/>
      <c r="L582" s="241"/>
      <c r="M582" s="242"/>
      <c r="N582" s="243"/>
      <c r="O582" s="243"/>
      <c r="P582" s="243"/>
      <c r="Q582" s="243"/>
      <c r="R582" s="243"/>
      <c r="S582" s="243"/>
      <c r="T582" s="24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5" t="s">
        <v>225</v>
      </c>
      <c r="AU582" s="245" t="s">
        <v>93</v>
      </c>
      <c r="AV582" s="13" t="s">
        <v>93</v>
      </c>
      <c r="AW582" s="13" t="s">
        <v>38</v>
      </c>
      <c r="AX582" s="13" t="s">
        <v>83</v>
      </c>
      <c r="AY582" s="245" t="s">
        <v>216</v>
      </c>
    </row>
    <row r="583" s="13" customFormat="1">
      <c r="A583" s="13"/>
      <c r="B583" s="234"/>
      <c r="C583" s="235"/>
      <c r="D583" s="236" t="s">
        <v>225</v>
      </c>
      <c r="E583" s="237" t="s">
        <v>1</v>
      </c>
      <c r="F583" s="238" t="s">
        <v>3834</v>
      </c>
      <c r="G583" s="235"/>
      <c r="H583" s="239">
        <v>3</v>
      </c>
      <c r="I583" s="240"/>
      <c r="J583" s="235"/>
      <c r="K583" s="235"/>
      <c r="L583" s="241"/>
      <c r="M583" s="242"/>
      <c r="N583" s="243"/>
      <c r="O583" s="243"/>
      <c r="P583" s="243"/>
      <c r="Q583" s="243"/>
      <c r="R583" s="243"/>
      <c r="S583" s="243"/>
      <c r="T583" s="24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5" t="s">
        <v>225</v>
      </c>
      <c r="AU583" s="245" t="s">
        <v>93</v>
      </c>
      <c r="AV583" s="13" t="s">
        <v>93</v>
      </c>
      <c r="AW583" s="13" t="s">
        <v>38</v>
      </c>
      <c r="AX583" s="13" t="s">
        <v>83</v>
      </c>
      <c r="AY583" s="245" t="s">
        <v>216</v>
      </c>
    </row>
    <row r="584" s="13" customFormat="1">
      <c r="A584" s="13"/>
      <c r="B584" s="234"/>
      <c r="C584" s="235"/>
      <c r="D584" s="236" t="s">
        <v>225</v>
      </c>
      <c r="E584" s="237" t="s">
        <v>1</v>
      </c>
      <c r="F584" s="238" t="s">
        <v>4077</v>
      </c>
      <c r="G584" s="235"/>
      <c r="H584" s="239">
        <v>3</v>
      </c>
      <c r="I584" s="240"/>
      <c r="J584" s="235"/>
      <c r="K584" s="235"/>
      <c r="L584" s="241"/>
      <c r="M584" s="242"/>
      <c r="N584" s="243"/>
      <c r="O584" s="243"/>
      <c r="P584" s="243"/>
      <c r="Q584" s="243"/>
      <c r="R584" s="243"/>
      <c r="S584" s="243"/>
      <c r="T584" s="24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5" t="s">
        <v>225</v>
      </c>
      <c r="AU584" s="245" t="s">
        <v>93</v>
      </c>
      <c r="AV584" s="13" t="s">
        <v>93</v>
      </c>
      <c r="AW584" s="13" t="s">
        <v>38</v>
      </c>
      <c r="AX584" s="13" t="s">
        <v>83</v>
      </c>
      <c r="AY584" s="245" t="s">
        <v>216</v>
      </c>
    </row>
    <row r="585" s="13" customFormat="1">
      <c r="A585" s="13"/>
      <c r="B585" s="234"/>
      <c r="C585" s="235"/>
      <c r="D585" s="236" t="s">
        <v>225</v>
      </c>
      <c r="E585" s="237" t="s">
        <v>1</v>
      </c>
      <c r="F585" s="238" t="s">
        <v>4078</v>
      </c>
      <c r="G585" s="235"/>
      <c r="H585" s="239">
        <v>4</v>
      </c>
      <c r="I585" s="240"/>
      <c r="J585" s="235"/>
      <c r="K585" s="235"/>
      <c r="L585" s="241"/>
      <c r="M585" s="242"/>
      <c r="N585" s="243"/>
      <c r="O585" s="243"/>
      <c r="P585" s="243"/>
      <c r="Q585" s="243"/>
      <c r="R585" s="243"/>
      <c r="S585" s="243"/>
      <c r="T585" s="244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5" t="s">
        <v>225</v>
      </c>
      <c r="AU585" s="245" t="s">
        <v>93</v>
      </c>
      <c r="AV585" s="13" t="s">
        <v>93</v>
      </c>
      <c r="AW585" s="13" t="s">
        <v>38</v>
      </c>
      <c r="AX585" s="13" t="s">
        <v>83</v>
      </c>
      <c r="AY585" s="245" t="s">
        <v>216</v>
      </c>
    </row>
    <row r="586" s="13" customFormat="1">
      <c r="A586" s="13"/>
      <c r="B586" s="234"/>
      <c r="C586" s="235"/>
      <c r="D586" s="236" t="s">
        <v>225</v>
      </c>
      <c r="E586" s="237" t="s">
        <v>1</v>
      </c>
      <c r="F586" s="238" t="s">
        <v>4079</v>
      </c>
      <c r="G586" s="235"/>
      <c r="H586" s="239">
        <v>5</v>
      </c>
      <c r="I586" s="240"/>
      <c r="J586" s="235"/>
      <c r="K586" s="235"/>
      <c r="L586" s="241"/>
      <c r="M586" s="242"/>
      <c r="N586" s="243"/>
      <c r="O586" s="243"/>
      <c r="P586" s="243"/>
      <c r="Q586" s="243"/>
      <c r="R586" s="243"/>
      <c r="S586" s="243"/>
      <c r="T586" s="24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5" t="s">
        <v>225</v>
      </c>
      <c r="AU586" s="245" t="s">
        <v>93</v>
      </c>
      <c r="AV586" s="13" t="s">
        <v>93</v>
      </c>
      <c r="AW586" s="13" t="s">
        <v>38</v>
      </c>
      <c r="AX586" s="13" t="s">
        <v>83</v>
      </c>
      <c r="AY586" s="245" t="s">
        <v>216</v>
      </c>
    </row>
    <row r="587" s="13" customFormat="1">
      <c r="A587" s="13"/>
      <c r="B587" s="234"/>
      <c r="C587" s="235"/>
      <c r="D587" s="236" t="s">
        <v>225</v>
      </c>
      <c r="E587" s="237" t="s">
        <v>1</v>
      </c>
      <c r="F587" s="238" t="s">
        <v>4080</v>
      </c>
      <c r="G587" s="235"/>
      <c r="H587" s="239">
        <v>3</v>
      </c>
      <c r="I587" s="240"/>
      <c r="J587" s="235"/>
      <c r="K587" s="235"/>
      <c r="L587" s="241"/>
      <c r="M587" s="242"/>
      <c r="N587" s="243"/>
      <c r="O587" s="243"/>
      <c r="P587" s="243"/>
      <c r="Q587" s="243"/>
      <c r="R587" s="243"/>
      <c r="S587" s="243"/>
      <c r="T587" s="244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5" t="s">
        <v>225</v>
      </c>
      <c r="AU587" s="245" t="s">
        <v>93</v>
      </c>
      <c r="AV587" s="13" t="s">
        <v>93</v>
      </c>
      <c r="AW587" s="13" t="s">
        <v>38</v>
      </c>
      <c r="AX587" s="13" t="s">
        <v>83</v>
      </c>
      <c r="AY587" s="245" t="s">
        <v>216</v>
      </c>
    </row>
    <row r="588" s="13" customFormat="1">
      <c r="A588" s="13"/>
      <c r="B588" s="234"/>
      <c r="C588" s="235"/>
      <c r="D588" s="236" t="s">
        <v>225</v>
      </c>
      <c r="E588" s="237" t="s">
        <v>1</v>
      </c>
      <c r="F588" s="238" t="s">
        <v>4081</v>
      </c>
      <c r="G588" s="235"/>
      <c r="H588" s="239">
        <v>3</v>
      </c>
      <c r="I588" s="240"/>
      <c r="J588" s="235"/>
      <c r="K588" s="235"/>
      <c r="L588" s="241"/>
      <c r="M588" s="242"/>
      <c r="N588" s="243"/>
      <c r="O588" s="243"/>
      <c r="P588" s="243"/>
      <c r="Q588" s="243"/>
      <c r="R588" s="243"/>
      <c r="S588" s="243"/>
      <c r="T588" s="24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5" t="s">
        <v>225</v>
      </c>
      <c r="AU588" s="245" t="s">
        <v>93</v>
      </c>
      <c r="AV588" s="13" t="s">
        <v>93</v>
      </c>
      <c r="AW588" s="13" t="s">
        <v>38</v>
      </c>
      <c r="AX588" s="13" t="s">
        <v>83</v>
      </c>
      <c r="AY588" s="245" t="s">
        <v>216</v>
      </c>
    </row>
    <row r="589" s="13" customFormat="1">
      <c r="A589" s="13"/>
      <c r="B589" s="234"/>
      <c r="C589" s="235"/>
      <c r="D589" s="236" t="s">
        <v>225</v>
      </c>
      <c r="E589" s="237" t="s">
        <v>1</v>
      </c>
      <c r="F589" s="238" t="s">
        <v>4082</v>
      </c>
      <c r="G589" s="235"/>
      <c r="H589" s="239">
        <v>4</v>
      </c>
      <c r="I589" s="240"/>
      <c r="J589" s="235"/>
      <c r="K589" s="235"/>
      <c r="L589" s="241"/>
      <c r="M589" s="242"/>
      <c r="N589" s="243"/>
      <c r="O589" s="243"/>
      <c r="P589" s="243"/>
      <c r="Q589" s="243"/>
      <c r="R589" s="243"/>
      <c r="S589" s="243"/>
      <c r="T589" s="24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5" t="s">
        <v>225</v>
      </c>
      <c r="AU589" s="245" t="s">
        <v>93</v>
      </c>
      <c r="AV589" s="13" t="s">
        <v>93</v>
      </c>
      <c r="AW589" s="13" t="s">
        <v>38</v>
      </c>
      <c r="AX589" s="13" t="s">
        <v>83</v>
      </c>
      <c r="AY589" s="245" t="s">
        <v>216</v>
      </c>
    </row>
    <row r="590" s="13" customFormat="1">
      <c r="A590" s="13"/>
      <c r="B590" s="234"/>
      <c r="C590" s="235"/>
      <c r="D590" s="236" t="s">
        <v>225</v>
      </c>
      <c r="E590" s="237" t="s">
        <v>1</v>
      </c>
      <c r="F590" s="238" t="s">
        <v>4083</v>
      </c>
      <c r="G590" s="235"/>
      <c r="H590" s="239">
        <v>5</v>
      </c>
      <c r="I590" s="240"/>
      <c r="J590" s="235"/>
      <c r="K590" s="235"/>
      <c r="L590" s="241"/>
      <c r="M590" s="242"/>
      <c r="N590" s="243"/>
      <c r="O590" s="243"/>
      <c r="P590" s="243"/>
      <c r="Q590" s="243"/>
      <c r="R590" s="243"/>
      <c r="S590" s="243"/>
      <c r="T590" s="24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5" t="s">
        <v>225</v>
      </c>
      <c r="AU590" s="245" t="s">
        <v>93</v>
      </c>
      <c r="AV590" s="13" t="s">
        <v>93</v>
      </c>
      <c r="AW590" s="13" t="s">
        <v>38</v>
      </c>
      <c r="AX590" s="13" t="s">
        <v>83</v>
      </c>
      <c r="AY590" s="245" t="s">
        <v>216</v>
      </c>
    </row>
    <row r="591" s="13" customFormat="1">
      <c r="A591" s="13"/>
      <c r="B591" s="234"/>
      <c r="C591" s="235"/>
      <c r="D591" s="236" t="s">
        <v>225</v>
      </c>
      <c r="E591" s="237" t="s">
        <v>1</v>
      </c>
      <c r="F591" s="238" t="s">
        <v>4084</v>
      </c>
      <c r="G591" s="235"/>
      <c r="H591" s="239">
        <v>3</v>
      </c>
      <c r="I591" s="240"/>
      <c r="J591" s="235"/>
      <c r="K591" s="235"/>
      <c r="L591" s="241"/>
      <c r="M591" s="242"/>
      <c r="N591" s="243"/>
      <c r="O591" s="243"/>
      <c r="P591" s="243"/>
      <c r="Q591" s="243"/>
      <c r="R591" s="243"/>
      <c r="S591" s="243"/>
      <c r="T591" s="244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5" t="s">
        <v>225</v>
      </c>
      <c r="AU591" s="245" t="s">
        <v>93</v>
      </c>
      <c r="AV591" s="13" t="s">
        <v>93</v>
      </c>
      <c r="AW591" s="13" t="s">
        <v>38</v>
      </c>
      <c r="AX591" s="13" t="s">
        <v>83</v>
      </c>
      <c r="AY591" s="245" t="s">
        <v>216</v>
      </c>
    </row>
    <row r="592" s="13" customFormat="1">
      <c r="A592" s="13"/>
      <c r="B592" s="234"/>
      <c r="C592" s="235"/>
      <c r="D592" s="236" t="s">
        <v>225</v>
      </c>
      <c r="E592" s="237" t="s">
        <v>1</v>
      </c>
      <c r="F592" s="238" t="s">
        <v>4085</v>
      </c>
      <c r="G592" s="235"/>
      <c r="H592" s="239">
        <v>3</v>
      </c>
      <c r="I592" s="240"/>
      <c r="J592" s="235"/>
      <c r="K592" s="235"/>
      <c r="L592" s="241"/>
      <c r="M592" s="242"/>
      <c r="N592" s="243"/>
      <c r="O592" s="243"/>
      <c r="P592" s="243"/>
      <c r="Q592" s="243"/>
      <c r="R592" s="243"/>
      <c r="S592" s="243"/>
      <c r="T592" s="24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5" t="s">
        <v>225</v>
      </c>
      <c r="AU592" s="245" t="s">
        <v>93</v>
      </c>
      <c r="AV592" s="13" t="s">
        <v>93</v>
      </c>
      <c r="AW592" s="13" t="s">
        <v>38</v>
      </c>
      <c r="AX592" s="13" t="s">
        <v>83</v>
      </c>
      <c r="AY592" s="245" t="s">
        <v>216</v>
      </c>
    </row>
    <row r="593" s="13" customFormat="1">
      <c r="A593" s="13"/>
      <c r="B593" s="234"/>
      <c r="C593" s="235"/>
      <c r="D593" s="236" t="s">
        <v>225</v>
      </c>
      <c r="E593" s="237" t="s">
        <v>1</v>
      </c>
      <c r="F593" s="238" t="s">
        <v>4086</v>
      </c>
      <c r="G593" s="235"/>
      <c r="H593" s="239">
        <v>3</v>
      </c>
      <c r="I593" s="240"/>
      <c r="J593" s="235"/>
      <c r="K593" s="235"/>
      <c r="L593" s="241"/>
      <c r="M593" s="242"/>
      <c r="N593" s="243"/>
      <c r="O593" s="243"/>
      <c r="P593" s="243"/>
      <c r="Q593" s="243"/>
      <c r="R593" s="243"/>
      <c r="S593" s="243"/>
      <c r="T593" s="24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5" t="s">
        <v>225</v>
      </c>
      <c r="AU593" s="245" t="s">
        <v>93</v>
      </c>
      <c r="AV593" s="13" t="s">
        <v>93</v>
      </c>
      <c r="AW593" s="13" t="s">
        <v>38</v>
      </c>
      <c r="AX593" s="13" t="s">
        <v>83</v>
      </c>
      <c r="AY593" s="245" t="s">
        <v>216</v>
      </c>
    </row>
    <row r="594" s="13" customFormat="1">
      <c r="A594" s="13"/>
      <c r="B594" s="234"/>
      <c r="C594" s="235"/>
      <c r="D594" s="236" t="s">
        <v>225</v>
      </c>
      <c r="E594" s="237" t="s">
        <v>1</v>
      </c>
      <c r="F594" s="238" t="s">
        <v>4087</v>
      </c>
      <c r="G594" s="235"/>
      <c r="H594" s="239">
        <v>3</v>
      </c>
      <c r="I594" s="240"/>
      <c r="J594" s="235"/>
      <c r="K594" s="235"/>
      <c r="L594" s="241"/>
      <c r="M594" s="242"/>
      <c r="N594" s="243"/>
      <c r="O594" s="243"/>
      <c r="P594" s="243"/>
      <c r="Q594" s="243"/>
      <c r="R594" s="243"/>
      <c r="S594" s="243"/>
      <c r="T594" s="24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5" t="s">
        <v>225</v>
      </c>
      <c r="AU594" s="245" t="s">
        <v>93</v>
      </c>
      <c r="AV594" s="13" t="s">
        <v>93</v>
      </c>
      <c r="AW594" s="13" t="s">
        <v>38</v>
      </c>
      <c r="AX594" s="13" t="s">
        <v>83</v>
      </c>
      <c r="AY594" s="245" t="s">
        <v>216</v>
      </c>
    </row>
    <row r="595" s="13" customFormat="1">
      <c r="A595" s="13"/>
      <c r="B595" s="234"/>
      <c r="C595" s="235"/>
      <c r="D595" s="236" t="s">
        <v>225</v>
      </c>
      <c r="E595" s="237" t="s">
        <v>1</v>
      </c>
      <c r="F595" s="238" t="s">
        <v>4088</v>
      </c>
      <c r="G595" s="235"/>
      <c r="H595" s="239">
        <v>4</v>
      </c>
      <c r="I595" s="240"/>
      <c r="J595" s="235"/>
      <c r="K595" s="235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225</v>
      </c>
      <c r="AU595" s="245" t="s">
        <v>93</v>
      </c>
      <c r="AV595" s="13" t="s">
        <v>93</v>
      </c>
      <c r="AW595" s="13" t="s">
        <v>38</v>
      </c>
      <c r="AX595" s="13" t="s">
        <v>83</v>
      </c>
      <c r="AY595" s="245" t="s">
        <v>216</v>
      </c>
    </row>
    <row r="596" s="13" customFormat="1">
      <c r="A596" s="13"/>
      <c r="B596" s="234"/>
      <c r="C596" s="235"/>
      <c r="D596" s="236" t="s">
        <v>225</v>
      </c>
      <c r="E596" s="237" t="s">
        <v>1</v>
      </c>
      <c r="F596" s="238" t="s">
        <v>4089</v>
      </c>
      <c r="G596" s="235"/>
      <c r="H596" s="239">
        <v>4</v>
      </c>
      <c r="I596" s="240"/>
      <c r="J596" s="235"/>
      <c r="K596" s="235"/>
      <c r="L596" s="241"/>
      <c r="M596" s="242"/>
      <c r="N596" s="243"/>
      <c r="O596" s="243"/>
      <c r="P596" s="243"/>
      <c r="Q596" s="243"/>
      <c r="R596" s="243"/>
      <c r="S596" s="243"/>
      <c r="T596" s="24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5" t="s">
        <v>225</v>
      </c>
      <c r="AU596" s="245" t="s">
        <v>93</v>
      </c>
      <c r="AV596" s="13" t="s">
        <v>93</v>
      </c>
      <c r="AW596" s="13" t="s">
        <v>38</v>
      </c>
      <c r="AX596" s="13" t="s">
        <v>83</v>
      </c>
      <c r="AY596" s="245" t="s">
        <v>216</v>
      </c>
    </row>
    <row r="597" s="13" customFormat="1">
      <c r="A597" s="13"/>
      <c r="B597" s="234"/>
      <c r="C597" s="235"/>
      <c r="D597" s="236" t="s">
        <v>225</v>
      </c>
      <c r="E597" s="237" t="s">
        <v>1</v>
      </c>
      <c r="F597" s="238" t="s">
        <v>4090</v>
      </c>
      <c r="G597" s="235"/>
      <c r="H597" s="239">
        <v>3</v>
      </c>
      <c r="I597" s="240"/>
      <c r="J597" s="235"/>
      <c r="K597" s="235"/>
      <c r="L597" s="241"/>
      <c r="M597" s="242"/>
      <c r="N597" s="243"/>
      <c r="O597" s="243"/>
      <c r="P597" s="243"/>
      <c r="Q597" s="243"/>
      <c r="R597" s="243"/>
      <c r="S597" s="243"/>
      <c r="T597" s="24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5" t="s">
        <v>225</v>
      </c>
      <c r="AU597" s="245" t="s">
        <v>93</v>
      </c>
      <c r="AV597" s="13" t="s">
        <v>93</v>
      </c>
      <c r="AW597" s="13" t="s">
        <v>38</v>
      </c>
      <c r="AX597" s="13" t="s">
        <v>83</v>
      </c>
      <c r="AY597" s="245" t="s">
        <v>216</v>
      </c>
    </row>
    <row r="598" s="13" customFormat="1">
      <c r="A598" s="13"/>
      <c r="B598" s="234"/>
      <c r="C598" s="235"/>
      <c r="D598" s="236" t="s">
        <v>225</v>
      </c>
      <c r="E598" s="237" t="s">
        <v>1</v>
      </c>
      <c r="F598" s="238" t="s">
        <v>4106</v>
      </c>
      <c r="G598" s="235"/>
      <c r="H598" s="239">
        <v>8</v>
      </c>
      <c r="I598" s="240"/>
      <c r="J598" s="235"/>
      <c r="K598" s="235"/>
      <c r="L598" s="241"/>
      <c r="M598" s="242"/>
      <c r="N598" s="243"/>
      <c r="O598" s="243"/>
      <c r="P598" s="243"/>
      <c r="Q598" s="243"/>
      <c r="R598" s="243"/>
      <c r="S598" s="243"/>
      <c r="T598" s="24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5" t="s">
        <v>225</v>
      </c>
      <c r="AU598" s="245" t="s">
        <v>93</v>
      </c>
      <c r="AV598" s="13" t="s">
        <v>93</v>
      </c>
      <c r="AW598" s="13" t="s">
        <v>38</v>
      </c>
      <c r="AX598" s="13" t="s">
        <v>83</v>
      </c>
      <c r="AY598" s="245" t="s">
        <v>216</v>
      </c>
    </row>
    <row r="599" s="13" customFormat="1">
      <c r="A599" s="13"/>
      <c r="B599" s="234"/>
      <c r="C599" s="235"/>
      <c r="D599" s="236" t="s">
        <v>225</v>
      </c>
      <c r="E599" s="237" t="s">
        <v>1</v>
      </c>
      <c r="F599" s="238" t="s">
        <v>4091</v>
      </c>
      <c r="G599" s="235"/>
      <c r="H599" s="239">
        <v>3</v>
      </c>
      <c r="I599" s="240"/>
      <c r="J599" s="235"/>
      <c r="K599" s="235"/>
      <c r="L599" s="241"/>
      <c r="M599" s="242"/>
      <c r="N599" s="243"/>
      <c r="O599" s="243"/>
      <c r="P599" s="243"/>
      <c r="Q599" s="243"/>
      <c r="R599" s="243"/>
      <c r="S599" s="243"/>
      <c r="T599" s="24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5" t="s">
        <v>225</v>
      </c>
      <c r="AU599" s="245" t="s">
        <v>93</v>
      </c>
      <c r="AV599" s="13" t="s">
        <v>93</v>
      </c>
      <c r="AW599" s="13" t="s">
        <v>38</v>
      </c>
      <c r="AX599" s="13" t="s">
        <v>83</v>
      </c>
      <c r="AY599" s="245" t="s">
        <v>216</v>
      </c>
    </row>
    <row r="600" s="14" customFormat="1">
      <c r="A600" s="14"/>
      <c r="B600" s="246"/>
      <c r="C600" s="247"/>
      <c r="D600" s="236" t="s">
        <v>225</v>
      </c>
      <c r="E600" s="248" t="s">
        <v>1</v>
      </c>
      <c r="F600" s="249" t="s">
        <v>229</v>
      </c>
      <c r="G600" s="247"/>
      <c r="H600" s="250">
        <v>207</v>
      </c>
      <c r="I600" s="251"/>
      <c r="J600" s="247"/>
      <c r="K600" s="247"/>
      <c r="L600" s="252"/>
      <c r="M600" s="253"/>
      <c r="N600" s="254"/>
      <c r="O600" s="254"/>
      <c r="P600" s="254"/>
      <c r="Q600" s="254"/>
      <c r="R600" s="254"/>
      <c r="S600" s="254"/>
      <c r="T600" s="25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6" t="s">
        <v>225</v>
      </c>
      <c r="AU600" s="256" t="s">
        <v>93</v>
      </c>
      <c r="AV600" s="14" t="s">
        <v>223</v>
      </c>
      <c r="AW600" s="14" t="s">
        <v>38</v>
      </c>
      <c r="AX600" s="14" t="s">
        <v>91</v>
      </c>
      <c r="AY600" s="256" t="s">
        <v>216</v>
      </c>
    </row>
    <row r="601" s="2" customFormat="1" ht="16.5" customHeight="1">
      <c r="A601" s="40"/>
      <c r="B601" s="41"/>
      <c r="C601" s="221" t="s">
        <v>514</v>
      </c>
      <c r="D601" s="221" t="s">
        <v>218</v>
      </c>
      <c r="E601" s="222" t="s">
        <v>4107</v>
      </c>
      <c r="F601" s="223" t="s">
        <v>4108</v>
      </c>
      <c r="G601" s="224" t="s">
        <v>237</v>
      </c>
      <c r="H601" s="225">
        <v>126</v>
      </c>
      <c r="I601" s="226"/>
      <c r="J601" s="227">
        <f>ROUND(I601*H601,2)</f>
        <v>0</v>
      </c>
      <c r="K601" s="223" t="s">
        <v>1</v>
      </c>
      <c r="L601" s="46"/>
      <c r="M601" s="228" t="s">
        <v>1</v>
      </c>
      <c r="N601" s="229" t="s">
        <v>48</v>
      </c>
      <c r="O601" s="93"/>
      <c r="P601" s="230">
        <f>O601*H601</f>
        <v>0</v>
      </c>
      <c r="Q601" s="230">
        <v>0</v>
      </c>
      <c r="R601" s="230">
        <f>Q601*H601</f>
        <v>0</v>
      </c>
      <c r="S601" s="230">
        <v>0</v>
      </c>
      <c r="T601" s="231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32" t="s">
        <v>223</v>
      </c>
      <c r="AT601" s="232" t="s">
        <v>218</v>
      </c>
      <c r="AU601" s="232" t="s">
        <v>93</v>
      </c>
      <c r="AY601" s="18" t="s">
        <v>216</v>
      </c>
      <c r="BE601" s="233">
        <f>IF(N601="základní",J601,0)</f>
        <v>0</v>
      </c>
      <c r="BF601" s="233">
        <f>IF(N601="snížená",J601,0)</f>
        <v>0</v>
      </c>
      <c r="BG601" s="233">
        <f>IF(N601="zákl. přenesená",J601,0)</f>
        <v>0</v>
      </c>
      <c r="BH601" s="233">
        <f>IF(N601="sníž. přenesená",J601,0)</f>
        <v>0</v>
      </c>
      <c r="BI601" s="233">
        <f>IF(N601="nulová",J601,0)</f>
        <v>0</v>
      </c>
      <c r="BJ601" s="18" t="s">
        <v>91</v>
      </c>
      <c r="BK601" s="233">
        <f>ROUND(I601*H601,2)</f>
        <v>0</v>
      </c>
      <c r="BL601" s="18" t="s">
        <v>223</v>
      </c>
      <c r="BM601" s="232" t="s">
        <v>4109</v>
      </c>
    </row>
    <row r="602" s="13" customFormat="1">
      <c r="A602" s="13"/>
      <c r="B602" s="234"/>
      <c r="C602" s="235"/>
      <c r="D602" s="236" t="s">
        <v>225</v>
      </c>
      <c r="E602" s="237" t="s">
        <v>1</v>
      </c>
      <c r="F602" s="238" t="s">
        <v>4110</v>
      </c>
      <c r="G602" s="235"/>
      <c r="H602" s="239">
        <v>20</v>
      </c>
      <c r="I602" s="240"/>
      <c r="J602" s="235"/>
      <c r="K602" s="235"/>
      <c r="L602" s="241"/>
      <c r="M602" s="242"/>
      <c r="N602" s="243"/>
      <c r="O602" s="243"/>
      <c r="P602" s="243"/>
      <c r="Q602" s="243"/>
      <c r="R602" s="243"/>
      <c r="S602" s="243"/>
      <c r="T602" s="24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5" t="s">
        <v>225</v>
      </c>
      <c r="AU602" s="245" t="s">
        <v>93</v>
      </c>
      <c r="AV602" s="13" t="s">
        <v>93</v>
      </c>
      <c r="AW602" s="13" t="s">
        <v>38</v>
      </c>
      <c r="AX602" s="13" t="s">
        <v>83</v>
      </c>
      <c r="AY602" s="245" t="s">
        <v>216</v>
      </c>
    </row>
    <row r="603" s="13" customFormat="1">
      <c r="A603" s="13"/>
      <c r="B603" s="234"/>
      <c r="C603" s="235"/>
      <c r="D603" s="236" t="s">
        <v>225</v>
      </c>
      <c r="E603" s="237" t="s">
        <v>1</v>
      </c>
      <c r="F603" s="238" t="s">
        <v>4111</v>
      </c>
      <c r="G603" s="235"/>
      <c r="H603" s="239">
        <v>22</v>
      </c>
      <c r="I603" s="240"/>
      <c r="J603" s="235"/>
      <c r="K603" s="235"/>
      <c r="L603" s="241"/>
      <c r="M603" s="242"/>
      <c r="N603" s="243"/>
      <c r="O603" s="243"/>
      <c r="P603" s="243"/>
      <c r="Q603" s="243"/>
      <c r="R603" s="243"/>
      <c r="S603" s="243"/>
      <c r="T603" s="24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5" t="s">
        <v>225</v>
      </c>
      <c r="AU603" s="245" t="s">
        <v>93</v>
      </c>
      <c r="AV603" s="13" t="s">
        <v>93</v>
      </c>
      <c r="AW603" s="13" t="s">
        <v>38</v>
      </c>
      <c r="AX603" s="13" t="s">
        <v>83</v>
      </c>
      <c r="AY603" s="245" t="s">
        <v>216</v>
      </c>
    </row>
    <row r="604" s="13" customFormat="1">
      <c r="A604" s="13"/>
      <c r="B604" s="234"/>
      <c r="C604" s="235"/>
      <c r="D604" s="236" t="s">
        <v>225</v>
      </c>
      <c r="E604" s="237" t="s">
        <v>1</v>
      </c>
      <c r="F604" s="238" t="s">
        <v>4112</v>
      </c>
      <c r="G604" s="235"/>
      <c r="H604" s="239">
        <v>18</v>
      </c>
      <c r="I604" s="240"/>
      <c r="J604" s="235"/>
      <c r="K604" s="235"/>
      <c r="L604" s="241"/>
      <c r="M604" s="242"/>
      <c r="N604" s="243"/>
      <c r="O604" s="243"/>
      <c r="P604" s="243"/>
      <c r="Q604" s="243"/>
      <c r="R604" s="243"/>
      <c r="S604" s="243"/>
      <c r="T604" s="24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5" t="s">
        <v>225</v>
      </c>
      <c r="AU604" s="245" t="s">
        <v>93</v>
      </c>
      <c r="AV604" s="13" t="s">
        <v>93</v>
      </c>
      <c r="AW604" s="13" t="s">
        <v>38</v>
      </c>
      <c r="AX604" s="13" t="s">
        <v>83</v>
      </c>
      <c r="AY604" s="245" t="s">
        <v>216</v>
      </c>
    </row>
    <row r="605" s="13" customFormat="1">
      <c r="A605" s="13"/>
      <c r="B605" s="234"/>
      <c r="C605" s="235"/>
      <c r="D605" s="236" t="s">
        <v>225</v>
      </c>
      <c r="E605" s="237" t="s">
        <v>1</v>
      </c>
      <c r="F605" s="238" t="s">
        <v>4113</v>
      </c>
      <c r="G605" s="235"/>
      <c r="H605" s="239">
        <v>18</v>
      </c>
      <c r="I605" s="240"/>
      <c r="J605" s="235"/>
      <c r="K605" s="235"/>
      <c r="L605" s="241"/>
      <c r="M605" s="242"/>
      <c r="N605" s="243"/>
      <c r="O605" s="243"/>
      <c r="P605" s="243"/>
      <c r="Q605" s="243"/>
      <c r="R605" s="243"/>
      <c r="S605" s="243"/>
      <c r="T605" s="24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5" t="s">
        <v>225</v>
      </c>
      <c r="AU605" s="245" t="s">
        <v>93</v>
      </c>
      <c r="AV605" s="13" t="s">
        <v>93</v>
      </c>
      <c r="AW605" s="13" t="s">
        <v>38</v>
      </c>
      <c r="AX605" s="13" t="s">
        <v>83</v>
      </c>
      <c r="AY605" s="245" t="s">
        <v>216</v>
      </c>
    </row>
    <row r="606" s="13" customFormat="1">
      <c r="A606" s="13"/>
      <c r="B606" s="234"/>
      <c r="C606" s="235"/>
      <c r="D606" s="236" t="s">
        <v>225</v>
      </c>
      <c r="E606" s="237" t="s">
        <v>1</v>
      </c>
      <c r="F606" s="238" t="s">
        <v>4114</v>
      </c>
      <c r="G606" s="235"/>
      <c r="H606" s="239">
        <v>20</v>
      </c>
      <c r="I606" s="240"/>
      <c r="J606" s="235"/>
      <c r="K606" s="235"/>
      <c r="L606" s="241"/>
      <c r="M606" s="242"/>
      <c r="N606" s="243"/>
      <c r="O606" s="243"/>
      <c r="P606" s="243"/>
      <c r="Q606" s="243"/>
      <c r="R606" s="243"/>
      <c r="S606" s="243"/>
      <c r="T606" s="24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5" t="s">
        <v>225</v>
      </c>
      <c r="AU606" s="245" t="s">
        <v>93</v>
      </c>
      <c r="AV606" s="13" t="s">
        <v>93</v>
      </c>
      <c r="AW606" s="13" t="s">
        <v>38</v>
      </c>
      <c r="AX606" s="13" t="s">
        <v>83</v>
      </c>
      <c r="AY606" s="245" t="s">
        <v>216</v>
      </c>
    </row>
    <row r="607" s="13" customFormat="1">
      <c r="A607" s="13"/>
      <c r="B607" s="234"/>
      <c r="C607" s="235"/>
      <c r="D607" s="236" t="s">
        <v>225</v>
      </c>
      <c r="E607" s="237" t="s">
        <v>1</v>
      </c>
      <c r="F607" s="238" t="s">
        <v>4115</v>
      </c>
      <c r="G607" s="235"/>
      <c r="H607" s="239">
        <v>28</v>
      </c>
      <c r="I607" s="240"/>
      <c r="J607" s="235"/>
      <c r="K607" s="235"/>
      <c r="L607" s="241"/>
      <c r="M607" s="242"/>
      <c r="N607" s="243"/>
      <c r="O607" s="243"/>
      <c r="P607" s="243"/>
      <c r="Q607" s="243"/>
      <c r="R607" s="243"/>
      <c r="S607" s="243"/>
      <c r="T607" s="244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5" t="s">
        <v>225</v>
      </c>
      <c r="AU607" s="245" t="s">
        <v>93</v>
      </c>
      <c r="AV607" s="13" t="s">
        <v>93</v>
      </c>
      <c r="AW607" s="13" t="s">
        <v>38</v>
      </c>
      <c r="AX607" s="13" t="s">
        <v>83</v>
      </c>
      <c r="AY607" s="245" t="s">
        <v>216</v>
      </c>
    </row>
    <row r="608" s="14" customFormat="1">
      <c r="A608" s="14"/>
      <c r="B608" s="246"/>
      <c r="C608" s="247"/>
      <c r="D608" s="236" t="s">
        <v>225</v>
      </c>
      <c r="E608" s="248" t="s">
        <v>1</v>
      </c>
      <c r="F608" s="249" t="s">
        <v>229</v>
      </c>
      <c r="G608" s="247"/>
      <c r="H608" s="250">
        <v>126</v>
      </c>
      <c r="I608" s="251"/>
      <c r="J608" s="247"/>
      <c r="K608" s="247"/>
      <c r="L608" s="252"/>
      <c r="M608" s="253"/>
      <c r="N608" s="254"/>
      <c r="O608" s="254"/>
      <c r="P608" s="254"/>
      <c r="Q608" s="254"/>
      <c r="R608" s="254"/>
      <c r="S608" s="254"/>
      <c r="T608" s="255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6" t="s">
        <v>225</v>
      </c>
      <c r="AU608" s="256" t="s">
        <v>93</v>
      </c>
      <c r="AV608" s="14" t="s">
        <v>223</v>
      </c>
      <c r="AW608" s="14" t="s">
        <v>38</v>
      </c>
      <c r="AX608" s="14" t="s">
        <v>91</v>
      </c>
      <c r="AY608" s="256" t="s">
        <v>216</v>
      </c>
    </row>
    <row r="609" s="2" customFormat="1" ht="33" customHeight="1">
      <c r="A609" s="40"/>
      <c r="B609" s="41"/>
      <c r="C609" s="221" t="s">
        <v>519</v>
      </c>
      <c r="D609" s="221" t="s">
        <v>218</v>
      </c>
      <c r="E609" s="222" t="s">
        <v>4116</v>
      </c>
      <c r="F609" s="223" t="s">
        <v>4117</v>
      </c>
      <c r="G609" s="224" t="s">
        <v>237</v>
      </c>
      <c r="H609" s="225">
        <v>458</v>
      </c>
      <c r="I609" s="226"/>
      <c r="J609" s="227">
        <f>ROUND(I609*H609,2)</f>
        <v>0</v>
      </c>
      <c r="K609" s="223" t="s">
        <v>1</v>
      </c>
      <c r="L609" s="46"/>
      <c r="M609" s="228" t="s">
        <v>1</v>
      </c>
      <c r="N609" s="229" t="s">
        <v>48</v>
      </c>
      <c r="O609" s="93"/>
      <c r="P609" s="230">
        <f>O609*H609</f>
        <v>0</v>
      </c>
      <c r="Q609" s="230">
        <v>0</v>
      </c>
      <c r="R609" s="230">
        <f>Q609*H609</f>
        <v>0</v>
      </c>
      <c r="S609" s="230">
        <v>0</v>
      </c>
      <c r="T609" s="231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32" t="s">
        <v>223</v>
      </c>
      <c r="AT609" s="232" t="s">
        <v>218</v>
      </c>
      <c r="AU609" s="232" t="s">
        <v>93</v>
      </c>
      <c r="AY609" s="18" t="s">
        <v>216</v>
      </c>
      <c r="BE609" s="233">
        <f>IF(N609="základní",J609,0)</f>
        <v>0</v>
      </c>
      <c r="BF609" s="233">
        <f>IF(N609="snížená",J609,0)</f>
        <v>0</v>
      </c>
      <c r="BG609" s="233">
        <f>IF(N609="zákl. přenesená",J609,0)</f>
        <v>0</v>
      </c>
      <c r="BH609" s="233">
        <f>IF(N609="sníž. přenesená",J609,0)</f>
        <v>0</v>
      </c>
      <c r="BI609" s="233">
        <f>IF(N609="nulová",J609,0)</f>
        <v>0</v>
      </c>
      <c r="BJ609" s="18" t="s">
        <v>91</v>
      </c>
      <c r="BK609" s="233">
        <f>ROUND(I609*H609,2)</f>
        <v>0</v>
      </c>
      <c r="BL609" s="18" t="s">
        <v>223</v>
      </c>
      <c r="BM609" s="232" t="s">
        <v>4118</v>
      </c>
    </row>
    <row r="610" s="13" customFormat="1">
      <c r="A610" s="13"/>
      <c r="B610" s="234"/>
      <c r="C610" s="235"/>
      <c r="D610" s="236" t="s">
        <v>225</v>
      </c>
      <c r="E610" s="237" t="s">
        <v>1</v>
      </c>
      <c r="F610" s="238" t="s">
        <v>4119</v>
      </c>
      <c r="G610" s="235"/>
      <c r="H610" s="239">
        <v>90</v>
      </c>
      <c r="I610" s="240"/>
      <c r="J610" s="235"/>
      <c r="K610" s="235"/>
      <c r="L610" s="241"/>
      <c r="M610" s="242"/>
      <c r="N610" s="243"/>
      <c r="O610" s="243"/>
      <c r="P610" s="243"/>
      <c r="Q610" s="243"/>
      <c r="R610" s="243"/>
      <c r="S610" s="243"/>
      <c r="T610" s="24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5" t="s">
        <v>225</v>
      </c>
      <c r="AU610" s="245" t="s">
        <v>93</v>
      </c>
      <c r="AV610" s="13" t="s">
        <v>93</v>
      </c>
      <c r="AW610" s="13" t="s">
        <v>38</v>
      </c>
      <c r="AX610" s="13" t="s">
        <v>83</v>
      </c>
      <c r="AY610" s="245" t="s">
        <v>216</v>
      </c>
    </row>
    <row r="611" s="13" customFormat="1">
      <c r="A611" s="13"/>
      <c r="B611" s="234"/>
      <c r="C611" s="235"/>
      <c r="D611" s="236" t="s">
        <v>225</v>
      </c>
      <c r="E611" s="237" t="s">
        <v>1</v>
      </c>
      <c r="F611" s="238" t="s">
        <v>4120</v>
      </c>
      <c r="G611" s="235"/>
      <c r="H611" s="239">
        <v>90</v>
      </c>
      <c r="I611" s="240"/>
      <c r="J611" s="235"/>
      <c r="K611" s="235"/>
      <c r="L611" s="241"/>
      <c r="M611" s="242"/>
      <c r="N611" s="243"/>
      <c r="O611" s="243"/>
      <c r="P611" s="243"/>
      <c r="Q611" s="243"/>
      <c r="R611" s="243"/>
      <c r="S611" s="243"/>
      <c r="T611" s="24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5" t="s">
        <v>225</v>
      </c>
      <c r="AU611" s="245" t="s">
        <v>93</v>
      </c>
      <c r="AV611" s="13" t="s">
        <v>93</v>
      </c>
      <c r="AW611" s="13" t="s">
        <v>38</v>
      </c>
      <c r="AX611" s="13" t="s">
        <v>83</v>
      </c>
      <c r="AY611" s="245" t="s">
        <v>216</v>
      </c>
    </row>
    <row r="612" s="13" customFormat="1">
      <c r="A612" s="13"/>
      <c r="B612" s="234"/>
      <c r="C612" s="235"/>
      <c r="D612" s="236" t="s">
        <v>225</v>
      </c>
      <c r="E612" s="237" t="s">
        <v>1</v>
      </c>
      <c r="F612" s="238" t="s">
        <v>4121</v>
      </c>
      <c r="G612" s="235"/>
      <c r="H612" s="239">
        <v>70</v>
      </c>
      <c r="I612" s="240"/>
      <c r="J612" s="235"/>
      <c r="K612" s="235"/>
      <c r="L612" s="241"/>
      <c r="M612" s="242"/>
      <c r="N612" s="243"/>
      <c r="O612" s="243"/>
      <c r="P612" s="243"/>
      <c r="Q612" s="243"/>
      <c r="R612" s="243"/>
      <c r="S612" s="243"/>
      <c r="T612" s="24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225</v>
      </c>
      <c r="AU612" s="245" t="s">
        <v>93</v>
      </c>
      <c r="AV612" s="13" t="s">
        <v>93</v>
      </c>
      <c r="AW612" s="13" t="s">
        <v>38</v>
      </c>
      <c r="AX612" s="13" t="s">
        <v>83</v>
      </c>
      <c r="AY612" s="245" t="s">
        <v>216</v>
      </c>
    </row>
    <row r="613" s="13" customFormat="1">
      <c r="A613" s="13"/>
      <c r="B613" s="234"/>
      <c r="C613" s="235"/>
      <c r="D613" s="236" t="s">
        <v>225</v>
      </c>
      <c r="E613" s="237" t="s">
        <v>1</v>
      </c>
      <c r="F613" s="238" t="s">
        <v>4122</v>
      </c>
      <c r="G613" s="235"/>
      <c r="H613" s="239">
        <v>64</v>
      </c>
      <c r="I613" s="240"/>
      <c r="J613" s="235"/>
      <c r="K613" s="235"/>
      <c r="L613" s="241"/>
      <c r="M613" s="242"/>
      <c r="N613" s="243"/>
      <c r="O613" s="243"/>
      <c r="P613" s="243"/>
      <c r="Q613" s="243"/>
      <c r="R613" s="243"/>
      <c r="S613" s="243"/>
      <c r="T613" s="24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5" t="s">
        <v>225</v>
      </c>
      <c r="AU613" s="245" t="s">
        <v>93</v>
      </c>
      <c r="AV613" s="13" t="s">
        <v>93</v>
      </c>
      <c r="AW613" s="13" t="s">
        <v>38</v>
      </c>
      <c r="AX613" s="13" t="s">
        <v>83</v>
      </c>
      <c r="AY613" s="245" t="s">
        <v>216</v>
      </c>
    </row>
    <row r="614" s="13" customFormat="1">
      <c r="A614" s="13"/>
      <c r="B614" s="234"/>
      <c r="C614" s="235"/>
      <c r="D614" s="236" t="s">
        <v>225</v>
      </c>
      <c r="E614" s="237" t="s">
        <v>1</v>
      </c>
      <c r="F614" s="238" t="s">
        <v>4123</v>
      </c>
      <c r="G614" s="235"/>
      <c r="H614" s="239">
        <v>60</v>
      </c>
      <c r="I614" s="240"/>
      <c r="J614" s="235"/>
      <c r="K614" s="235"/>
      <c r="L614" s="241"/>
      <c r="M614" s="242"/>
      <c r="N614" s="243"/>
      <c r="O614" s="243"/>
      <c r="P614" s="243"/>
      <c r="Q614" s="243"/>
      <c r="R614" s="243"/>
      <c r="S614" s="243"/>
      <c r="T614" s="24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5" t="s">
        <v>225</v>
      </c>
      <c r="AU614" s="245" t="s">
        <v>93</v>
      </c>
      <c r="AV614" s="13" t="s">
        <v>93</v>
      </c>
      <c r="AW614" s="13" t="s">
        <v>38</v>
      </c>
      <c r="AX614" s="13" t="s">
        <v>83</v>
      </c>
      <c r="AY614" s="245" t="s">
        <v>216</v>
      </c>
    </row>
    <row r="615" s="13" customFormat="1">
      <c r="A615" s="13"/>
      <c r="B615" s="234"/>
      <c r="C615" s="235"/>
      <c r="D615" s="236" t="s">
        <v>225</v>
      </c>
      <c r="E615" s="237" t="s">
        <v>1</v>
      </c>
      <c r="F615" s="238" t="s">
        <v>4124</v>
      </c>
      <c r="G615" s="235"/>
      <c r="H615" s="239">
        <v>84</v>
      </c>
      <c r="I615" s="240"/>
      <c r="J615" s="235"/>
      <c r="K615" s="235"/>
      <c r="L615" s="241"/>
      <c r="M615" s="242"/>
      <c r="N615" s="243"/>
      <c r="O615" s="243"/>
      <c r="P615" s="243"/>
      <c r="Q615" s="243"/>
      <c r="R615" s="243"/>
      <c r="S615" s="243"/>
      <c r="T615" s="24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5" t="s">
        <v>225</v>
      </c>
      <c r="AU615" s="245" t="s">
        <v>93</v>
      </c>
      <c r="AV615" s="13" t="s">
        <v>93</v>
      </c>
      <c r="AW615" s="13" t="s">
        <v>38</v>
      </c>
      <c r="AX615" s="13" t="s">
        <v>83</v>
      </c>
      <c r="AY615" s="245" t="s">
        <v>216</v>
      </c>
    </row>
    <row r="616" s="14" customFormat="1">
      <c r="A616" s="14"/>
      <c r="B616" s="246"/>
      <c r="C616" s="247"/>
      <c r="D616" s="236" t="s">
        <v>225</v>
      </c>
      <c r="E616" s="248" t="s">
        <v>1</v>
      </c>
      <c r="F616" s="249" t="s">
        <v>229</v>
      </c>
      <c r="G616" s="247"/>
      <c r="H616" s="250">
        <v>458</v>
      </c>
      <c r="I616" s="251"/>
      <c r="J616" s="247"/>
      <c r="K616" s="247"/>
      <c r="L616" s="252"/>
      <c r="M616" s="253"/>
      <c r="N616" s="254"/>
      <c r="O616" s="254"/>
      <c r="P616" s="254"/>
      <c r="Q616" s="254"/>
      <c r="R616" s="254"/>
      <c r="S616" s="254"/>
      <c r="T616" s="25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6" t="s">
        <v>225</v>
      </c>
      <c r="AU616" s="256" t="s">
        <v>93</v>
      </c>
      <c r="AV616" s="14" t="s">
        <v>223</v>
      </c>
      <c r="AW616" s="14" t="s">
        <v>38</v>
      </c>
      <c r="AX616" s="14" t="s">
        <v>91</v>
      </c>
      <c r="AY616" s="256" t="s">
        <v>216</v>
      </c>
    </row>
    <row r="617" s="2" customFormat="1" ht="24.15" customHeight="1">
      <c r="A617" s="40"/>
      <c r="B617" s="41"/>
      <c r="C617" s="221" t="s">
        <v>527</v>
      </c>
      <c r="D617" s="221" t="s">
        <v>218</v>
      </c>
      <c r="E617" s="222" t="s">
        <v>3692</v>
      </c>
      <c r="F617" s="223" t="s">
        <v>4125</v>
      </c>
      <c r="G617" s="224" t="s">
        <v>237</v>
      </c>
      <c r="H617" s="225">
        <v>557</v>
      </c>
      <c r="I617" s="226"/>
      <c r="J617" s="227">
        <f>ROUND(I617*H617,2)</f>
        <v>0</v>
      </c>
      <c r="K617" s="223" t="s">
        <v>1</v>
      </c>
      <c r="L617" s="46"/>
      <c r="M617" s="228" t="s">
        <v>1</v>
      </c>
      <c r="N617" s="229" t="s">
        <v>48</v>
      </c>
      <c r="O617" s="93"/>
      <c r="P617" s="230">
        <f>O617*H617</f>
        <v>0</v>
      </c>
      <c r="Q617" s="230">
        <v>0</v>
      </c>
      <c r="R617" s="230">
        <f>Q617*H617</f>
        <v>0</v>
      </c>
      <c r="S617" s="230">
        <v>0</v>
      </c>
      <c r="T617" s="231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32" t="s">
        <v>223</v>
      </c>
      <c r="AT617" s="232" t="s">
        <v>218</v>
      </c>
      <c r="AU617" s="232" t="s">
        <v>93</v>
      </c>
      <c r="AY617" s="18" t="s">
        <v>216</v>
      </c>
      <c r="BE617" s="233">
        <f>IF(N617="základní",J617,0)</f>
        <v>0</v>
      </c>
      <c r="BF617" s="233">
        <f>IF(N617="snížená",J617,0)</f>
        <v>0</v>
      </c>
      <c r="BG617" s="233">
        <f>IF(N617="zákl. přenesená",J617,0)</f>
        <v>0</v>
      </c>
      <c r="BH617" s="233">
        <f>IF(N617="sníž. přenesená",J617,0)</f>
        <v>0</v>
      </c>
      <c r="BI617" s="233">
        <f>IF(N617="nulová",J617,0)</f>
        <v>0</v>
      </c>
      <c r="BJ617" s="18" t="s">
        <v>91</v>
      </c>
      <c r="BK617" s="233">
        <f>ROUND(I617*H617,2)</f>
        <v>0</v>
      </c>
      <c r="BL617" s="18" t="s">
        <v>223</v>
      </c>
      <c r="BM617" s="232" t="s">
        <v>4126</v>
      </c>
    </row>
    <row r="618" s="15" customFormat="1">
      <c r="A618" s="15"/>
      <c r="B618" s="257"/>
      <c r="C618" s="258"/>
      <c r="D618" s="236" t="s">
        <v>225</v>
      </c>
      <c r="E618" s="259" t="s">
        <v>1</v>
      </c>
      <c r="F618" s="260" t="s">
        <v>3751</v>
      </c>
      <c r="G618" s="258"/>
      <c r="H618" s="259" t="s">
        <v>1</v>
      </c>
      <c r="I618" s="261"/>
      <c r="J618" s="258"/>
      <c r="K618" s="258"/>
      <c r="L618" s="262"/>
      <c r="M618" s="263"/>
      <c r="N618" s="264"/>
      <c r="O618" s="264"/>
      <c r="P618" s="264"/>
      <c r="Q618" s="264"/>
      <c r="R618" s="264"/>
      <c r="S618" s="264"/>
      <c r="T618" s="26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66" t="s">
        <v>225</v>
      </c>
      <c r="AU618" s="266" t="s">
        <v>93</v>
      </c>
      <c r="AV618" s="15" t="s">
        <v>91</v>
      </c>
      <c r="AW618" s="15" t="s">
        <v>38</v>
      </c>
      <c r="AX618" s="15" t="s">
        <v>83</v>
      </c>
      <c r="AY618" s="266" t="s">
        <v>216</v>
      </c>
    </row>
    <row r="619" s="13" customFormat="1">
      <c r="A619" s="13"/>
      <c r="B619" s="234"/>
      <c r="C619" s="235"/>
      <c r="D619" s="236" t="s">
        <v>225</v>
      </c>
      <c r="E619" s="237" t="s">
        <v>1</v>
      </c>
      <c r="F619" s="238" t="s">
        <v>4119</v>
      </c>
      <c r="G619" s="235"/>
      <c r="H619" s="239">
        <v>90</v>
      </c>
      <c r="I619" s="240"/>
      <c r="J619" s="235"/>
      <c r="K619" s="235"/>
      <c r="L619" s="241"/>
      <c r="M619" s="242"/>
      <c r="N619" s="243"/>
      <c r="O619" s="243"/>
      <c r="P619" s="243"/>
      <c r="Q619" s="243"/>
      <c r="R619" s="243"/>
      <c r="S619" s="243"/>
      <c r="T619" s="24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5" t="s">
        <v>225</v>
      </c>
      <c r="AU619" s="245" t="s">
        <v>93</v>
      </c>
      <c r="AV619" s="13" t="s">
        <v>93</v>
      </c>
      <c r="AW619" s="13" t="s">
        <v>38</v>
      </c>
      <c r="AX619" s="13" t="s">
        <v>83</v>
      </c>
      <c r="AY619" s="245" t="s">
        <v>216</v>
      </c>
    </row>
    <row r="620" s="13" customFormat="1">
      <c r="A620" s="13"/>
      <c r="B620" s="234"/>
      <c r="C620" s="235"/>
      <c r="D620" s="236" t="s">
        <v>225</v>
      </c>
      <c r="E620" s="237" t="s">
        <v>1</v>
      </c>
      <c r="F620" s="238" t="s">
        <v>4120</v>
      </c>
      <c r="G620" s="235"/>
      <c r="H620" s="239">
        <v>90</v>
      </c>
      <c r="I620" s="240"/>
      <c r="J620" s="235"/>
      <c r="K620" s="235"/>
      <c r="L620" s="241"/>
      <c r="M620" s="242"/>
      <c r="N620" s="243"/>
      <c r="O620" s="243"/>
      <c r="P620" s="243"/>
      <c r="Q620" s="243"/>
      <c r="R620" s="243"/>
      <c r="S620" s="243"/>
      <c r="T620" s="24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5" t="s">
        <v>225</v>
      </c>
      <c r="AU620" s="245" t="s">
        <v>93</v>
      </c>
      <c r="AV620" s="13" t="s">
        <v>93</v>
      </c>
      <c r="AW620" s="13" t="s">
        <v>38</v>
      </c>
      <c r="AX620" s="13" t="s">
        <v>83</v>
      </c>
      <c r="AY620" s="245" t="s">
        <v>216</v>
      </c>
    </row>
    <row r="621" s="13" customFormat="1">
      <c r="A621" s="13"/>
      <c r="B621" s="234"/>
      <c r="C621" s="235"/>
      <c r="D621" s="236" t="s">
        <v>225</v>
      </c>
      <c r="E621" s="237" t="s">
        <v>1</v>
      </c>
      <c r="F621" s="238" t="s">
        <v>4121</v>
      </c>
      <c r="G621" s="235"/>
      <c r="H621" s="239">
        <v>70</v>
      </c>
      <c r="I621" s="240"/>
      <c r="J621" s="235"/>
      <c r="K621" s="235"/>
      <c r="L621" s="241"/>
      <c r="M621" s="242"/>
      <c r="N621" s="243"/>
      <c r="O621" s="243"/>
      <c r="P621" s="243"/>
      <c r="Q621" s="243"/>
      <c r="R621" s="243"/>
      <c r="S621" s="243"/>
      <c r="T621" s="24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5" t="s">
        <v>225</v>
      </c>
      <c r="AU621" s="245" t="s">
        <v>93</v>
      </c>
      <c r="AV621" s="13" t="s">
        <v>93</v>
      </c>
      <c r="AW621" s="13" t="s">
        <v>38</v>
      </c>
      <c r="AX621" s="13" t="s">
        <v>83</v>
      </c>
      <c r="AY621" s="245" t="s">
        <v>216</v>
      </c>
    </row>
    <row r="622" s="13" customFormat="1">
      <c r="A622" s="13"/>
      <c r="B622" s="234"/>
      <c r="C622" s="235"/>
      <c r="D622" s="236" t="s">
        <v>225</v>
      </c>
      <c r="E622" s="237" t="s">
        <v>1</v>
      </c>
      <c r="F622" s="238" t="s">
        <v>4122</v>
      </c>
      <c r="G622" s="235"/>
      <c r="H622" s="239">
        <v>64</v>
      </c>
      <c r="I622" s="240"/>
      <c r="J622" s="235"/>
      <c r="K622" s="235"/>
      <c r="L622" s="241"/>
      <c r="M622" s="242"/>
      <c r="N622" s="243"/>
      <c r="O622" s="243"/>
      <c r="P622" s="243"/>
      <c r="Q622" s="243"/>
      <c r="R622" s="243"/>
      <c r="S622" s="243"/>
      <c r="T622" s="24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5" t="s">
        <v>225</v>
      </c>
      <c r="AU622" s="245" t="s">
        <v>93</v>
      </c>
      <c r="AV622" s="13" t="s">
        <v>93</v>
      </c>
      <c r="AW622" s="13" t="s">
        <v>38</v>
      </c>
      <c r="AX622" s="13" t="s">
        <v>83</v>
      </c>
      <c r="AY622" s="245" t="s">
        <v>216</v>
      </c>
    </row>
    <row r="623" s="13" customFormat="1">
      <c r="A623" s="13"/>
      <c r="B623" s="234"/>
      <c r="C623" s="235"/>
      <c r="D623" s="236" t="s">
        <v>225</v>
      </c>
      <c r="E623" s="237" t="s">
        <v>1</v>
      </c>
      <c r="F623" s="238" t="s">
        <v>4123</v>
      </c>
      <c r="G623" s="235"/>
      <c r="H623" s="239">
        <v>60</v>
      </c>
      <c r="I623" s="240"/>
      <c r="J623" s="235"/>
      <c r="K623" s="235"/>
      <c r="L623" s="241"/>
      <c r="M623" s="242"/>
      <c r="N623" s="243"/>
      <c r="O623" s="243"/>
      <c r="P623" s="243"/>
      <c r="Q623" s="243"/>
      <c r="R623" s="243"/>
      <c r="S623" s="243"/>
      <c r="T623" s="24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5" t="s">
        <v>225</v>
      </c>
      <c r="AU623" s="245" t="s">
        <v>93</v>
      </c>
      <c r="AV623" s="13" t="s">
        <v>93</v>
      </c>
      <c r="AW623" s="13" t="s">
        <v>38</v>
      </c>
      <c r="AX623" s="13" t="s">
        <v>83</v>
      </c>
      <c r="AY623" s="245" t="s">
        <v>216</v>
      </c>
    </row>
    <row r="624" s="13" customFormat="1">
      <c r="A624" s="13"/>
      <c r="B624" s="234"/>
      <c r="C624" s="235"/>
      <c r="D624" s="236" t="s">
        <v>225</v>
      </c>
      <c r="E624" s="237" t="s">
        <v>1</v>
      </c>
      <c r="F624" s="238" t="s">
        <v>4127</v>
      </c>
      <c r="G624" s="235"/>
      <c r="H624" s="239">
        <v>84</v>
      </c>
      <c r="I624" s="240"/>
      <c r="J624" s="235"/>
      <c r="K624" s="235"/>
      <c r="L624" s="241"/>
      <c r="M624" s="242"/>
      <c r="N624" s="243"/>
      <c r="O624" s="243"/>
      <c r="P624" s="243"/>
      <c r="Q624" s="243"/>
      <c r="R624" s="243"/>
      <c r="S624" s="243"/>
      <c r="T624" s="244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5" t="s">
        <v>225</v>
      </c>
      <c r="AU624" s="245" t="s">
        <v>93</v>
      </c>
      <c r="AV624" s="13" t="s">
        <v>93</v>
      </c>
      <c r="AW624" s="13" t="s">
        <v>38</v>
      </c>
      <c r="AX624" s="13" t="s">
        <v>83</v>
      </c>
      <c r="AY624" s="245" t="s">
        <v>216</v>
      </c>
    </row>
    <row r="625" s="15" customFormat="1">
      <c r="A625" s="15"/>
      <c r="B625" s="257"/>
      <c r="C625" s="258"/>
      <c r="D625" s="236" t="s">
        <v>225</v>
      </c>
      <c r="E625" s="259" t="s">
        <v>1</v>
      </c>
      <c r="F625" s="260" t="s">
        <v>3703</v>
      </c>
      <c r="G625" s="258"/>
      <c r="H625" s="259" t="s">
        <v>1</v>
      </c>
      <c r="I625" s="261"/>
      <c r="J625" s="258"/>
      <c r="K625" s="258"/>
      <c r="L625" s="262"/>
      <c r="M625" s="263"/>
      <c r="N625" s="264"/>
      <c r="O625" s="264"/>
      <c r="P625" s="264"/>
      <c r="Q625" s="264"/>
      <c r="R625" s="264"/>
      <c r="S625" s="264"/>
      <c r="T625" s="26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66" t="s">
        <v>225</v>
      </c>
      <c r="AU625" s="266" t="s">
        <v>93</v>
      </c>
      <c r="AV625" s="15" t="s">
        <v>91</v>
      </c>
      <c r="AW625" s="15" t="s">
        <v>38</v>
      </c>
      <c r="AX625" s="15" t="s">
        <v>83</v>
      </c>
      <c r="AY625" s="266" t="s">
        <v>216</v>
      </c>
    </row>
    <row r="626" s="13" customFormat="1">
      <c r="A626" s="13"/>
      <c r="B626" s="234"/>
      <c r="C626" s="235"/>
      <c r="D626" s="236" t="s">
        <v>225</v>
      </c>
      <c r="E626" s="237" t="s">
        <v>1</v>
      </c>
      <c r="F626" s="238" t="s">
        <v>4128</v>
      </c>
      <c r="G626" s="235"/>
      <c r="H626" s="239">
        <v>16</v>
      </c>
      <c r="I626" s="240"/>
      <c r="J626" s="235"/>
      <c r="K626" s="235"/>
      <c r="L626" s="241"/>
      <c r="M626" s="242"/>
      <c r="N626" s="243"/>
      <c r="O626" s="243"/>
      <c r="P626" s="243"/>
      <c r="Q626" s="243"/>
      <c r="R626" s="243"/>
      <c r="S626" s="243"/>
      <c r="T626" s="24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5" t="s">
        <v>225</v>
      </c>
      <c r="AU626" s="245" t="s">
        <v>93</v>
      </c>
      <c r="AV626" s="13" t="s">
        <v>93</v>
      </c>
      <c r="AW626" s="13" t="s">
        <v>38</v>
      </c>
      <c r="AX626" s="13" t="s">
        <v>83</v>
      </c>
      <c r="AY626" s="245" t="s">
        <v>216</v>
      </c>
    </row>
    <row r="627" s="13" customFormat="1">
      <c r="A627" s="13"/>
      <c r="B627" s="234"/>
      <c r="C627" s="235"/>
      <c r="D627" s="236" t="s">
        <v>225</v>
      </c>
      <c r="E627" s="237" t="s">
        <v>1</v>
      </c>
      <c r="F627" s="238" t="s">
        <v>4076</v>
      </c>
      <c r="G627" s="235"/>
      <c r="H627" s="239">
        <v>6</v>
      </c>
      <c r="I627" s="240"/>
      <c r="J627" s="235"/>
      <c r="K627" s="235"/>
      <c r="L627" s="241"/>
      <c r="M627" s="242"/>
      <c r="N627" s="243"/>
      <c r="O627" s="243"/>
      <c r="P627" s="243"/>
      <c r="Q627" s="243"/>
      <c r="R627" s="243"/>
      <c r="S627" s="243"/>
      <c r="T627" s="24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5" t="s">
        <v>225</v>
      </c>
      <c r="AU627" s="245" t="s">
        <v>93</v>
      </c>
      <c r="AV627" s="13" t="s">
        <v>93</v>
      </c>
      <c r="AW627" s="13" t="s">
        <v>38</v>
      </c>
      <c r="AX627" s="13" t="s">
        <v>83</v>
      </c>
      <c r="AY627" s="245" t="s">
        <v>216</v>
      </c>
    </row>
    <row r="628" s="13" customFormat="1">
      <c r="A628" s="13"/>
      <c r="B628" s="234"/>
      <c r="C628" s="235"/>
      <c r="D628" s="236" t="s">
        <v>225</v>
      </c>
      <c r="E628" s="237" t="s">
        <v>1</v>
      </c>
      <c r="F628" s="238" t="s">
        <v>4077</v>
      </c>
      <c r="G628" s="235"/>
      <c r="H628" s="239">
        <v>3</v>
      </c>
      <c r="I628" s="240"/>
      <c r="J628" s="235"/>
      <c r="K628" s="235"/>
      <c r="L628" s="241"/>
      <c r="M628" s="242"/>
      <c r="N628" s="243"/>
      <c r="O628" s="243"/>
      <c r="P628" s="243"/>
      <c r="Q628" s="243"/>
      <c r="R628" s="243"/>
      <c r="S628" s="243"/>
      <c r="T628" s="244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5" t="s">
        <v>225</v>
      </c>
      <c r="AU628" s="245" t="s">
        <v>93</v>
      </c>
      <c r="AV628" s="13" t="s">
        <v>93</v>
      </c>
      <c r="AW628" s="13" t="s">
        <v>38</v>
      </c>
      <c r="AX628" s="13" t="s">
        <v>83</v>
      </c>
      <c r="AY628" s="245" t="s">
        <v>216</v>
      </c>
    </row>
    <row r="629" s="13" customFormat="1">
      <c r="A629" s="13"/>
      <c r="B629" s="234"/>
      <c r="C629" s="235"/>
      <c r="D629" s="236" t="s">
        <v>225</v>
      </c>
      <c r="E629" s="237" t="s">
        <v>1</v>
      </c>
      <c r="F629" s="238" t="s">
        <v>4029</v>
      </c>
      <c r="G629" s="235"/>
      <c r="H629" s="239">
        <v>10</v>
      </c>
      <c r="I629" s="240"/>
      <c r="J629" s="235"/>
      <c r="K629" s="235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225</v>
      </c>
      <c r="AU629" s="245" t="s">
        <v>93</v>
      </c>
      <c r="AV629" s="13" t="s">
        <v>93</v>
      </c>
      <c r="AW629" s="13" t="s">
        <v>38</v>
      </c>
      <c r="AX629" s="13" t="s">
        <v>83</v>
      </c>
      <c r="AY629" s="245" t="s">
        <v>216</v>
      </c>
    </row>
    <row r="630" s="13" customFormat="1">
      <c r="A630" s="13"/>
      <c r="B630" s="234"/>
      <c r="C630" s="235"/>
      <c r="D630" s="236" t="s">
        <v>225</v>
      </c>
      <c r="E630" s="237" t="s">
        <v>1</v>
      </c>
      <c r="F630" s="238" t="s">
        <v>4129</v>
      </c>
      <c r="G630" s="235"/>
      <c r="H630" s="239">
        <v>20</v>
      </c>
      <c r="I630" s="240"/>
      <c r="J630" s="235"/>
      <c r="K630" s="235"/>
      <c r="L630" s="241"/>
      <c r="M630" s="242"/>
      <c r="N630" s="243"/>
      <c r="O630" s="243"/>
      <c r="P630" s="243"/>
      <c r="Q630" s="243"/>
      <c r="R630" s="243"/>
      <c r="S630" s="243"/>
      <c r="T630" s="24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5" t="s">
        <v>225</v>
      </c>
      <c r="AU630" s="245" t="s">
        <v>93</v>
      </c>
      <c r="AV630" s="13" t="s">
        <v>93</v>
      </c>
      <c r="AW630" s="13" t="s">
        <v>38</v>
      </c>
      <c r="AX630" s="13" t="s">
        <v>83</v>
      </c>
      <c r="AY630" s="245" t="s">
        <v>216</v>
      </c>
    </row>
    <row r="631" s="13" customFormat="1">
      <c r="A631" s="13"/>
      <c r="B631" s="234"/>
      <c r="C631" s="235"/>
      <c r="D631" s="236" t="s">
        <v>225</v>
      </c>
      <c r="E631" s="237" t="s">
        <v>1</v>
      </c>
      <c r="F631" s="238" t="s">
        <v>4130</v>
      </c>
      <c r="G631" s="235"/>
      <c r="H631" s="239">
        <v>8</v>
      </c>
      <c r="I631" s="240"/>
      <c r="J631" s="235"/>
      <c r="K631" s="235"/>
      <c r="L631" s="241"/>
      <c r="M631" s="242"/>
      <c r="N631" s="243"/>
      <c r="O631" s="243"/>
      <c r="P631" s="243"/>
      <c r="Q631" s="243"/>
      <c r="R631" s="243"/>
      <c r="S631" s="243"/>
      <c r="T631" s="24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5" t="s">
        <v>225</v>
      </c>
      <c r="AU631" s="245" t="s">
        <v>93</v>
      </c>
      <c r="AV631" s="13" t="s">
        <v>93</v>
      </c>
      <c r="AW631" s="13" t="s">
        <v>38</v>
      </c>
      <c r="AX631" s="13" t="s">
        <v>83</v>
      </c>
      <c r="AY631" s="245" t="s">
        <v>216</v>
      </c>
    </row>
    <row r="632" s="13" customFormat="1">
      <c r="A632" s="13"/>
      <c r="B632" s="234"/>
      <c r="C632" s="235"/>
      <c r="D632" s="236" t="s">
        <v>225</v>
      </c>
      <c r="E632" s="237" t="s">
        <v>1</v>
      </c>
      <c r="F632" s="238" t="s">
        <v>4131</v>
      </c>
      <c r="G632" s="235"/>
      <c r="H632" s="239">
        <v>8</v>
      </c>
      <c r="I632" s="240"/>
      <c r="J632" s="235"/>
      <c r="K632" s="235"/>
      <c r="L632" s="241"/>
      <c r="M632" s="242"/>
      <c r="N632" s="243"/>
      <c r="O632" s="243"/>
      <c r="P632" s="243"/>
      <c r="Q632" s="243"/>
      <c r="R632" s="243"/>
      <c r="S632" s="243"/>
      <c r="T632" s="24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5" t="s">
        <v>225</v>
      </c>
      <c r="AU632" s="245" t="s">
        <v>93</v>
      </c>
      <c r="AV632" s="13" t="s">
        <v>93</v>
      </c>
      <c r="AW632" s="13" t="s">
        <v>38</v>
      </c>
      <c r="AX632" s="13" t="s">
        <v>83</v>
      </c>
      <c r="AY632" s="245" t="s">
        <v>216</v>
      </c>
    </row>
    <row r="633" s="13" customFormat="1">
      <c r="A633" s="13"/>
      <c r="B633" s="234"/>
      <c r="C633" s="235"/>
      <c r="D633" s="236" t="s">
        <v>225</v>
      </c>
      <c r="E633" s="237" t="s">
        <v>1</v>
      </c>
      <c r="F633" s="238" t="s">
        <v>4132</v>
      </c>
      <c r="G633" s="235"/>
      <c r="H633" s="239">
        <v>3</v>
      </c>
      <c r="I633" s="240"/>
      <c r="J633" s="235"/>
      <c r="K633" s="235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225</v>
      </c>
      <c r="AU633" s="245" t="s">
        <v>93</v>
      </c>
      <c r="AV633" s="13" t="s">
        <v>93</v>
      </c>
      <c r="AW633" s="13" t="s">
        <v>38</v>
      </c>
      <c r="AX633" s="13" t="s">
        <v>83</v>
      </c>
      <c r="AY633" s="245" t="s">
        <v>216</v>
      </c>
    </row>
    <row r="634" s="13" customFormat="1">
      <c r="A634" s="13"/>
      <c r="B634" s="234"/>
      <c r="C634" s="235"/>
      <c r="D634" s="236" t="s">
        <v>225</v>
      </c>
      <c r="E634" s="237" t="s">
        <v>1</v>
      </c>
      <c r="F634" s="238" t="s">
        <v>4133</v>
      </c>
      <c r="G634" s="235"/>
      <c r="H634" s="239">
        <v>25</v>
      </c>
      <c r="I634" s="240"/>
      <c r="J634" s="235"/>
      <c r="K634" s="235"/>
      <c r="L634" s="241"/>
      <c r="M634" s="242"/>
      <c r="N634" s="243"/>
      <c r="O634" s="243"/>
      <c r="P634" s="243"/>
      <c r="Q634" s="243"/>
      <c r="R634" s="243"/>
      <c r="S634" s="243"/>
      <c r="T634" s="24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5" t="s">
        <v>225</v>
      </c>
      <c r="AU634" s="245" t="s">
        <v>93</v>
      </c>
      <c r="AV634" s="13" t="s">
        <v>93</v>
      </c>
      <c r="AW634" s="13" t="s">
        <v>38</v>
      </c>
      <c r="AX634" s="13" t="s">
        <v>83</v>
      </c>
      <c r="AY634" s="245" t="s">
        <v>216</v>
      </c>
    </row>
    <row r="635" s="14" customFormat="1">
      <c r="A635" s="14"/>
      <c r="B635" s="246"/>
      <c r="C635" s="247"/>
      <c r="D635" s="236" t="s">
        <v>225</v>
      </c>
      <c r="E635" s="248" t="s">
        <v>1</v>
      </c>
      <c r="F635" s="249" t="s">
        <v>229</v>
      </c>
      <c r="G635" s="247"/>
      <c r="H635" s="250">
        <v>557</v>
      </c>
      <c r="I635" s="251"/>
      <c r="J635" s="247"/>
      <c r="K635" s="247"/>
      <c r="L635" s="252"/>
      <c r="M635" s="253"/>
      <c r="N635" s="254"/>
      <c r="O635" s="254"/>
      <c r="P635" s="254"/>
      <c r="Q635" s="254"/>
      <c r="R635" s="254"/>
      <c r="S635" s="254"/>
      <c r="T635" s="25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6" t="s">
        <v>225</v>
      </c>
      <c r="AU635" s="256" t="s">
        <v>93</v>
      </c>
      <c r="AV635" s="14" t="s">
        <v>223</v>
      </c>
      <c r="AW635" s="14" t="s">
        <v>38</v>
      </c>
      <c r="AX635" s="14" t="s">
        <v>91</v>
      </c>
      <c r="AY635" s="256" t="s">
        <v>216</v>
      </c>
    </row>
    <row r="636" s="2" customFormat="1" ht="33" customHeight="1">
      <c r="A636" s="40"/>
      <c r="B636" s="41"/>
      <c r="C636" s="221" t="s">
        <v>531</v>
      </c>
      <c r="D636" s="221" t="s">
        <v>218</v>
      </c>
      <c r="E636" s="222" t="s">
        <v>3765</v>
      </c>
      <c r="F636" s="223" t="s">
        <v>4134</v>
      </c>
      <c r="G636" s="224" t="s">
        <v>323</v>
      </c>
      <c r="H636" s="225">
        <v>165</v>
      </c>
      <c r="I636" s="226"/>
      <c r="J636" s="227">
        <f>ROUND(I636*H636,2)</f>
        <v>0</v>
      </c>
      <c r="K636" s="223" t="s">
        <v>1</v>
      </c>
      <c r="L636" s="46"/>
      <c r="M636" s="228" t="s">
        <v>1</v>
      </c>
      <c r="N636" s="229" t="s">
        <v>48</v>
      </c>
      <c r="O636" s="93"/>
      <c r="P636" s="230">
        <f>O636*H636</f>
        <v>0</v>
      </c>
      <c r="Q636" s="230">
        <v>0</v>
      </c>
      <c r="R636" s="230">
        <f>Q636*H636</f>
        <v>0</v>
      </c>
      <c r="S636" s="230">
        <v>0</v>
      </c>
      <c r="T636" s="231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32" t="s">
        <v>223</v>
      </c>
      <c r="AT636" s="232" t="s">
        <v>218</v>
      </c>
      <c r="AU636" s="232" t="s">
        <v>93</v>
      </c>
      <c r="AY636" s="18" t="s">
        <v>216</v>
      </c>
      <c r="BE636" s="233">
        <f>IF(N636="základní",J636,0)</f>
        <v>0</v>
      </c>
      <c r="BF636" s="233">
        <f>IF(N636="snížená",J636,0)</f>
        <v>0</v>
      </c>
      <c r="BG636" s="233">
        <f>IF(N636="zákl. přenesená",J636,0)</f>
        <v>0</v>
      </c>
      <c r="BH636" s="233">
        <f>IF(N636="sníž. přenesená",J636,0)</f>
        <v>0</v>
      </c>
      <c r="BI636" s="233">
        <f>IF(N636="nulová",J636,0)</f>
        <v>0</v>
      </c>
      <c r="BJ636" s="18" t="s">
        <v>91</v>
      </c>
      <c r="BK636" s="233">
        <f>ROUND(I636*H636,2)</f>
        <v>0</v>
      </c>
      <c r="BL636" s="18" t="s">
        <v>223</v>
      </c>
      <c r="BM636" s="232" t="s">
        <v>4135</v>
      </c>
    </row>
    <row r="637" s="15" customFormat="1">
      <c r="A637" s="15"/>
      <c r="B637" s="257"/>
      <c r="C637" s="258"/>
      <c r="D637" s="236" t="s">
        <v>225</v>
      </c>
      <c r="E637" s="259" t="s">
        <v>1</v>
      </c>
      <c r="F637" s="260" t="s">
        <v>3697</v>
      </c>
      <c r="G637" s="258"/>
      <c r="H637" s="259" t="s">
        <v>1</v>
      </c>
      <c r="I637" s="261"/>
      <c r="J637" s="258"/>
      <c r="K637" s="258"/>
      <c r="L637" s="262"/>
      <c r="M637" s="263"/>
      <c r="N637" s="264"/>
      <c r="O637" s="264"/>
      <c r="P637" s="264"/>
      <c r="Q637" s="264"/>
      <c r="R637" s="264"/>
      <c r="S637" s="264"/>
      <c r="T637" s="26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6" t="s">
        <v>225</v>
      </c>
      <c r="AU637" s="266" t="s">
        <v>93</v>
      </c>
      <c r="AV637" s="15" t="s">
        <v>91</v>
      </c>
      <c r="AW637" s="15" t="s">
        <v>38</v>
      </c>
      <c r="AX637" s="15" t="s">
        <v>83</v>
      </c>
      <c r="AY637" s="266" t="s">
        <v>216</v>
      </c>
    </row>
    <row r="638" s="13" customFormat="1">
      <c r="A638" s="13"/>
      <c r="B638" s="234"/>
      <c r="C638" s="235"/>
      <c r="D638" s="236" t="s">
        <v>225</v>
      </c>
      <c r="E638" s="237" t="s">
        <v>1</v>
      </c>
      <c r="F638" s="238" t="s">
        <v>3824</v>
      </c>
      <c r="G638" s="235"/>
      <c r="H638" s="239">
        <v>15</v>
      </c>
      <c r="I638" s="240"/>
      <c r="J638" s="235"/>
      <c r="K638" s="235"/>
      <c r="L638" s="241"/>
      <c r="M638" s="242"/>
      <c r="N638" s="243"/>
      <c r="O638" s="243"/>
      <c r="P638" s="243"/>
      <c r="Q638" s="243"/>
      <c r="R638" s="243"/>
      <c r="S638" s="243"/>
      <c r="T638" s="24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5" t="s">
        <v>225</v>
      </c>
      <c r="AU638" s="245" t="s">
        <v>93</v>
      </c>
      <c r="AV638" s="13" t="s">
        <v>93</v>
      </c>
      <c r="AW638" s="13" t="s">
        <v>38</v>
      </c>
      <c r="AX638" s="13" t="s">
        <v>83</v>
      </c>
      <c r="AY638" s="245" t="s">
        <v>216</v>
      </c>
    </row>
    <row r="639" s="13" customFormat="1">
      <c r="A639" s="13"/>
      <c r="B639" s="234"/>
      <c r="C639" s="235"/>
      <c r="D639" s="236" t="s">
        <v>225</v>
      </c>
      <c r="E639" s="237" t="s">
        <v>1</v>
      </c>
      <c r="F639" s="238" t="s">
        <v>3825</v>
      </c>
      <c r="G639" s="235"/>
      <c r="H639" s="239">
        <v>14</v>
      </c>
      <c r="I639" s="240"/>
      <c r="J639" s="235"/>
      <c r="K639" s="235"/>
      <c r="L639" s="241"/>
      <c r="M639" s="242"/>
      <c r="N639" s="243"/>
      <c r="O639" s="243"/>
      <c r="P639" s="243"/>
      <c r="Q639" s="243"/>
      <c r="R639" s="243"/>
      <c r="S639" s="243"/>
      <c r="T639" s="24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5" t="s">
        <v>225</v>
      </c>
      <c r="AU639" s="245" t="s">
        <v>93</v>
      </c>
      <c r="AV639" s="13" t="s">
        <v>93</v>
      </c>
      <c r="AW639" s="13" t="s">
        <v>38</v>
      </c>
      <c r="AX639" s="13" t="s">
        <v>83</v>
      </c>
      <c r="AY639" s="245" t="s">
        <v>216</v>
      </c>
    </row>
    <row r="640" s="13" customFormat="1">
      <c r="A640" s="13"/>
      <c r="B640" s="234"/>
      <c r="C640" s="235"/>
      <c r="D640" s="236" t="s">
        <v>225</v>
      </c>
      <c r="E640" s="237" t="s">
        <v>1</v>
      </c>
      <c r="F640" s="238" t="s">
        <v>3826</v>
      </c>
      <c r="G640" s="235"/>
      <c r="H640" s="239">
        <v>11</v>
      </c>
      <c r="I640" s="240"/>
      <c r="J640" s="235"/>
      <c r="K640" s="235"/>
      <c r="L640" s="241"/>
      <c r="M640" s="242"/>
      <c r="N640" s="243"/>
      <c r="O640" s="243"/>
      <c r="P640" s="243"/>
      <c r="Q640" s="243"/>
      <c r="R640" s="243"/>
      <c r="S640" s="243"/>
      <c r="T640" s="24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5" t="s">
        <v>225</v>
      </c>
      <c r="AU640" s="245" t="s">
        <v>93</v>
      </c>
      <c r="AV640" s="13" t="s">
        <v>93</v>
      </c>
      <c r="AW640" s="13" t="s">
        <v>38</v>
      </c>
      <c r="AX640" s="13" t="s">
        <v>83</v>
      </c>
      <c r="AY640" s="245" t="s">
        <v>216</v>
      </c>
    </row>
    <row r="641" s="13" customFormat="1">
      <c r="A641" s="13"/>
      <c r="B641" s="234"/>
      <c r="C641" s="235"/>
      <c r="D641" s="236" t="s">
        <v>225</v>
      </c>
      <c r="E641" s="237" t="s">
        <v>1</v>
      </c>
      <c r="F641" s="238" t="s">
        <v>3827</v>
      </c>
      <c r="G641" s="235"/>
      <c r="H641" s="239">
        <v>11</v>
      </c>
      <c r="I641" s="240"/>
      <c r="J641" s="235"/>
      <c r="K641" s="235"/>
      <c r="L641" s="241"/>
      <c r="M641" s="242"/>
      <c r="N641" s="243"/>
      <c r="O641" s="243"/>
      <c r="P641" s="243"/>
      <c r="Q641" s="243"/>
      <c r="R641" s="243"/>
      <c r="S641" s="243"/>
      <c r="T641" s="24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5" t="s">
        <v>225</v>
      </c>
      <c r="AU641" s="245" t="s">
        <v>93</v>
      </c>
      <c r="AV641" s="13" t="s">
        <v>93</v>
      </c>
      <c r="AW641" s="13" t="s">
        <v>38</v>
      </c>
      <c r="AX641" s="13" t="s">
        <v>83</v>
      </c>
      <c r="AY641" s="245" t="s">
        <v>216</v>
      </c>
    </row>
    <row r="642" s="13" customFormat="1">
      <c r="A642" s="13"/>
      <c r="B642" s="234"/>
      <c r="C642" s="235"/>
      <c r="D642" s="236" t="s">
        <v>225</v>
      </c>
      <c r="E642" s="237" t="s">
        <v>1</v>
      </c>
      <c r="F642" s="238" t="s">
        <v>3828</v>
      </c>
      <c r="G642" s="235"/>
      <c r="H642" s="239">
        <v>17</v>
      </c>
      <c r="I642" s="240"/>
      <c r="J642" s="235"/>
      <c r="K642" s="235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225</v>
      </c>
      <c r="AU642" s="245" t="s">
        <v>93</v>
      </c>
      <c r="AV642" s="13" t="s">
        <v>93</v>
      </c>
      <c r="AW642" s="13" t="s">
        <v>38</v>
      </c>
      <c r="AX642" s="13" t="s">
        <v>83</v>
      </c>
      <c r="AY642" s="245" t="s">
        <v>216</v>
      </c>
    </row>
    <row r="643" s="15" customFormat="1">
      <c r="A643" s="15"/>
      <c r="B643" s="257"/>
      <c r="C643" s="258"/>
      <c r="D643" s="236" t="s">
        <v>225</v>
      </c>
      <c r="E643" s="259" t="s">
        <v>1</v>
      </c>
      <c r="F643" s="260" t="s">
        <v>3703</v>
      </c>
      <c r="G643" s="258"/>
      <c r="H643" s="259" t="s">
        <v>1</v>
      </c>
      <c r="I643" s="261"/>
      <c r="J643" s="258"/>
      <c r="K643" s="258"/>
      <c r="L643" s="262"/>
      <c r="M643" s="263"/>
      <c r="N643" s="264"/>
      <c r="O643" s="264"/>
      <c r="P643" s="264"/>
      <c r="Q643" s="264"/>
      <c r="R643" s="264"/>
      <c r="S643" s="264"/>
      <c r="T643" s="26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66" t="s">
        <v>225</v>
      </c>
      <c r="AU643" s="266" t="s">
        <v>93</v>
      </c>
      <c r="AV643" s="15" t="s">
        <v>91</v>
      </c>
      <c r="AW643" s="15" t="s">
        <v>38</v>
      </c>
      <c r="AX643" s="15" t="s">
        <v>83</v>
      </c>
      <c r="AY643" s="266" t="s">
        <v>216</v>
      </c>
    </row>
    <row r="644" s="13" customFormat="1">
      <c r="A644" s="13"/>
      <c r="B644" s="234"/>
      <c r="C644" s="235"/>
      <c r="D644" s="236" t="s">
        <v>225</v>
      </c>
      <c r="E644" s="237" t="s">
        <v>1</v>
      </c>
      <c r="F644" s="238" t="s">
        <v>3832</v>
      </c>
      <c r="G644" s="235"/>
      <c r="H644" s="239">
        <v>5</v>
      </c>
      <c r="I644" s="240"/>
      <c r="J644" s="235"/>
      <c r="K644" s="235"/>
      <c r="L644" s="241"/>
      <c r="M644" s="242"/>
      <c r="N644" s="243"/>
      <c r="O644" s="243"/>
      <c r="P644" s="243"/>
      <c r="Q644" s="243"/>
      <c r="R644" s="243"/>
      <c r="S644" s="243"/>
      <c r="T644" s="24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5" t="s">
        <v>225</v>
      </c>
      <c r="AU644" s="245" t="s">
        <v>93</v>
      </c>
      <c r="AV644" s="13" t="s">
        <v>93</v>
      </c>
      <c r="AW644" s="13" t="s">
        <v>38</v>
      </c>
      <c r="AX644" s="13" t="s">
        <v>83</v>
      </c>
      <c r="AY644" s="245" t="s">
        <v>216</v>
      </c>
    </row>
    <row r="645" s="13" customFormat="1">
      <c r="A645" s="13"/>
      <c r="B645" s="234"/>
      <c r="C645" s="235"/>
      <c r="D645" s="236" t="s">
        <v>225</v>
      </c>
      <c r="E645" s="237" t="s">
        <v>1</v>
      </c>
      <c r="F645" s="238" t="s">
        <v>3833</v>
      </c>
      <c r="G645" s="235"/>
      <c r="H645" s="239">
        <v>12</v>
      </c>
      <c r="I645" s="240"/>
      <c r="J645" s="235"/>
      <c r="K645" s="235"/>
      <c r="L645" s="241"/>
      <c r="M645" s="242"/>
      <c r="N645" s="243"/>
      <c r="O645" s="243"/>
      <c r="P645" s="243"/>
      <c r="Q645" s="243"/>
      <c r="R645" s="243"/>
      <c r="S645" s="243"/>
      <c r="T645" s="24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5" t="s">
        <v>225</v>
      </c>
      <c r="AU645" s="245" t="s">
        <v>93</v>
      </c>
      <c r="AV645" s="13" t="s">
        <v>93</v>
      </c>
      <c r="AW645" s="13" t="s">
        <v>38</v>
      </c>
      <c r="AX645" s="13" t="s">
        <v>83</v>
      </c>
      <c r="AY645" s="245" t="s">
        <v>216</v>
      </c>
    </row>
    <row r="646" s="13" customFormat="1">
      <c r="A646" s="13"/>
      <c r="B646" s="234"/>
      <c r="C646" s="235"/>
      <c r="D646" s="236" t="s">
        <v>225</v>
      </c>
      <c r="E646" s="237" t="s">
        <v>1</v>
      </c>
      <c r="F646" s="238" t="s">
        <v>3834</v>
      </c>
      <c r="G646" s="235"/>
      <c r="H646" s="239">
        <v>3</v>
      </c>
      <c r="I646" s="240"/>
      <c r="J646" s="235"/>
      <c r="K646" s="235"/>
      <c r="L646" s="241"/>
      <c r="M646" s="242"/>
      <c r="N646" s="243"/>
      <c r="O646" s="243"/>
      <c r="P646" s="243"/>
      <c r="Q646" s="243"/>
      <c r="R646" s="243"/>
      <c r="S646" s="243"/>
      <c r="T646" s="24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5" t="s">
        <v>225</v>
      </c>
      <c r="AU646" s="245" t="s">
        <v>93</v>
      </c>
      <c r="AV646" s="13" t="s">
        <v>93</v>
      </c>
      <c r="AW646" s="13" t="s">
        <v>38</v>
      </c>
      <c r="AX646" s="13" t="s">
        <v>83</v>
      </c>
      <c r="AY646" s="245" t="s">
        <v>216</v>
      </c>
    </row>
    <row r="647" s="13" customFormat="1">
      <c r="A647" s="13"/>
      <c r="B647" s="234"/>
      <c r="C647" s="235"/>
      <c r="D647" s="236" t="s">
        <v>225</v>
      </c>
      <c r="E647" s="237" t="s">
        <v>1</v>
      </c>
      <c r="F647" s="238" t="s">
        <v>3835</v>
      </c>
      <c r="G647" s="235"/>
      <c r="H647" s="239">
        <v>4</v>
      </c>
      <c r="I647" s="240"/>
      <c r="J647" s="235"/>
      <c r="K647" s="235"/>
      <c r="L647" s="241"/>
      <c r="M647" s="242"/>
      <c r="N647" s="243"/>
      <c r="O647" s="243"/>
      <c r="P647" s="243"/>
      <c r="Q647" s="243"/>
      <c r="R647" s="243"/>
      <c r="S647" s="243"/>
      <c r="T647" s="24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5" t="s">
        <v>225</v>
      </c>
      <c r="AU647" s="245" t="s">
        <v>93</v>
      </c>
      <c r="AV647" s="13" t="s">
        <v>93</v>
      </c>
      <c r="AW647" s="13" t="s">
        <v>38</v>
      </c>
      <c r="AX647" s="13" t="s">
        <v>83</v>
      </c>
      <c r="AY647" s="245" t="s">
        <v>216</v>
      </c>
    </row>
    <row r="648" s="13" customFormat="1">
      <c r="A648" s="13"/>
      <c r="B648" s="234"/>
      <c r="C648" s="235"/>
      <c r="D648" s="236" t="s">
        <v>225</v>
      </c>
      <c r="E648" s="237" t="s">
        <v>1</v>
      </c>
      <c r="F648" s="238" t="s">
        <v>3836</v>
      </c>
      <c r="G648" s="235"/>
      <c r="H648" s="239">
        <v>5</v>
      </c>
      <c r="I648" s="240"/>
      <c r="J648" s="235"/>
      <c r="K648" s="235"/>
      <c r="L648" s="241"/>
      <c r="M648" s="242"/>
      <c r="N648" s="243"/>
      <c r="O648" s="243"/>
      <c r="P648" s="243"/>
      <c r="Q648" s="243"/>
      <c r="R648" s="243"/>
      <c r="S648" s="243"/>
      <c r="T648" s="24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5" t="s">
        <v>225</v>
      </c>
      <c r="AU648" s="245" t="s">
        <v>93</v>
      </c>
      <c r="AV648" s="13" t="s">
        <v>93</v>
      </c>
      <c r="AW648" s="13" t="s">
        <v>38</v>
      </c>
      <c r="AX648" s="13" t="s">
        <v>83</v>
      </c>
      <c r="AY648" s="245" t="s">
        <v>216</v>
      </c>
    </row>
    <row r="649" s="13" customFormat="1">
      <c r="A649" s="13"/>
      <c r="B649" s="234"/>
      <c r="C649" s="235"/>
      <c r="D649" s="236" t="s">
        <v>225</v>
      </c>
      <c r="E649" s="237" t="s">
        <v>1</v>
      </c>
      <c r="F649" s="238" t="s">
        <v>3837</v>
      </c>
      <c r="G649" s="235"/>
      <c r="H649" s="239">
        <v>6</v>
      </c>
      <c r="I649" s="240"/>
      <c r="J649" s="235"/>
      <c r="K649" s="235"/>
      <c r="L649" s="241"/>
      <c r="M649" s="242"/>
      <c r="N649" s="243"/>
      <c r="O649" s="243"/>
      <c r="P649" s="243"/>
      <c r="Q649" s="243"/>
      <c r="R649" s="243"/>
      <c r="S649" s="243"/>
      <c r="T649" s="24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5" t="s">
        <v>225</v>
      </c>
      <c r="AU649" s="245" t="s">
        <v>93</v>
      </c>
      <c r="AV649" s="13" t="s">
        <v>93</v>
      </c>
      <c r="AW649" s="13" t="s">
        <v>38</v>
      </c>
      <c r="AX649" s="13" t="s">
        <v>83</v>
      </c>
      <c r="AY649" s="245" t="s">
        <v>216</v>
      </c>
    </row>
    <row r="650" s="13" customFormat="1">
      <c r="A650" s="13"/>
      <c r="B650" s="234"/>
      <c r="C650" s="235"/>
      <c r="D650" s="236" t="s">
        <v>225</v>
      </c>
      <c r="E650" s="237" t="s">
        <v>1</v>
      </c>
      <c r="F650" s="238" t="s">
        <v>3838</v>
      </c>
      <c r="G650" s="235"/>
      <c r="H650" s="239">
        <v>4</v>
      </c>
      <c r="I650" s="240"/>
      <c r="J650" s="235"/>
      <c r="K650" s="235"/>
      <c r="L650" s="241"/>
      <c r="M650" s="242"/>
      <c r="N650" s="243"/>
      <c r="O650" s="243"/>
      <c r="P650" s="243"/>
      <c r="Q650" s="243"/>
      <c r="R650" s="243"/>
      <c r="S650" s="243"/>
      <c r="T650" s="24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5" t="s">
        <v>225</v>
      </c>
      <c r="AU650" s="245" t="s">
        <v>93</v>
      </c>
      <c r="AV650" s="13" t="s">
        <v>93</v>
      </c>
      <c r="AW650" s="13" t="s">
        <v>38</v>
      </c>
      <c r="AX650" s="13" t="s">
        <v>83</v>
      </c>
      <c r="AY650" s="245" t="s">
        <v>216</v>
      </c>
    </row>
    <row r="651" s="13" customFormat="1">
      <c r="A651" s="13"/>
      <c r="B651" s="234"/>
      <c r="C651" s="235"/>
      <c r="D651" s="236" t="s">
        <v>225</v>
      </c>
      <c r="E651" s="237" t="s">
        <v>1</v>
      </c>
      <c r="F651" s="238" t="s">
        <v>3839</v>
      </c>
      <c r="G651" s="235"/>
      <c r="H651" s="239">
        <v>4</v>
      </c>
      <c r="I651" s="240"/>
      <c r="J651" s="235"/>
      <c r="K651" s="235"/>
      <c r="L651" s="241"/>
      <c r="M651" s="242"/>
      <c r="N651" s="243"/>
      <c r="O651" s="243"/>
      <c r="P651" s="243"/>
      <c r="Q651" s="243"/>
      <c r="R651" s="243"/>
      <c r="S651" s="243"/>
      <c r="T651" s="24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5" t="s">
        <v>225</v>
      </c>
      <c r="AU651" s="245" t="s">
        <v>93</v>
      </c>
      <c r="AV651" s="13" t="s">
        <v>93</v>
      </c>
      <c r="AW651" s="13" t="s">
        <v>38</v>
      </c>
      <c r="AX651" s="13" t="s">
        <v>83</v>
      </c>
      <c r="AY651" s="245" t="s">
        <v>216</v>
      </c>
    </row>
    <row r="652" s="13" customFormat="1">
      <c r="A652" s="13"/>
      <c r="B652" s="234"/>
      <c r="C652" s="235"/>
      <c r="D652" s="236" t="s">
        <v>225</v>
      </c>
      <c r="E652" s="237" t="s">
        <v>1</v>
      </c>
      <c r="F652" s="238" t="s">
        <v>3840</v>
      </c>
      <c r="G652" s="235"/>
      <c r="H652" s="239">
        <v>5</v>
      </c>
      <c r="I652" s="240"/>
      <c r="J652" s="235"/>
      <c r="K652" s="235"/>
      <c r="L652" s="241"/>
      <c r="M652" s="242"/>
      <c r="N652" s="243"/>
      <c r="O652" s="243"/>
      <c r="P652" s="243"/>
      <c r="Q652" s="243"/>
      <c r="R652" s="243"/>
      <c r="S652" s="243"/>
      <c r="T652" s="244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5" t="s">
        <v>225</v>
      </c>
      <c r="AU652" s="245" t="s">
        <v>93</v>
      </c>
      <c r="AV652" s="13" t="s">
        <v>93</v>
      </c>
      <c r="AW652" s="13" t="s">
        <v>38</v>
      </c>
      <c r="AX652" s="13" t="s">
        <v>83</v>
      </c>
      <c r="AY652" s="245" t="s">
        <v>216</v>
      </c>
    </row>
    <row r="653" s="13" customFormat="1">
      <c r="A653" s="13"/>
      <c r="B653" s="234"/>
      <c r="C653" s="235"/>
      <c r="D653" s="236" t="s">
        <v>225</v>
      </c>
      <c r="E653" s="237" t="s">
        <v>1</v>
      </c>
      <c r="F653" s="238" t="s">
        <v>3841</v>
      </c>
      <c r="G653" s="235"/>
      <c r="H653" s="239">
        <v>6</v>
      </c>
      <c r="I653" s="240"/>
      <c r="J653" s="235"/>
      <c r="K653" s="235"/>
      <c r="L653" s="241"/>
      <c r="M653" s="242"/>
      <c r="N653" s="243"/>
      <c r="O653" s="243"/>
      <c r="P653" s="243"/>
      <c r="Q653" s="243"/>
      <c r="R653" s="243"/>
      <c r="S653" s="243"/>
      <c r="T653" s="24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5" t="s">
        <v>225</v>
      </c>
      <c r="AU653" s="245" t="s">
        <v>93</v>
      </c>
      <c r="AV653" s="13" t="s">
        <v>93</v>
      </c>
      <c r="AW653" s="13" t="s">
        <v>38</v>
      </c>
      <c r="AX653" s="13" t="s">
        <v>83</v>
      </c>
      <c r="AY653" s="245" t="s">
        <v>216</v>
      </c>
    </row>
    <row r="654" s="13" customFormat="1">
      <c r="A654" s="13"/>
      <c r="B654" s="234"/>
      <c r="C654" s="235"/>
      <c r="D654" s="236" t="s">
        <v>225</v>
      </c>
      <c r="E654" s="237" t="s">
        <v>1</v>
      </c>
      <c r="F654" s="238" t="s">
        <v>3842</v>
      </c>
      <c r="G654" s="235"/>
      <c r="H654" s="239">
        <v>4</v>
      </c>
      <c r="I654" s="240"/>
      <c r="J654" s="235"/>
      <c r="K654" s="235"/>
      <c r="L654" s="241"/>
      <c r="M654" s="242"/>
      <c r="N654" s="243"/>
      <c r="O654" s="243"/>
      <c r="P654" s="243"/>
      <c r="Q654" s="243"/>
      <c r="R654" s="243"/>
      <c r="S654" s="243"/>
      <c r="T654" s="24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5" t="s">
        <v>225</v>
      </c>
      <c r="AU654" s="245" t="s">
        <v>93</v>
      </c>
      <c r="AV654" s="13" t="s">
        <v>93</v>
      </c>
      <c r="AW654" s="13" t="s">
        <v>38</v>
      </c>
      <c r="AX654" s="13" t="s">
        <v>83</v>
      </c>
      <c r="AY654" s="245" t="s">
        <v>216</v>
      </c>
    </row>
    <row r="655" s="13" customFormat="1">
      <c r="A655" s="13"/>
      <c r="B655" s="234"/>
      <c r="C655" s="235"/>
      <c r="D655" s="236" t="s">
        <v>225</v>
      </c>
      <c r="E655" s="237" t="s">
        <v>1</v>
      </c>
      <c r="F655" s="238" t="s">
        <v>3843</v>
      </c>
      <c r="G655" s="235"/>
      <c r="H655" s="239">
        <v>4</v>
      </c>
      <c r="I655" s="240"/>
      <c r="J655" s="235"/>
      <c r="K655" s="235"/>
      <c r="L655" s="241"/>
      <c r="M655" s="242"/>
      <c r="N655" s="243"/>
      <c r="O655" s="243"/>
      <c r="P655" s="243"/>
      <c r="Q655" s="243"/>
      <c r="R655" s="243"/>
      <c r="S655" s="243"/>
      <c r="T655" s="24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5" t="s">
        <v>225</v>
      </c>
      <c r="AU655" s="245" t="s">
        <v>93</v>
      </c>
      <c r="AV655" s="13" t="s">
        <v>93</v>
      </c>
      <c r="AW655" s="13" t="s">
        <v>38</v>
      </c>
      <c r="AX655" s="13" t="s">
        <v>83</v>
      </c>
      <c r="AY655" s="245" t="s">
        <v>216</v>
      </c>
    </row>
    <row r="656" s="13" customFormat="1">
      <c r="A656" s="13"/>
      <c r="B656" s="234"/>
      <c r="C656" s="235"/>
      <c r="D656" s="236" t="s">
        <v>225</v>
      </c>
      <c r="E656" s="237" t="s">
        <v>1</v>
      </c>
      <c r="F656" s="238" t="s">
        <v>3844</v>
      </c>
      <c r="G656" s="235"/>
      <c r="H656" s="239">
        <v>4</v>
      </c>
      <c r="I656" s="240"/>
      <c r="J656" s="235"/>
      <c r="K656" s="235"/>
      <c r="L656" s="241"/>
      <c r="M656" s="242"/>
      <c r="N656" s="243"/>
      <c r="O656" s="243"/>
      <c r="P656" s="243"/>
      <c r="Q656" s="243"/>
      <c r="R656" s="243"/>
      <c r="S656" s="243"/>
      <c r="T656" s="24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5" t="s">
        <v>225</v>
      </c>
      <c r="AU656" s="245" t="s">
        <v>93</v>
      </c>
      <c r="AV656" s="13" t="s">
        <v>93</v>
      </c>
      <c r="AW656" s="13" t="s">
        <v>38</v>
      </c>
      <c r="AX656" s="13" t="s">
        <v>83</v>
      </c>
      <c r="AY656" s="245" t="s">
        <v>216</v>
      </c>
    </row>
    <row r="657" s="13" customFormat="1">
      <c r="A657" s="13"/>
      <c r="B657" s="234"/>
      <c r="C657" s="235"/>
      <c r="D657" s="236" t="s">
        <v>225</v>
      </c>
      <c r="E657" s="237" t="s">
        <v>1</v>
      </c>
      <c r="F657" s="238" t="s">
        <v>3845</v>
      </c>
      <c r="G657" s="235"/>
      <c r="H657" s="239">
        <v>4</v>
      </c>
      <c r="I657" s="240"/>
      <c r="J657" s="235"/>
      <c r="K657" s="235"/>
      <c r="L657" s="241"/>
      <c r="M657" s="242"/>
      <c r="N657" s="243"/>
      <c r="O657" s="243"/>
      <c r="P657" s="243"/>
      <c r="Q657" s="243"/>
      <c r="R657" s="243"/>
      <c r="S657" s="243"/>
      <c r="T657" s="24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5" t="s">
        <v>225</v>
      </c>
      <c r="AU657" s="245" t="s">
        <v>93</v>
      </c>
      <c r="AV657" s="13" t="s">
        <v>93</v>
      </c>
      <c r="AW657" s="13" t="s">
        <v>38</v>
      </c>
      <c r="AX657" s="13" t="s">
        <v>83</v>
      </c>
      <c r="AY657" s="245" t="s">
        <v>216</v>
      </c>
    </row>
    <row r="658" s="13" customFormat="1">
      <c r="A658" s="13"/>
      <c r="B658" s="234"/>
      <c r="C658" s="235"/>
      <c r="D658" s="236" t="s">
        <v>225</v>
      </c>
      <c r="E658" s="237" t="s">
        <v>1</v>
      </c>
      <c r="F658" s="238" t="s">
        <v>3846</v>
      </c>
      <c r="G658" s="235"/>
      <c r="H658" s="239">
        <v>5</v>
      </c>
      <c r="I658" s="240"/>
      <c r="J658" s="235"/>
      <c r="K658" s="235"/>
      <c r="L658" s="241"/>
      <c r="M658" s="242"/>
      <c r="N658" s="243"/>
      <c r="O658" s="243"/>
      <c r="P658" s="243"/>
      <c r="Q658" s="243"/>
      <c r="R658" s="243"/>
      <c r="S658" s="243"/>
      <c r="T658" s="244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5" t="s">
        <v>225</v>
      </c>
      <c r="AU658" s="245" t="s">
        <v>93</v>
      </c>
      <c r="AV658" s="13" t="s">
        <v>93</v>
      </c>
      <c r="AW658" s="13" t="s">
        <v>38</v>
      </c>
      <c r="AX658" s="13" t="s">
        <v>83</v>
      </c>
      <c r="AY658" s="245" t="s">
        <v>216</v>
      </c>
    </row>
    <row r="659" s="13" customFormat="1">
      <c r="A659" s="13"/>
      <c r="B659" s="234"/>
      <c r="C659" s="235"/>
      <c r="D659" s="236" t="s">
        <v>225</v>
      </c>
      <c r="E659" s="237" t="s">
        <v>1</v>
      </c>
      <c r="F659" s="238" t="s">
        <v>3847</v>
      </c>
      <c r="G659" s="235"/>
      <c r="H659" s="239">
        <v>2</v>
      </c>
      <c r="I659" s="240"/>
      <c r="J659" s="235"/>
      <c r="K659" s="235"/>
      <c r="L659" s="241"/>
      <c r="M659" s="242"/>
      <c r="N659" s="243"/>
      <c r="O659" s="243"/>
      <c r="P659" s="243"/>
      <c r="Q659" s="243"/>
      <c r="R659" s="243"/>
      <c r="S659" s="243"/>
      <c r="T659" s="24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5" t="s">
        <v>225</v>
      </c>
      <c r="AU659" s="245" t="s">
        <v>93</v>
      </c>
      <c r="AV659" s="13" t="s">
        <v>93</v>
      </c>
      <c r="AW659" s="13" t="s">
        <v>38</v>
      </c>
      <c r="AX659" s="13" t="s">
        <v>83</v>
      </c>
      <c r="AY659" s="245" t="s">
        <v>216</v>
      </c>
    </row>
    <row r="660" s="13" customFormat="1">
      <c r="A660" s="13"/>
      <c r="B660" s="234"/>
      <c r="C660" s="235"/>
      <c r="D660" s="236" t="s">
        <v>225</v>
      </c>
      <c r="E660" s="237" t="s">
        <v>1</v>
      </c>
      <c r="F660" s="238" t="s">
        <v>3848</v>
      </c>
      <c r="G660" s="235"/>
      <c r="H660" s="239">
        <v>4</v>
      </c>
      <c r="I660" s="240"/>
      <c r="J660" s="235"/>
      <c r="K660" s="235"/>
      <c r="L660" s="241"/>
      <c r="M660" s="242"/>
      <c r="N660" s="243"/>
      <c r="O660" s="243"/>
      <c r="P660" s="243"/>
      <c r="Q660" s="243"/>
      <c r="R660" s="243"/>
      <c r="S660" s="243"/>
      <c r="T660" s="24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5" t="s">
        <v>225</v>
      </c>
      <c r="AU660" s="245" t="s">
        <v>93</v>
      </c>
      <c r="AV660" s="13" t="s">
        <v>93</v>
      </c>
      <c r="AW660" s="13" t="s">
        <v>38</v>
      </c>
      <c r="AX660" s="13" t="s">
        <v>83</v>
      </c>
      <c r="AY660" s="245" t="s">
        <v>216</v>
      </c>
    </row>
    <row r="661" s="13" customFormat="1">
      <c r="A661" s="13"/>
      <c r="B661" s="234"/>
      <c r="C661" s="235"/>
      <c r="D661" s="236" t="s">
        <v>225</v>
      </c>
      <c r="E661" s="237" t="s">
        <v>1</v>
      </c>
      <c r="F661" s="238" t="s">
        <v>3849</v>
      </c>
      <c r="G661" s="235"/>
      <c r="H661" s="239">
        <v>12</v>
      </c>
      <c r="I661" s="240"/>
      <c r="J661" s="235"/>
      <c r="K661" s="235"/>
      <c r="L661" s="241"/>
      <c r="M661" s="242"/>
      <c r="N661" s="243"/>
      <c r="O661" s="243"/>
      <c r="P661" s="243"/>
      <c r="Q661" s="243"/>
      <c r="R661" s="243"/>
      <c r="S661" s="243"/>
      <c r="T661" s="24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5" t="s">
        <v>225</v>
      </c>
      <c r="AU661" s="245" t="s">
        <v>93</v>
      </c>
      <c r="AV661" s="13" t="s">
        <v>93</v>
      </c>
      <c r="AW661" s="13" t="s">
        <v>38</v>
      </c>
      <c r="AX661" s="13" t="s">
        <v>83</v>
      </c>
      <c r="AY661" s="245" t="s">
        <v>216</v>
      </c>
    </row>
    <row r="662" s="13" customFormat="1">
      <c r="A662" s="13"/>
      <c r="B662" s="234"/>
      <c r="C662" s="235"/>
      <c r="D662" s="236" t="s">
        <v>225</v>
      </c>
      <c r="E662" s="237" t="s">
        <v>1</v>
      </c>
      <c r="F662" s="238" t="s">
        <v>3850</v>
      </c>
      <c r="G662" s="235"/>
      <c r="H662" s="239">
        <v>4</v>
      </c>
      <c r="I662" s="240"/>
      <c r="J662" s="235"/>
      <c r="K662" s="235"/>
      <c r="L662" s="241"/>
      <c r="M662" s="242"/>
      <c r="N662" s="243"/>
      <c r="O662" s="243"/>
      <c r="P662" s="243"/>
      <c r="Q662" s="243"/>
      <c r="R662" s="243"/>
      <c r="S662" s="243"/>
      <c r="T662" s="24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225</v>
      </c>
      <c r="AU662" s="245" t="s">
        <v>93</v>
      </c>
      <c r="AV662" s="13" t="s">
        <v>93</v>
      </c>
      <c r="AW662" s="13" t="s">
        <v>38</v>
      </c>
      <c r="AX662" s="13" t="s">
        <v>83</v>
      </c>
      <c r="AY662" s="245" t="s">
        <v>216</v>
      </c>
    </row>
    <row r="663" s="14" customFormat="1">
      <c r="A663" s="14"/>
      <c r="B663" s="246"/>
      <c r="C663" s="247"/>
      <c r="D663" s="236" t="s">
        <v>225</v>
      </c>
      <c r="E663" s="248" t="s">
        <v>1</v>
      </c>
      <c r="F663" s="249" t="s">
        <v>229</v>
      </c>
      <c r="G663" s="247"/>
      <c r="H663" s="250">
        <v>165</v>
      </c>
      <c r="I663" s="251"/>
      <c r="J663" s="247"/>
      <c r="K663" s="247"/>
      <c r="L663" s="252"/>
      <c r="M663" s="253"/>
      <c r="N663" s="254"/>
      <c r="O663" s="254"/>
      <c r="P663" s="254"/>
      <c r="Q663" s="254"/>
      <c r="R663" s="254"/>
      <c r="S663" s="254"/>
      <c r="T663" s="25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6" t="s">
        <v>225</v>
      </c>
      <c r="AU663" s="256" t="s">
        <v>93</v>
      </c>
      <c r="AV663" s="14" t="s">
        <v>223</v>
      </c>
      <c r="AW663" s="14" t="s">
        <v>38</v>
      </c>
      <c r="AX663" s="14" t="s">
        <v>91</v>
      </c>
      <c r="AY663" s="256" t="s">
        <v>216</v>
      </c>
    </row>
    <row r="664" s="2" customFormat="1" ht="16.5" customHeight="1">
      <c r="A664" s="40"/>
      <c r="B664" s="41"/>
      <c r="C664" s="221" t="s">
        <v>535</v>
      </c>
      <c r="D664" s="221" t="s">
        <v>218</v>
      </c>
      <c r="E664" s="222" t="s">
        <v>4136</v>
      </c>
      <c r="F664" s="223" t="s">
        <v>4137</v>
      </c>
      <c r="G664" s="224" t="s">
        <v>237</v>
      </c>
      <c r="H664" s="225">
        <v>99</v>
      </c>
      <c r="I664" s="226"/>
      <c r="J664" s="227">
        <f>ROUND(I664*H664,2)</f>
        <v>0</v>
      </c>
      <c r="K664" s="223" t="s">
        <v>1</v>
      </c>
      <c r="L664" s="46"/>
      <c r="M664" s="228" t="s">
        <v>1</v>
      </c>
      <c r="N664" s="229" t="s">
        <v>48</v>
      </c>
      <c r="O664" s="93"/>
      <c r="P664" s="230">
        <f>O664*H664</f>
        <v>0</v>
      </c>
      <c r="Q664" s="230">
        <v>0</v>
      </c>
      <c r="R664" s="230">
        <f>Q664*H664</f>
        <v>0</v>
      </c>
      <c r="S664" s="230">
        <v>0</v>
      </c>
      <c r="T664" s="231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32" t="s">
        <v>223</v>
      </c>
      <c r="AT664" s="232" t="s">
        <v>218</v>
      </c>
      <c r="AU664" s="232" t="s">
        <v>93</v>
      </c>
      <c r="AY664" s="18" t="s">
        <v>216</v>
      </c>
      <c r="BE664" s="233">
        <f>IF(N664="základní",J664,0)</f>
        <v>0</v>
      </c>
      <c r="BF664" s="233">
        <f>IF(N664="snížená",J664,0)</f>
        <v>0</v>
      </c>
      <c r="BG664" s="233">
        <f>IF(N664="zákl. přenesená",J664,0)</f>
        <v>0</v>
      </c>
      <c r="BH664" s="233">
        <f>IF(N664="sníž. přenesená",J664,0)</f>
        <v>0</v>
      </c>
      <c r="BI664" s="233">
        <f>IF(N664="nulová",J664,0)</f>
        <v>0</v>
      </c>
      <c r="BJ664" s="18" t="s">
        <v>91</v>
      </c>
      <c r="BK664" s="233">
        <f>ROUND(I664*H664,2)</f>
        <v>0</v>
      </c>
      <c r="BL664" s="18" t="s">
        <v>223</v>
      </c>
      <c r="BM664" s="232" t="s">
        <v>4138</v>
      </c>
    </row>
    <row r="665" s="15" customFormat="1">
      <c r="A665" s="15"/>
      <c r="B665" s="257"/>
      <c r="C665" s="258"/>
      <c r="D665" s="236" t="s">
        <v>225</v>
      </c>
      <c r="E665" s="259" t="s">
        <v>1</v>
      </c>
      <c r="F665" s="260" t="s">
        <v>4139</v>
      </c>
      <c r="G665" s="258"/>
      <c r="H665" s="259" t="s">
        <v>1</v>
      </c>
      <c r="I665" s="261"/>
      <c r="J665" s="258"/>
      <c r="K665" s="258"/>
      <c r="L665" s="262"/>
      <c r="M665" s="263"/>
      <c r="N665" s="264"/>
      <c r="O665" s="264"/>
      <c r="P665" s="264"/>
      <c r="Q665" s="264"/>
      <c r="R665" s="264"/>
      <c r="S665" s="264"/>
      <c r="T665" s="26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66" t="s">
        <v>225</v>
      </c>
      <c r="AU665" s="266" t="s">
        <v>93</v>
      </c>
      <c r="AV665" s="15" t="s">
        <v>91</v>
      </c>
      <c r="AW665" s="15" t="s">
        <v>38</v>
      </c>
      <c r="AX665" s="15" t="s">
        <v>83</v>
      </c>
      <c r="AY665" s="266" t="s">
        <v>216</v>
      </c>
    </row>
    <row r="666" s="13" customFormat="1">
      <c r="A666" s="13"/>
      <c r="B666" s="234"/>
      <c r="C666" s="235"/>
      <c r="D666" s="236" t="s">
        <v>225</v>
      </c>
      <c r="E666" s="237" t="s">
        <v>1</v>
      </c>
      <c r="F666" s="238" t="s">
        <v>4128</v>
      </c>
      <c r="G666" s="235"/>
      <c r="H666" s="239">
        <v>16</v>
      </c>
      <c r="I666" s="240"/>
      <c r="J666" s="235"/>
      <c r="K666" s="235"/>
      <c r="L666" s="241"/>
      <c r="M666" s="242"/>
      <c r="N666" s="243"/>
      <c r="O666" s="243"/>
      <c r="P666" s="243"/>
      <c r="Q666" s="243"/>
      <c r="R666" s="243"/>
      <c r="S666" s="243"/>
      <c r="T666" s="24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5" t="s">
        <v>225</v>
      </c>
      <c r="AU666" s="245" t="s">
        <v>93</v>
      </c>
      <c r="AV666" s="13" t="s">
        <v>93</v>
      </c>
      <c r="AW666" s="13" t="s">
        <v>38</v>
      </c>
      <c r="AX666" s="13" t="s">
        <v>83</v>
      </c>
      <c r="AY666" s="245" t="s">
        <v>216</v>
      </c>
    </row>
    <row r="667" s="13" customFormat="1">
      <c r="A667" s="13"/>
      <c r="B667" s="234"/>
      <c r="C667" s="235"/>
      <c r="D667" s="236" t="s">
        <v>225</v>
      </c>
      <c r="E667" s="237" t="s">
        <v>1</v>
      </c>
      <c r="F667" s="238" t="s">
        <v>4076</v>
      </c>
      <c r="G667" s="235"/>
      <c r="H667" s="239">
        <v>6</v>
      </c>
      <c r="I667" s="240"/>
      <c r="J667" s="235"/>
      <c r="K667" s="235"/>
      <c r="L667" s="241"/>
      <c r="M667" s="242"/>
      <c r="N667" s="243"/>
      <c r="O667" s="243"/>
      <c r="P667" s="243"/>
      <c r="Q667" s="243"/>
      <c r="R667" s="243"/>
      <c r="S667" s="243"/>
      <c r="T667" s="24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5" t="s">
        <v>225</v>
      </c>
      <c r="AU667" s="245" t="s">
        <v>93</v>
      </c>
      <c r="AV667" s="13" t="s">
        <v>93</v>
      </c>
      <c r="AW667" s="13" t="s">
        <v>38</v>
      </c>
      <c r="AX667" s="13" t="s">
        <v>83</v>
      </c>
      <c r="AY667" s="245" t="s">
        <v>216</v>
      </c>
    </row>
    <row r="668" s="13" customFormat="1">
      <c r="A668" s="13"/>
      <c r="B668" s="234"/>
      <c r="C668" s="235"/>
      <c r="D668" s="236" t="s">
        <v>225</v>
      </c>
      <c r="E668" s="237" t="s">
        <v>1</v>
      </c>
      <c r="F668" s="238" t="s">
        <v>4077</v>
      </c>
      <c r="G668" s="235"/>
      <c r="H668" s="239">
        <v>3</v>
      </c>
      <c r="I668" s="240"/>
      <c r="J668" s="235"/>
      <c r="K668" s="235"/>
      <c r="L668" s="241"/>
      <c r="M668" s="242"/>
      <c r="N668" s="243"/>
      <c r="O668" s="243"/>
      <c r="P668" s="243"/>
      <c r="Q668" s="243"/>
      <c r="R668" s="243"/>
      <c r="S668" s="243"/>
      <c r="T668" s="244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5" t="s">
        <v>225</v>
      </c>
      <c r="AU668" s="245" t="s">
        <v>93</v>
      </c>
      <c r="AV668" s="13" t="s">
        <v>93</v>
      </c>
      <c r="AW668" s="13" t="s">
        <v>38</v>
      </c>
      <c r="AX668" s="13" t="s">
        <v>83</v>
      </c>
      <c r="AY668" s="245" t="s">
        <v>216</v>
      </c>
    </row>
    <row r="669" s="13" customFormat="1">
      <c r="A669" s="13"/>
      <c r="B669" s="234"/>
      <c r="C669" s="235"/>
      <c r="D669" s="236" t="s">
        <v>225</v>
      </c>
      <c r="E669" s="237" t="s">
        <v>1</v>
      </c>
      <c r="F669" s="238" t="s">
        <v>4029</v>
      </c>
      <c r="G669" s="235"/>
      <c r="H669" s="239">
        <v>10</v>
      </c>
      <c r="I669" s="240"/>
      <c r="J669" s="235"/>
      <c r="K669" s="235"/>
      <c r="L669" s="241"/>
      <c r="M669" s="242"/>
      <c r="N669" s="243"/>
      <c r="O669" s="243"/>
      <c r="P669" s="243"/>
      <c r="Q669" s="243"/>
      <c r="R669" s="243"/>
      <c r="S669" s="243"/>
      <c r="T669" s="244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5" t="s">
        <v>225</v>
      </c>
      <c r="AU669" s="245" t="s">
        <v>93</v>
      </c>
      <c r="AV669" s="13" t="s">
        <v>93</v>
      </c>
      <c r="AW669" s="13" t="s">
        <v>38</v>
      </c>
      <c r="AX669" s="13" t="s">
        <v>83</v>
      </c>
      <c r="AY669" s="245" t="s">
        <v>216</v>
      </c>
    </row>
    <row r="670" s="13" customFormat="1">
      <c r="A670" s="13"/>
      <c r="B670" s="234"/>
      <c r="C670" s="235"/>
      <c r="D670" s="236" t="s">
        <v>225</v>
      </c>
      <c r="E670" s="237" t="s">
        <v>1</v>
      </c>
      <c r="F670" s="238" t="s">
        <v>4129</v>
      </c>
      <c r="G670" s="235"/>
      <c r="H670" s="239">
        <v>20</v>
      </c>
      <c r="I670" s="240"/>
      <c r="J670" s="235"/>
      <c r="K670" s="235"/>
      <c r="L670" s="241"/>
      <c r="M670" s="242"/>
      <c r="N670" s="243"/>
      <c r="O670" s="243"/>
      <c r="P670" s="243"/>
      <c r="Q670" s="243"/>
      <c r="R670" s="243"/>
      <c r="S670" s="243"/>
      <c r="T670" s="244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5" t="s">
        <v>225</v>
      </c>
      <c r="AU670" s="245" t="s">
        <v>93</v>
      </c>
      <c r="AV670" s="13" t="s">
        <v>93</v>
      </c>
      <c r="AW670" s="13" t="s">
        <v>38</v>
      </c>
      <c r="AX670" s="13" t="s">
        <v>83</v>
      </c>
      <c r="AY670" s="245" t="s">
        <v>216</v>
      </c>
    </row>
    <row r="671" s="13" customFormat="1">
      <c r="A671" s="13"/>
      <c r="B671" s="234"/>
      <c r="C671" s="235"/>
      <c r="D671" s="236" t="s">
        <v>225</v>
      </c>
      <c r="E671" s="237" t="s">
        <v>1</v>
      </c>
      <c r="F671" s="238" t="s">
        <v>4130</v>
      </c>
      <c r="G671" s="235"/>
      <c r="H671" s="239">
        <v>8</v>
      </c>
      <c r="I671" s="240"/>
      <c r="J671" s="235"/>
      <c r="K671" s="235"/>
      <c r="L671" s="241"/>
      <c r="M671" s="242"/>
      <c r="N671" s="243"/>
      <c r="O671" s="243"/>
      <c r="P671" s="243"/>
      <c r="Q671" s="243"/>
      <c r="R671" s="243"/>
      <c r="S671" s="243"/>
      <c r="T671" s="244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5" t="s">
        <v>225</v>
      </c>
      <c r="AU671" s="245" t="s">
        <v>93</v>
      </c>
      <c r="AV671" s="13" t="s">
        <v>93</v>
      </c>
      <c r="AW671" s="13" t="s">
        <v>38</v>
      </c>
      <c r="AX671" s="13" t="s">
        <v>83</v>
      </c>
      <c r="AY671" s="245" t="s">
        <v>216</v>
      </c>
    </row>
    <row r="672" s="13" customFormat="1">
      <c r="A672" s="13"/>
      <c r="B672" s="234"/>
      <c r="C672" s="235"/>
      <c r="D672" s="236" t="s">
        <v>225</v>
      </c>
      <c r="E672" s="237" t="s">
        <v>1</v>
      </c>
      <c r="F672" s="238" t="s">
        <v>4131</v>
      </c>
      <c r="G672" s="235"/>
      <c r="H672" s="239">
        <v>8</v>
      </c>
      <c r="I672" s="240"/>
      <c r="J672" s="235"/>
      <c r="K672" s="235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225</v>
      </c>
      <c r="AU672" s="245" t="s">
        <v>93</v>
      </c>
      <c r="AV672" s="13" t="s">
        <v>93</v>
      </c>
      <c r="AW672" s="13" t="s">
        <v>38</v>
      </c>
      <c r="AX672" s="13" t="s">
        <v>83</v>
      </c>
      <c r="AY672" s="245" t="s">
        <v>216</v>
      </c>
    </row>
    <row r="673" s="13" customFormat="1">
      <c r="A673" s="13"/>
      <c r="B673" s="234"/>
      <c r="C673" s="235"/>
      <c r="D673" s="236" t="s">
        <v>225</v>
      </c>
      <c r="E673" s="237" t="s">
        <v>1</v>
      </c>
      <c r="F673" s="238" t="s">
        <v>4132</v>
      </c>
      <c r="G673" s="235"/>
      <c r="H673" s="239">
        <v>3</v>
      </c>
      <c r="I673" s="240"/>
      <c r="J673" s="235"/>
      <c r="K673" s="235"/>
      <c r="L673" s="241"/>
      <c r="M673" s="242"/>
      <c r="N673" s="243"/>
      <c r="O673" s="243"/>
      <c r="P673" s="243"/>
      <c r="Q673" s="243"/>
      <c r="R673" s="243"/>
      <c r="S673" s="243"/>
      <c r="T673" s="244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5" t="s">
        <v>225</v>
      </c>
      <c r="AU673" s="245" t="s">
        <v>93</v>
      </c>
      <c r="AV673" s="13" t="s">
        <v>93</v>
      </c>
      <c r="AW673" s="13" t="s">
        <v>38</v>
      </c>
      <c r="AX673" s="13" t="s">
        <v>83</v>
      </c>
      <c r="AY673" s="245" t="s">
        <v>216</v>
      </c>
    </row>
    <row r="674" s="13" customFormat="1">
      <c r="A674" s="13"/>
      <c r="B674" s="234"/>
      <c r="C674" s="235"/>
      <c r="D674" s="236" t="s">
        <v>225</v>
      </c>
      <c r="E674" s="237" t="s">
        <v>1</v>
      </c>
      <c r="F674" s="238" t="s">
        <v>4133</v>
      </c>
      <c r="G674" s="235"/>
      <c r="H674" s="239">
        <v>25</v>
      </c>
      <c r="I674" s="240"/>
      <c r="J674" s="235"/>
      <c r="K674" s="235"/>
      <c r="L674" s="241"/>
      <c r="M674" s="242"/>
      <c r="N674" s="243"/>
      <c r="O674" s="243"/>
      <c r="P674" s="243"/>
      <c r="Q674" s="243"/>
      <c r="R674" s="243"/>
      <c r="S674" s="243"/>
      <c r="T674" s="24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5" t="s">
        <v>225</v>
      </c>
      <c r="AU674" s="245" t="s">
        <v>93</v>
      </c>
      <c r="AV674" s="13" t="s">
        <v>93</v>
      </c>
      <c r="AW674" s="13" t="s">
        <v>38</v>
      </c>
      <c r="AX674" s="13" t="s">
        <v>83</v>
      </c>
      <c r="AY674" s="245" t="s">
        <v>216</v>
      </c>
    </row>
    <row r="675" s="14" customFormat="1">
      <c r="A675" s="14"/>
      <c r="B675" s="246"/>
      <c r="C675" s="247"/>
      <c r="D675" s="236" t="s">
        <v>225</v>
      </c>
      <c r="E675" s="248" t="s">
        <v>1</v>
      </c>
      <c r="F675" s="249" t="s">
        <v>229</v>
      </c>
      <c r="G675" s="247"/>
      <c r="H675" s="250">
        <v>99</v>
      </c>
      <c r="I675" s="251"/>
      <c r="J675" s="247"/>
      <c r="K675" s="247"/>
      <c r="L675" s="252"/>
      <c r="M675" s="253"/>
      <c r="N675" s="254"/>
      <c r="O675" s="254"/>
      <c r="P675" s="254"/>
      <c r="Q675" s="254"/>
      <c r="R675" s="254"/>
      <c r="S675" s="254"/>
      <c r="T675" s="25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6" t="s">
        <v>225</v>
      </c>
      <c r="AU675" s="256" t="s">
        <v>93</v>
      </c>
      <c r="AV675" s="14" t="s">
        <v>223</v>
      </c>
      <c r="AW675" s="14" t="s">
        <v>38</v>
      </c>
      <c r="AX675" s="14" t="s">
        <v>91</v>
      </c>
      <c r="AY675" s="256" t="s">
        <v>216</v>
      </c>
    </row>
    <row r="676" s="2" customFormat="1" ht="24.15" customHeight="1">
      <c r="A676" s="40"/>
      <c r="B676" s="41"/>
      <c r="C676" s="221" t="s">
        <v>685</v>
      </c>
      <c r="D676" s="221" t="s">
        <v>218</v>
      </c>
      <c r="E676" s="222" t="s">
        <v>4140</v>
      </c>
      <c r="F676" s="223" t="s">
        <v>4141</v>
      </c>
      <c r="G676" s="224" t="s">
        <v>323</v>
      </c>
      <c r="H676" s="225">
        <v>18</v>
      </c>
      <c r="I676" s="226"/>
      <c r="J676" s="227">
        <f>ROUND(I676*H676,2)</f>
        <v>0</v>
      </c>
      <c r="K676" s="223" t="s">
        <v>1</v>
      </c>
      <c r="L676" s="46"/>
      <c r="M676" s="228" t="s">
        <v>1</v>
      </c>
      <c r="N676" s="229" t="s">
        <v>48</v>
      </c>
      <c r="O676" s="93"/>
      <c r="P676" s="230">
        <f>O676*H676</f>
        <v>0</v>
      </c>
      <c r="Q676" s="230">
        <v>0.00063000000000000003</v>
      </c>
      <c r="R676" s="230">
        <f>Q676*H676</f>
        <v>0.011340000000000001</v>
      </c>
      <c r="S676" s="230">
        <v>0</v>
      </c>
      <c r="T676" s="231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32" t="s">
        <v>312</v>
      </c>
      <c r="AT676" s="232" t="s">
        <v>218</v>
      </c>
      <c r="AU676" s="232" t="s">
        <v>93</v>
      </c>
      <c r="AY676" s="18" t="s">
        <v>216</v>
      </c>
      <c r="BE676" s="233">
        <f>IF(N676="základní",J676,0)</f>
        <v>0</v>
      </c>
      <c r="BF676" s="233">
        <f>IF(N676="snížená",J676,0)</f>
        <v>0</v>
      </c>
      <c r="BG676" s="233">
        <f>IF(N676="zákl. přenesená",J676,0)</f>
        <v>0</v>
      </c>
      <c r="BH676" s="233">
        <f>IF(N676="sníž. přenesená",J676,0)</f>
        <v>0</v>
      </c>
      <c r="BI676" s="233">
        <f>IF(N676="nulová",J676,0)</f>
        <v>0</v>
      </c>
      <c r="BJ676" s="18" t="s">
        <v>91</v>
      </c>
      <c r="BK676" s="233">
        <f>ROUND(I676*H676,2)</f>
        <v>0</v>
      </c>
      <c r="BL676" s="18" t="s">
        <v>312</v>
      </c>
      <c r="BM676" s="232" t="s">
        <v>4142</v>
      </c>
    </row>
    <row r="677" s="13" customFormat="1">
      <c r="A677" s="13"/>
      <c r="B677" s="234"/>
      <c r="C677" s="235"/>
      <c r="D677" s="236" t="s">
        <v>225</v>
      </c>
      <c r="E677" s="237" t="s">
        <v>1</v>
      </c>
      <c r="F677" s="238" t="s">
        <v>4143</v>
      </c>
      <c r="G677" s="235"/>
      <c r="H677" s="239">
        <v>1</v>
      </c>
      <c r="I677" s="240"/>
      <c r="J677" s="235"/>
      <c r="K677" s="235"/>
      <c r="L677" s="241"/>
      <c r="M677" s="242"/>
      <c r="N677" s="243"/>
      <c r="O677" s="243"/>
      <c r="P677" s="243"/>
      <c r="Q677" s="243"/>
      <c r="R677" s="243"/>
      <c r="S677" s="243"/>
      <c r="T677" s="24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5" t="s">
        <v>225</v>
      </c>
      <c r="AU677" s="245" t="s">
        <v>93</v>
      </c>
      <c r="AV677" s="13" t="s">
        <v>93</v>
      </c>
      <c r="AW677" s="13" t="s">
        <v>38</v>
      </c>
      <c r="AX677" s="13" t="s">
        <v>83</v>
      </c>
      <c r="AY677" s="245" t="s">
        <v>216</v>
      </c>
    </row>
    <row r="678" s="13" customFormat="1">
      <c r="A678" s="13"/>
      <c r="B678" s="234"/>
      <c r="C678" s="235"/>
      <c r="D678" s="236" t="s">
        <v>225</v>
      </c>
      <c r="E678" s="237" t="s">
        <v>1</v>
      </c>
      <c r="F678" s="238" t="s">
        <v>4144</v>
      </c>
      <c r="G678" s="235"/>
      <c r="H678" s="239">
        <v>1</v>
      </c>
      <c r="I678" s="240"/>
      <c r="J678" s="235"/>
      <c r="K678" s="235"/>
      <c r="L678" s="241"/>
      <c r="M678" s="242"/>
      <c r="N678" s="243"/>
      <c r="O678" s="243"/>
      <c r="P678" s="243"/>
      <c r="Q678" s="243"/>
      <c r="R678" s="243"/>
      <c r="S678" s="243"/>
      <c r="T678" s="24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5" t="s">
        <v>225</v>
      </c>
      <c r="AU678" s="245" t="s">
        <v>93</v>
      </c>
      <c r="AV678" s="13" t="s">
        <v>93</v>
      </c>
      <c r="AW678" s="13" t="s">
        <v>38</v>
      </c>
      <c r="AX678" s="13" t="s">
        <v>83</v>
      </c>
      <c r="AY678" s="245" t="s">
        <v>216</v>
      </c>
    </row>
    <row r="679" s="13" customFormat="1">
      <c r="A679" s="13"/>
      <c r="B679" s="234"/>
      <c r="C679" s="235"/>
      <c r="D679" s="236" t="s">
        <v>225</v>
      </c>
      <c r="E679" s="237" t="s">
        <v>1</v>
      </c>
      <c r="F679" s="238" t="s">
        <v>4145</v>
      </c>
      <c r="G679" s="235"/>
      <c r="H679" s="239">
        <v>1</v>
      </c>
      <c r="I679" s="240"/>
      <c r="J679" s="235"/>
      <c r="K679" s="235"/>
      <c r="L679" s="241"/>
      <c r="M679" s="242"/>
      <c r="N679" s="243"/>
      <c r="O679" s="243"/>
      <c r="P679" s="243"/>
      <c r="Q679" s="243"/>
      <c r="R679" s="243"/>
      <c r="S679" s="243"/>
      <c r="T679" s="24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5" t="s">
        <v>225</v>
      </c>
      <c r="AU679" s="245" t="s">
        <v>93</v>
      </c>
      <c r="AV679" s="13" t="s">
        <v>93</v>
      </c>
      <c r="AW679" s="13" t="s">
        <v>38</v>
      </c>
      <c r="AX679" s="13" t="s">
        <v>83</v>
      </c>
      <c r="AY679" s="245" t="s">
        <v>216</v>
      </c>
    </row>
    <row r="680" s="13" customFormat="1">
      <c r="A680" s="13"/>
      <c r="B680" s="234"/>
      <c r="C680" s="235"/>
      <c r="D680" s="236" t="s">
        <v>225</v>
      </c>
      <c r="E680" s="237" t="s">
        <v>1</v>
      </c>
      <c r="F680" s="238" t="s">
        <v>4146</v>
      </c>
      <c r="G680" s="235"/>
      <c r="H680" s="239">
        <v>1</v>
      </c>
      <c r="I680" s="240"/>
      <c r="J680" s="235"/>
      <c r="K680" s="235"/>
      <c r="L680" s="241"/>
      <c r="M680" s="242"/>
      <c r="N680" s="243"/>
      <c r="O680" s="243"/>
      <c r="P680" s="243"/>
      <c r="Q680" s="243"/>
      <c r="R680" s="243"/>
      <c r="S680" s="243"/>
      <c r="T680" s="24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5" t="s">
        <v>225</v>
      </c>
      <c r="AU680" s="245" t="s">
        <v>93</v>
      </c>
      <c r="AV680" s="13" t="s">
        <v>93</v>
      </c>
      <c r="AW680" s="13" t="s">
        <v>38</v>
      </c>
      <c r="AX680" s="13" t="s">
        <v>83</v>
      </c>
      <c r="AY680" s="245" t="s">
        <v>216</v>
      </c>
    </row>
    <row r="681" s="13" customFormat="1">
      <c r="A681" s="13"/>
      <c r="B681" s="234"/>
      <c r="C681" s="235"/>
      <c r="D681" s="236" t="s">
        <v>225</v>
      </c>
      <c r="E681" s="237" t="s">
        <v>1</v>
      </c>
      <c r="F681" s="238" t="s">
        <v>4147</v>
      </c>
      <c r="G681" s="235"/>
      <c r="H681" s="239">
        <v>1</v>
      </c>
      <c r="I681" s="240"/>
      <c r="J681" s="235"/>
      <c r="K681" s="235"/>
      <c r="L681" s="241"/>
      <c r="M681" s="242"/>
      <c r="N681" s="243"/>
      <c r="O681" s="243"/>
      <c r="P681" s="243"/>
      <c r="Q681" s="243"/>
      <c r="R681" s="243"/>
      <c r="S681" s="243"/>
      <c r="T681" s="24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5" t="s">
        <v>225</v>
      </c>
      <c r="AU681" s="245" t="s">
        <v>93</v>
      </c>
      <c r="AV681" s="13" t="s">
        <v>93</v>
      </c>
      <c r="AW681" s="13" t="s">
        <v>38</v>
      </c>
      <c r="AX681" s="13" t="s">
        <v>83</v>
      </c>
      <c r="AY681" s="245" t="s">
        <v>216</v>
      </c>
    </row>
    <row r="682" s="13" customFormat="1">
      <c r="A682" s="13"/>
      <c r="B682" s="234"/>
      <c r="C682" s="235"/>
      <c r="D682" s="236" t="s">
        <v>225</v>
      </c>
      <c r="E682" s="237" t="s">
        <v>1</v>
      </c>
      <c r="F682" s="238" t="s">
        <v>4148</v>
      </c>
      <c r="G682" s="235"/>
      <c r="H682" s="239">
        <v>1</v>
      </c>
      <c r="I682" s="240"/>
      <c r="J682" s="235"/>
      <c r="K682" s="235"/>
      <c r="L682" s="241"/>
      <c r="M682" s="242"/>
      <c r="N682" s="243"/>
      <c r="O682" s="243"/>
      <c r="P682" s="243"/>
      <c r="Q682" s="243"/>
      <c r="R682" s="243"/>
      <c r="S682" s="243"/>
      <c r="T682" s="24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5" t="s">
        <v>225</v>
      </c>
      <c r="AU682" s="245" t="s">
        <v>93</v>
      </c>
      <c r="AV682" s="13" t="s">
        <v>93</v>
      </c>
      <c r="AW682" s="13" t="s">
        <v>38</v>
      </c>
      <c r="AX682" s="13" t="s">
        <v>83</v>
      </c>
      <c r="AY682" s="245" t="s">
        <v>216</v>
      </c>
    </row>
    <row r="683" s="13" customFormat="1">
      <c r="A683" s="13"/>
      <c r="B683" s="234"/>
      <c r="C683" s="235"/>
      <c r="D683" s="236" t="s">
        <v>225</v>
      </c>
      <c r="E683" s="237" t="s">
        <v>1</v>
      </c>
      <c r="F683" s="238" t="s">
        <v>4149</v>
      </c>
      <c r="G683" s="235"/>
      <c r="H683" s="239">
        <v>1</v>
      </c>
      <c r="I683" s="240"/>
      <c r="J683" s="235"/>
      <c r="K683" s="235"/>
      <c r="L683" s="241"/>
      <c r="M683" s="242"/>
      <c r="N683" s="243"/>
      <c r="O683" s="243"/>
      <c r="P683" s="243"/>
      <c r="Q683" s="243"/>
      <c r="R683" s="243"/>
      <c r="S683" s="243"/>
      <c r="T683" s="24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5" t="s">
        <v>225</v>
      </c>
      <c r="AU683" s="245" t="s">
        <v>93</v>
      </c>
      <c r="AV683" s="13" t="s">
        <v>93</v>
      </c>
      <c r="AW683" s="13" t="s">
        <v>38</v>
      </c>
      <c r="AX683" s="13" t="s">
        <v>83</v>
      </c>
      <c r="AY683" s="245" t="s">
        <v>216</v>
      </c>
    </row>
    <row r="684" s="13" customFormat="1">
      <c r="A684" s="13"/>
      <c r="B684" s="234"/>
      <c r="C684" s="235"/>
      <c r="D684" s="236" t="s">
        <v>225</v>
      </c>
      <c r="E684" s="237" t="s">
        <v>1</v>
      </c>
      <c r="F684" s="238" t="s">
        <v>4150</v>
      </c>
      <c r="G684" s="235"/>
      <c r="H684" s="239">
        <v>1</v>
      </c>
      <c r="I684" s="240"/>
      <c r="J684" s="235"/>
      <c r="K684" s="235"/>
      <c r="L684" s="241"/>
      <c r="M684" s="242"/>
      <c r="N684" s="243"/>
      <c r="O684" s="243"/>
      <c r="P684" s="243"/>
      <c r="Q684" s="243"/>
      <c r="R684" s="243"/>
      <c r="S684" s="243"/>
      <c r="T684" s="24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5" t="s">
        <v>225</v>
      </c>
      <c r="AU684" s="245" t="s">
        <v>93</v>
      </c>
      <c r="AV684" s="13" t="s">
        <v>93</v>
      </c>
      <c r="AW684" s="13" t="s">
        <v>38</v>
      </c>
      <c r="AX684" s="13" t="s">
        <v>83</v>
      </c>
      <c r="AY684" s="245" t="s">
        <v>216</v>
      </c>
    </row>
    <row r="685" s="13" customFormat="1">
      <c r="A685" s="13"/>
      <c r="B685" s="234"/>
      <c r="C685" s="235"/>
      <c r="D685" s="236" t="s">
        <v>225</v>
      </c>
      <c r="E685" s="237" t="s">
        <v>1</v>
      </c>
      <c r="F685" s="238" t="s">
        <v>4151</v>
      </c>
      <c r="G685" s="235"/>
      <c r="H685" s="239">
        <v>1</v>
      </c>
      <c r="I685" s="240"/>
      <c r="J685" s="235"/>
      <c r="K685" s="235"/>
      <c r="L685" s="241"/>
      <c r="M685" s="242"/>
      <c r="N685" s="243"/>
      <c r="O685" s="243"/>
      <c r="P685" s="243"/>
      <c r="Q685" s="243"/>
      <c r="R685" s="243"/>
      <c r="S685" s="243"/>
      <c r="T685" s="24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5" t="s">
        <v>225</v>
      </c>
      <c r="AU685" s="245" t="s">
        <v>93</v>
      </c>
      <c r="AV685" s="13" t="s">
        <v>93</v>
      </c>
      <c r="AW685" s="13" t="s">
        <v>38</v>
      </c>
      <c r="AX685" s="13" t="s">
        <v>83</v>
      </c>
      <c r="AY685" s="245" t="s">
        <v>216</v>
      </c>
    </row>
    <row r="686" s="13" customFormat="1">
      <c r="A686" s="13"/>
      <c r="B686" s="234"/>
      <c r="C686" s="235"/>
      <c r="D686" s="236" t="s">
        <v>225</v>
      </c>
      <c r="E686" s="237" t="s">
        <v>1</v>
      </c>
      <c r="F686" s="238" t="s">
        <v>4152</v>
      </c>
      <c r="G686" s="235"/>
      <c r="H686" s="239">
        <v>1</v>
      </c>
      <c r="I686" s="240"/>
      <c r="J686" s="235"/>
      <c r="K686" s="235"/>
      <c r="L686" s="241"/>
      <c r="M686" s="242"/>
      <c r="N686" s="243"/>
      <c r="O686" s="243"/>
      <c r="P686" s="243"/>
      <c r="Q686" s="243"/>
      <c r="R686" s="243"/>
      <c r="S686" s="243"/>
      <c r="T686" s="24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5" t="s">
        <v>225</v>
      </c>
      <c r="AU686" s="245" t="s">
        <v>93</v>
      </c>
      <c r="AV686" s="13" t="s">
        <v>93</v>
      </c>
      <c r="AW686" s="13" t="s">
        <v>38</v>
      </c>
      <c r="AX686" s="13" t="s">
        <v>83</v>
      </c>
      <c r="AY686" s="245" t="s">
        <v>216</v>
      </c>
    </row>
    <row r="687" s="13" customFormat="1">
      <c r="A687" s="13"/>
      <c r="B687" s="234"/>
      <c r="C687" s="235"/>
      <c r="D687" s="236" t="s">
        <v>225</v>
      </c>
      <c r="E687" s="237" t="s">
        <v>1</v>
      </c>
      <c r="F687" s="238" t="s">
        <v>4153</v>
      </c>
      <c r="G687" s="235"/>
      <c r="H687" s="239">
        <v>1</v>
      </c>
      <c r="I687" s="240"/>
      <c r="J687" s="235"/>
      <c r="K687" s="235"/>
      <c r="L687" s="241"/>
      <c r="M687" s="242"/>
      <c r="N687" s="243"/>
      <c r="O687" s="243"/>
      <c r="P687" s="243"/>
      <c r="Q687" s="243"/>
      <c r="R687" s="243"/>
      <c r="S687" s="243"/>
      <c r="T687" s="24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5" t="s">
        <v>225</v>
      </c>
      <c r="AU687" s="245" t="s">
        <v>93</v>
      </c>
      <c r="AV687" s="13" t="s">
        <v>93</v>
      </c>
      <c r="AW687" s="13" t="s">
        <v>38</v>
      </c>
      <c r="AX687" s="13" t="s">
        <v>83</v>
      </c>
      <c r="AY687" s="245" t="s">
        <v>216</v>
      </c>
    </row>
    <row r="688" s="13" customFormat="1">
      <c r="A688" s="13"/>
      <c r="B688" s="234"/>
      <c r="C688" s="235"/>
      <c r="D688" s="236" t="s">
        <v>225</v>
      </c>
      <c r="E688" s="237" t="s">
        <v>1</v>
      </c>
      <c r="F688" s="238" t="s">
        <v>4154</v>
      </c>
      <c r="G688" s="235"/>
      <c r="H688" s="239">
        <v>1</v>
      </c>
      <c r="I688" s="240"/>
      <c r="J688" s="235"/>
      <c r="K688" s="235"/>
      <c r="L688" s="241"/>
      <c r="M688" s="242"/>
      <c r="N688" s="243"/>
      <c r="O688" s="243"/>
      <c r="P688" s="243"/>
      <c r="Q688" s="243"/>
      <c r="R688" s="243"/>
      <c r="S688" s="243"/>
      <c r="T688" s="24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5" t="s">
        <v>225</v>
      </c>
      <c r="AU688" s="245" t="s">
        <v>93</v>
      </c>
      <c r="AV688" s="13" t="s">
        <v>93</v>
      </c>
      <c r="AW688" s="13" t="s">
        <v>38</v>
      </c>
      <c r="AX688" s="13" t="s">
        <v>83</v>
      </c>
      <c r="AY688" s="245" t="s">
        <v>216</v>
      </c>
    </row>
    <row r="689" s="13" customFormat="1">
      <c r="A689" s="13"/>
      <c r="B689" s="234"/>
      <c r="C689" s="235"/>
      <c r="D689" s="236" t="s">
        <v>225</v>
      </c>
      <c r="E689" s="237" t="s">
        <v>1</v>
      </c>
      <c r="F689" s="238" t="s">
        <v>4155</v>
      </c>
      <c r="G689" s="235"/>
      <c r="H689" s="239">
        <v>1</v>
      </c>
      <c r="I689" s="240"/>
      <c r="J689" s="235"/>
      <c r="K689" s="235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225</v>
      </c>
      <c r="AU689" s="245" t="s">
        <v>93</v>
      </c>
      <c r="AV689" s="13" t="s">
        <v>93</v>
      </c>
      <c r="AW689" s="13" t="s">
        <v>38</v>
      </c>
      <c r="AX689" s="13" t="s">
        <v>83</v>
      </c>
      <c r="AY689" s="245" t="s">
        <v>216</v>
      </c>
    </row>
    <row r="690" s="13" customFormat="1">
      <c r="A690" s="13"/>
      <c r="B690" s="234"/>
      <c r="C690" s="235"/>
      <c r="D690" s="236" t="s">
        <v>225</v>
      </c>
      <c r="E690" s="237" t="s">
        <v>1</v>
      </c>
      <c r="F690" s="238" t="s">
        <v>4156</v>
      </c>
      <c r="G690" s="235"/>
      <c r="H690" s="239">
        <v>1</v>
      </c>
      <c r="I690" s="240"/>
      <c r="J690" s="235"/>
      <c r="K690" s="235"/>
      <c r="L690" s="241"/>
      <c r="M690" s="242"/>
      <c r="N690" s="243"/>
      <c r="O690" s="243"/>
      <c r="P690" s="243"/>
      <c r="Q690" s="243"/>
      <c r="R690" s="243"/>
      <c r="S690" s="243"/>
      <c r="T690" s="24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5" t="s">
        <v>225</v>
      </c>
      <c r="AU690" s="245" t="s">
        <v>93</v>
      </c>
      <c r="AV690" s="13" t="s">
        <v>93</v>
      </c>
      <c r="AW690" s="13" t="s">
        <v>38</v>
      </c>
      <c r="AX690" s="13" t="s">
        <v>83</v>
      </c>
      <c r="AY690" s="245" t="s">
        <v>216</v>
      </c>
    </row>
    <row r="691" s="13" customFormat="1">
      <c r="A691" s="13"/>
      <c r="B691" s="234"/>
      <c r="C691" s="235"/>
      <c r="D691" s="236" t="s">
        <v>225</v>
      </c>
      <c r="E691" s="237" t="s">
        <v>1</v>
      </c>
      <c r="F691" s="238" t="s">
        <v>4157</v>
      </c>
      <c r="G691" s="235"/>
      <c r="H691" s="239">
        <v>1</v>
      </c>
      <c r="I691" s="240"/>
      <c r="J691" s="235"/>
      <c r="K691" s="235"/>
      <c r="L691" s="241"/>
      <c r="M691" s="242"/>
      <c r="N691" s="243"/>
      <c r="O691" s="243"/>
      <c r="P691" s="243"/>
      <c r="Q691" s="243"/>
      <c r="R691" s="243"/>
      <c r="S691" s="243"/>
      <c r="T691" s="24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5" t="s">
        <v>225</v>
      </c>
      <c r="AU691" s="245" t="s">
        <v>93</v>
      </c>
      <c r="AV691" s="13" t="s">
        <v>93</v>
      </c>
      <c r="AW691" s="13" t="s">
        <v>38</v>
      </c>
      <c r="AX691" s="13" t="s">
        <v>83</v>
      </c>
      <c r="AY691" s="245" t="s">
        <v>216</v>
      </c>
    </row>
    <row r="692" s="13" customFormat="1">
      <c r="A692" s="13"/>
      <c r="B692" s="234"/>
      <c r="C692" s="235"/>
      <c r="D692" s="236" t="s">
        <v>225</v>
      </c>
      <c r="E692" s="237" t="s">
        <v>1</v>
      </c>
      <c r="F692" s="238" t="s">
        <v>4158</v>
      </c>
      <c r="G692" s="235"/>
      <c r="H692" s="239">
        <v>2</v>
      </c>
      <c r="I692" s="240"/>
      <c r="J692" s="235"/>
      <c r="K692" s="235"/>
      <c r="L692" s="241"/>
      <c r="M692" s="242"/>
      <c r="N692" s="243"/>
      <c r="O692" s="243"/>
      <c r="P692" s="243"/>
      <c r="Q692" s="243"/>
      <c r="R692" s="243"/>
      <c r="S692" s="243"/>
      <c r="T692" s="24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5" t="s">
        <v>225</v>
      </c>
      <c r="AU692" s="245" t="s">
        <v>93</v>
      </c>
      <c r="AV692" s="13" t="s">
        <v>93</v>
      </c>
      <c r="AW692" s="13" t="s">
        <v>38</v>
      </c>
      <c r="AX692" s="13" t="s">
        <v>83</v>
      </c>
      <c r="AY692" s="245" t="s">
        <v>216</v>
      </c>
    </row>
    <row r="693" s="13" customFormat="1">
      <c r="A693" s="13"/>
      <c r="B693" s="234"/>
      <c r="C693" s="235"/>
      <c r="D693" s="236" t="s">
        <v>225</v>
      </c>
      <c r="E693" s="237" t="s">
        <v>1</v>
      </c>
      <c r="F693" s="238" t="s">
        <v>4159</v>
      </c>
      <c r="G693" s="235"/>
      <c r="H693" s="239">
        <v>1</v>
      </c>
      <c r="I693" s="240"/>
      <c r="J693" s="235"/>
      <c r="K693" s="235"/>
      <c r="L693" s="241"/>
      <c r="M693" s="242"/>
      <c r="N693" s="243"/>
      <c r="O693" s="243"/>
      <c r="P693" s="243"/>
      <c r="Q693" s="243"/>
      <c r="R693" s="243"/>
      <c r="S693" s="243"/>
      <c r="T693" s="24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5" t="s">
        <v>225</v>
      </c>
      <c r="AU693" s="245" t="s">
        <v>93</v>
      </c>
      <c r="AV693" s="13" t="s">
        <v>93</v>
      </c>
      <c r="AW693" s="13" t="s">
        <v>38</v>
      </c>
      <c r="AX693" s="13" t="s">
        <v>83</v>
      </c>
      <c r="AY693" s="245" t="s">
        <v>216</v>
      </c>
    </row>
    <row r="694" s="14" customFormat="1">
      <c r="A694" s="14"/>
      <c r="B694" s="246"/>
      <c r="C694" s="247"/>
      <c r="D694" s="236" t="s">
        <v>225</v>
      </c>
      <c r="E694" s="248" t="s">
        <v>1</v>
      </c>
      <c r="F694" s="249" t="s">
        <v>229</v>
      </c>
      <c r="G694" s="247"/>
      <c r="H694" s="250">
        <v>18</v>
      </c>
      <c r="I694" s="251"/>
      <c r="J694" s="247"/>
      <c r="K694" s="247"/>
      <c r="L694" s="252"/>
      <c r="M694" s="253"/>
      <c r="N694" s="254"/>
      <c r="O694" s="254"/>
      <c r="P694" s="254"/>
      <c r="Q694" s="254"/>
      <c r="R694" s="254"/>
      <c r="S694" s="254"/>
      <c r="T694" s="25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6" t="s">
        <v>225</v>
      </c>
      <c r="AU694" s="256" t="s">
        <v>93</v>
      </c>
      <c r="AV694" s="14" t="s">
        <v>223</v>
      </c>
      <c r="AW694" s="14" t="s">
        <v>38</v>
      </c>
      <c r="AX694" s="14" t="s">
        <v>91</v>
      </c>
      <c r="AY694" s="256" t="s">
        <v>216</v>
      </c>
    </row>
    <row r="695" s="2" customFormat="1" ht="24.15" customHeight="1">
      <c r="A695" s="40"/>
      <c r="B695" s="41"/>
      <c r="C695" s="221" t="s">
        <v>539</v>
      </c>
      <c r="D695" s="221" t="s">
        <v>218</v>
      </c>
      <c r="E695" s="222" t="s">
        <v>4160</v>
      </c>
      <c r="F695" s="223" t="s">
        <v>4161</v>
      </c>
      <c r="G695" s="224" t="s">
        <v>4162</v>
      </c>
      <c r="H695" s="225">
        <v>110</v>
      </c>
      <c r="I695" s="226"/>
      <c r="J695" s="227">
        <f>ROUND(I695*H695,2)</f>
        <v>0</v>
      </c>
      <c r="K695" s="223" t="s">
        <v>1</v>
      </c>
      <c r="L695" s="46"/>
      <c r="M695" s="228" t="s">
        <v>1</v>
      </c>
      <c r="N695" s="229" t="s">
        <v>48</v>
      </c>
      <c r="O695" s="93"/>
      <c r="P695" s="230">
        <f>O695*H695</f>
        <v>0</v>
      </c>
      <c r="Q695" s="230">
        <v>0</v>
      </c>
      <c r="R695" s="230">
        <f>Q695*H695</f>
        <v>0</v>
      </c>
      <c r="S695" s="230">
        <v>0</v>
      </c>
      <c r="T695" s="231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32" t="s">
        <v>223</v>
      </c>
      <c r="AT695" s="232" t="s">
        <v>218</v>
      </c>
      <c r="AU695" s="232" t="s">
        <v>93</v>
      </c>
      <c r="AY695" s="18" t="s">
        <v>216</v>
      </c>
      <c r="BE695" s="233">
        <f>IF(N695="základní",J695,0)</f>
        <v>0</v>
      </c>
      <c r="BF695" s="233">
        <f>IF(N695="snížená",J695,0)</f>
        <v>0</v>
      </c>
      <c r="BG695" s="233">
        <f>IF(N695="zákl. přenesená",J695,0)</f>
        <v>0</v>
      </c>
      <c r="BH695" s="233">
        <f>IF(N695="sníž. přenesená",J695,0)</f>
        <v>0</v>
      </c>
      <c r="BI695" s="233">
        <f>IF(N695="nulová",J695,0)</f>
        <v>0</v>
      </c>
      <c r="BJ695" s="18" t="s">
        <v>91</v>
      </c>
      <c r="BK695" s="233">
        <f>ROUND(I695*H695,2)</f>
        <v>0</v>
      </c>
      <c r="BL695" s="18" t="s">
        <v>223</v>
      </c>
      <c r="BM695" s="232" t="s">
        <v>4163</v>
      </c>
    </row>
    <row r="696" s="13" customFormat="1">
      <c r="A696" s="13"/>
      <c r="B696" s="234"/>
      <c r="C696" s="235"/>
      <c r="D696" s="236" t="s">
        <v>225</v>
      </c>
      <c r="E696" s="237" t="s">
        <v>1</v>
      </c>
      <c r="F696" s="238" t="s">
        <v>4164</v>
      </c>
      <c r="G696" s="235"/>
      <c r="H696" s="239">
        <v>10</v>
      </c>
      <c r="I696" s="240"/>
      <c r="J696" s="235"/>
      <c r="K696" s="235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225</v>
      </c>
      <c r="AU696" s="245" t="s">
        <v>93</v>
      </c>
      <c r="AV696" s="13" t="s">
        <v>93</v>
      </c>
      <c r="AW696" s="13" t="s">
        <v>38</v>
      </c>
      <c r="AX696" s="13" t="s">
        <v>83</v>
      </c>
      <c r="AY696" s="245" t="s">
        <v>216</v>
      </c>
    </row>
    <row r="697" s="13" customFormat="1">
      <c r="A697" s="13"/>
      <c r="B697" s="234"/>
      <c r="C697" s="235"/>
      <c r="D697" s="236" t="s">
        <v>225</v>
      </c>
      <c r="E697" s="237" t="s">
        <v>1</v>
      </c>
      <c r="F697" s="238" t="s">
        <v>4165</v>
      </c>
      <c r="G697" s="235"/>
      <c r="H697" s="239">
        <v>12</v>
      </c>
      <c r="I697" s="240"/>
      <c r="J697" s="235"/>
      <c r="K697" s="235"/>
      <c r="L697" s="241"/>
      <c r="M697" s="242"/>
      <c r="N697" s="243"/>
      <c r="O697" s="243"/>
      <c r="P697" s="243"/>
      <c r="Q697" s="243"/>
      <c r="R697" s="243"/>
      <c r="S697" s="243"/>
      <c r="T697" s="24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5" t="s">
        <v>225</v>
      </c>
      <c r="AU697" s="245" t="s">
        <v>93</v>
      </c>
      <c r="AV697" s="13" t="s">
        <v>93</v>
      </c>
      <c r="AW697" s="13" t="s">
        <v>38</v>
      </c>
      <c r="AX697" s="13" t="s">
        <v>83</v>
      </c>
      <c r="AY697" s="245" t="s">
        <v>216</v>
      </c>
    </row>
    <row r="698" s="13" customFormat="1">
      <c r="A698" s="13"/>
      <c r="B698" s="234"/>
      <c r="C698" s="235"/>
      <c r="D698" s="236" t="s">
        <v>225</v>
      </c>
      <c r="E698" s="237" t="s">
        <v>1</v>
      </c>
      <c r="F698" s="238" t="s">
        <v>4166</v>
      </c>
      <c r="G698" s="235"/>
      <c r="H698" s="239">
        <v>8</v>
      </c>
      <c r="I698" s="240"/>
      <c r="J698" s="235"/>
      <c r="K698" s="235"/>
      <c r="L698" s="241"/>
      <c r="M698" s="242"/>
      <c r="N698" s="243"/>
      <c r="O698" s="243"/>
      <c r="P698" s="243"/>
      <c r="Q698" s="243"/>
      <c r="R698" s="243"/>
      <c r="S698" s="243"/>
      <c r="T698" s="24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5" t="s">
        <v>225</v>
      </c>
      <c r="AU698" s="245" t="s">
        <v>93</v>
      </c>
      <c r="AV698" s="13" t="s">
        <v>93</v>
      </c>
      <c r="AW698" s="13" t="s">
        <v>38</v>
      </c>
      <c r="AX698" s="13" t="s">
        <v>83</v>
      </c>
      <c r="AY698" s="245" t="s">
        <v>216</v>
      </c>
    </row>
    <row r="699" s="13" customFormat="1">
      <c r="A699" s="13"/>
      <c r="B699" s="234"/>
      <c r="C699" s="235"/>
      <c r="D699" s="236" t="s">
        <v>225</v>
      </c>
      <c r="E699" s="237" t="s">
        <v>1</v>
      </c>
      <c r="F699" s="238" t="s">
        <v>4167</v>
      </c>
      <c r="G699" s="235"/>
      <c r="H699" s="239">
        <v>8</v>
      </c>
      <c r="I699" s="240"/>
      <c r="J699" s="235"/>
      <c r="K699" s="235"/>
      <c r="L699" s="241"/>
      <c r="M699" s="242"/>
      <c r="N699" s="243"/>
      <c r="O699" s="243"/>
      <c r="P699" s="243"/>
      <c r="Q699" s="243"/>
      <c r="R699" s="243"/>
      <c r="S699" s="243"/>
      <c r="T699" s="24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5" t="s">
        <v>225</v>
      </c>
      <c r="AU699" s="245" t="s">
        <v>93</v>
      </c>
      <c r="AV699" s="13" t="s">
        <v>93</v>
      </c>
      <c r="AW699" s="13" t="s">
        <v>38</v>
      </c>
      <c r="AX699" s="13" t="s">
        <v>83</v>
      </c>
      <c r="AY699" s="245" t="s">
        <v>216</v>
      </c>
    </row>
    <row r="700" s="13" customFormat="1">
      <c r="A700" s="13"/>
      <c r="B700" s="234"/>
      <c r="C700" s="235"/>
      <c r="D700" s="236" t="s">
        <v>225</v>
      </c>
      <c r="E700" s="237" t="s">
        <v>1</v>
      </c>
      <c r="F700" s="238" t="s">
        <v>4168</v>
      </c>
      <c r="G700" s="235"/>
      <c r="H700" s="239">
        <v>16</v>
      </c>
      <c r="I700" s="240"/>
      <c r="J700" s="235"/>
      <c r="K700" s="235"/>
      <c r="L700" s="241"/>
      <c r="M700" s="242"/>
      <c r="N700" s="243"/>
      <c r="O700" s="243"/>
      <c r="P700" s="243"/>
      <c r="Q700" s="243"/>
      <c r="R700" s="243"/>
      <c r="S700" s="243"/>
      <c r="T700" s="24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5" t="s">
        <v>225</v>
      </c>
      <c r="AU700" s="245" t="s">
        <v>93</v>
      </c>
      <c r="AV700" s="13" t="s">
        <v>93</v>
      </c>
      <c r="AW700" s="13" t="s">
        <v>38</v>
      </c>
      <c r="AX700" s="13" t="s">
        <v>83</v>
      </c>
      <c r="AY700" s="245" t="s">
        <v>216</v>
      </c>
    </row>
    <row r="701" s="13" customFormat="1">
      <c r="A701" s="13"/>
      <c r="B701" s="234"/>
      <c r="C701" s="235"/>
      <c r="D701" s="236" t="s">
        <v>225</v>
      </c>
      <c r="E701" s="237" t="s">
        <v>1</v>
      </c>
      <c r="F701" s="238" t="s">
        <v>4169</v>
      </c>
      <c r="G701" s="235"/>
      <c r="H701" s="239">
        <v>8</v>
      </c>
      <c r="I701" s="240"/>
      <c r="J701" s="235"/>
      <c r="K701" s="235"/>
      <c r="L701" s="241"/>
      <c r="M701" s="242"/>
      <c r="N701" s="243"/>
      <c r="O701" s="243"/>
      <c r="P701" s="243"/>
      <c r="Q701" s="243"/>
      <c r="R701" s="243"/>
      <c r="S701" s="243"/>
      <c r="T701" s="24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5" t="s">
        <v>225</v>
      </c>
      <c r="AU701" s="245" t="s">
        <v>93</v>
      </c>
      <c r="AV701" s="13" t="s">
        <v>93</v>
      </c>
      <c r="AW701" s="13" t="s">
        <v>38</v>
      </c>
      <c r="AX701" s="13" t="s">
        <v>83</v>
      </c>
      <c r="AY701" s="245" t="s">
        <v>216</v>
      </c>
    </row>
    <row r="702" s="15" customFormat="1">
      <c r="A702" s="15"/>
      <c r="B702" s="257"/>
      <c r="C702" s="258"/>
      <c r="D702" s="236" t="s">
        <v>225</v>
      </c>
      <c r="E702" s="259" t="s">
        <v>1</v>
      </c>
      <c r="F702" s="260" t="s">
        <v>3703</v>
      </c>
      <c r="G702" s="258"/>
      <c r="H702" s="259" t="s">
        <v>1</v>
      </c>
      <c r="I702" s="261"/>
      <c r="J702" s="258"/>
      <c r="K702" s="258"/>
      <c r="L702" s="262"/>
      <c r="M702" s="263"/>
      <c r="N702" s="264"/>
      <c r="O702" s="264"/>
      <c r="P702" s="264"/>
      <c r="Q702" s="264"/>
      <c r="R702" s="264"/>
      <c r="S702" s="264"/>
      <c r="T702" s="26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66" t="s">
        <v>225</v>
      </c>
      <c r="AU702" s="266" t="s">
        <v>93</v>
      </c>
      <c r="AV702" s="15" t="s">
        <v>91</v>
      </c>
      <c r="AW702" s="15" t="s">
        <v>38</v>
      </c>
      <c r="AX702" s="15" t="s">
        <v>83</v>
      </c>
      <c r="AY702" s="266" t="s">
        <v>216</v>
      </c>
    </row>
    <row r="703" s="13" customFormat="1">
      <c r="A703" s="13"/>
      <c r="B703" s="234"/>
      <c r="C703" s="235"/>
      <c r="D703" s="236" t="s">
        <v>225</v>
      </c>
      <c r="E703" s="237" t="s">
        <v>1</v>
      </c>
      <c r="F703" s="238" t="s">
        <v>3868</v>
      </c>
      <c r="G703" s="235"/>
      <c r="H703" s="239">
        <v>2</v>
      </c>
      <c r="I703" s="240"/>
      <c r="J703" s="235"/>
      <c r="K703" s="235"/>
      <c r="L703" s="241"/>
      <c r="M703" s="242"/>
      <c r="N703" s="243"/>
      <c r="O703" s="243"/>
      <c r="P703" s="243"/>
      <c r="Q703" s="243"/>
      <c r="R703" s="243"/>
      <c r="S703" s="243"/>
      <c r="T703" s="244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5" t="s">
        <v>225</v>
      </c>
      <c r="AU703" s="245" t="s">
        <v>93</v>
      </c>
      <c r="AV703" s="13" t="s">
        <v>93</v>
      </c>
      <c r="AW703" s="13" t="s">
        <v>38</v>
      </c>
      <c r="AX703" s="13" t="s">
        <v>83</v>
      </c>
      <c r="AY703" s="245" t="s">
        <v>216</v>
      </c>
    </row>
    <row r="704" s="13" customFormat="1">
      <c r="A704" s="13"/>
      <c r="B704" s="234"/>
      <c r="C704" s="235"/>
      <c r="D704" s="236" t="s">
        <v>225</v>
      </c>
      <c r="E704" s="237" t="s">
        <v>1</v>
      </c>
      <c r="F704" s="238" t="s">
        <v>3906</v>
      </c>
      <c r="G704" s="235"/>
      <c r="H704" s="239">
        <v>5</v>
      </c>
      <c r="I704" s="240"/>
      <c r="J704" s="235"/>
      <c r="K704" s="235"/>
      <c r="L704" s="241"/>
      <c r="M704" s="242"/>
      <c r="N704" s="243"/>
      <c r="O704" s="243"/>
      <c r="P704" s="243"/>
      <c r="Q704" s="243"/>
      <c r="R704" s="243"/>
      <c r="S704" s="243"/>
      <c r="T704" s="24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5" t="s">
        <v>225</v>
      </c>
      <c r="AU704" s="245" t="s">
        <v>93</v>
      </c>
      <c r="AV704" s="13" t="s">
        <v>93</v>
      </c>
      <c r="AW704" s="13" t="s">
        <v>38</v>
      </c>
      <c r="AX704" s="13" t="s">
        <v>83</v>
      </c>
      <c r="AY704" s="245" t="s">
        <v>216</v>
      </c>
    </row>
    <row r="705" s="13" customFormat="1">
      <c r="A705" s="13"/>
      <c r="B705" s="234"/>
      <c r="C705" s="235"/>
      <c r="D705" s="236" t="s">
        <v>225</v>
      </c>
      <c r="E705" s="237" t="s">
        <v>1</v>
      </c>
      <c r="F705" s="238" t="s">
        <v>3870</v>
      </c>
      <c r="G705" s="235"/>
      <c r="H705" s="239">
        <v>2</v>
      </c>
      <c r="I705" s="240"/>
      <c r="J705" s="235"/>
      <c r="K705" s="235"/>
      <c r="L705" s="241"/>
      <c r="M705" s="242"/>
      <c r="N705" s="243"/>
      <c r="O705" s="243"/>
      <c r="P705" s="243"/>
      <c r="Q705" s="243"/>
      <c r="R705" s="243"/>
      <c r="S705" s="243"/>
      <c r="T705" s="24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5" t="s">
        <v>225</v>
      </c>
      <c r="AU705" s="245" t="s">
        <v>93</v>
      </c>
      <c r="AV705" s="13" t="s">
        <v>93</v>
      </c>
      <c r="AW705" s="13" t="s">
        <v>38</v>
      </c>
      <c r="AX705" s="13" t="s">
        <v>83</v>
      </c>
      <c r="AY705" s="245" t="s">
        <v>216</v>
      </c>
    </row>
    <row r="706" s="13" customFormat="1">
      <c r="A706" s="13"/>
      <c r="B706" s="234"/>
      <c r="C706" s="235"/>
      <c r="D706" s="236" t="s">
        <v>225</v>
      </c>
      <c r="E706" s="237" t="s">
        <v>1</v>
      </c>
      <c r="F706" s="238" t="s">
        <v>4170</v>
      </c>
      <c r="G706" s="235"/>
      <c r="H706" s="239">
        <v>2</v>
      </c>
      <c r="I706" s="240"/>
      <c r="J706" s="235"/>
      <c r="K706" s="235"/>
      <c r="L706" s="241"/>
      <c r="M706" s="242"/>
      <c r="N706" s="243"/>
      <c r="O706" s="243"/>
      <c r="P706" s="243"/>
      <c r="Q706" s="243"/>
      <c r="R706" s="243"/>
      <c r="S706" s="243"/>
      <c r="T706" s="24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5" t="s">
        <v>225</v>
      </c>
      <c r="AU706" s="245" t="s">
        <v>93</v>
      </c>
      <c r="AV706" s="13" t="s">
        <v>93</v>
      </c>
      <c r="AW706" s="13" t="s">
        <v>38</v>
      </c>
      <c r="AX706" s="13" t="s">
        <v>83</v>
      </c>
      <c r="AY706" s="245" t="s">
        <v>216</v>
      </c>
    </row>
    <row r="707" s="13" customFormat="1">
      <c r="A707" s="13"/>
      <c r="B707" s="234"/>
      <c r="C707" s="235"/>
      <c r="D707" s="236" t="s">
        <v>225</v>
      </c>
      <c r="E707" s="237" t="s">
        <v>1</v>
      </c>
      <c r="F707" s="238" t="s">
        <v>4171</v>
      </c>
      <c r="G707" s="235"/>
      <c r="H707" s="239">
        <v>3</v>
      </c>
      <c r="I707" s="240"/>
      <c r="J707" s="235"/>
      <c r="K707" s="235"/>
      <c r="L707" s="241"/>
      <c r="M707" s="242"/>
      <c r="N707" s="243"/>
      <c r="O707" s="243"/>
      <c r="P707" s="243"/>
      <c r="Q707" s="243"/>
      <c r="R707" s="243"/>
      <c r="S707" s="243"/>
      <c r="T707" s="244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5" t="s">
        <v>225</v>
      </c>
      <c r="AU707" s="245" t="s">
        <v>93</v>
      </c>
      <c r="AV707" s="13" t="s">
        <v>93</v>
      </c>
      <c r="AW707" s="13" t="s">
        <v>38</v>
      </c>
      <c r="AX707" s="13" t="s">
        <v>83</v>
      </c>
      <c r="AY707" s="245" t="s">
        <v>216</v>
      </c>
    </row>
    <row r="708" s="13" customFormat="1">
      <c r="A708" s="13"/>
      <c r="B708" s="234"/>
      <c r="C708" s="235"/>
      <c r="D708" s="236" t="s">
        <v>225</v>
      </c>
      <c r="E708" s="237" t="s">
        <v>1</v>
      </c>
      <c r="F708" s="238" t="s">
        <v>3907</v>
      </c>
      <c r="G708" s="235"/>
      <c r="H708" s="239">
        <v>3</v>
      </c>
      <c r="I708" s="240"/>
      <c r="J708" s="235"/>
      <c r="K708" s="235"/>
      <c r="L708" s="241"/>
      <c r="M708" s="242"/>
      <c r="N708" s="243"/>
      <c r="O708" s="243"/>
      <c r="P708" s="243"/>
      <c r="Q708" s="243"/>
      <c r="R708" s="243"/>
      <c r="S708" s="243"/>
      <c r="T708" s="24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5" t="s">
        <v>225</v>
      </c>
      <c r="AU708" s="245" t="s">
        <v>93</v>
      </c>
      <c r="AV708" s="13" t="s">
        <v>93</v>
      </c>
      <c r="AW708" s="13" t="s">
        <v>38</v>
      </c>
      <c r="AX708" s="13" t="s">
        <v>83</v>
      </c>
      <c r="AY708" s="245" t="s">
        <v>216</v>
      </c>
    </row>
    <row r="709" s="13" customFormat="1">
      <c r="A709" s="13"/>
      <c r="B709" s="234"/>
      <c r="C709" s="235"/>
      <c r="D709" s="236" t="s">
        <v>225</v>
      </c>
      <c r="E709" s="237" t="s">
        <v>1</v>
      </c>
      <c r="F709" s="238" t="s">
        <v>3874</v>
      </c>
      <c r="G709" s="235"/>
      <c r="H709" s="239">
        <v>2</v>
      </c>
      <c r="I709" s="240"/>
      <c r="J709" s="235"/>
      <c r="K709" s="235"/>
      <c r="L709" s="241"/>
      <c r="M709" s="242"/>
      <c r="N709" s="243"/>
      <c r="O709" s="243"/>
      <c r="P709" s="243"/>
      <c r="Q709" s="243"/>
      <c r="R709" s="243"/>
      <c r="S709" s="243"/>
      <c r="T709" s="24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5" t="s">
        <v>225</v>
      </c>
      <c r="AU709" s="245" t="s">
        <v>93</v>
      </c>
      <c r="AV709" s="13" t="s">
        <v>93</v>
      </c>
      <c r="AW709" s="13" t="s">
        <v>38</v>
      </c>
      <c r="AX709" s="13" t="s">
        <v>83</v>
      </c>
      <c r="AY709" s="245" t="s">
        <v>216</v>
      </c>
    </row>
    <row r="710" s="13" customFormat="1">
      <c r="A710" s="13"/>
      <c r="B710" s="234"/>
      <c r="C710" s="235"/>
      <c r="D710" s="236" t="s">
        <v>225</v>
      </c>
      <c r="E710" s="237" t="s">
        <v>1</v>
      </c>
      <c r="F710" s="238" t="s">
        <v>3875</v>
      </c>
      <c r="G710" s="235"/>
      <c r="H710" s="239">
        <v>2</v>
      </c>
      <c r="I710" s="240"/>
      <c r="J710" s="235"/>
      <c r="K710" s="235"/>
      <c r="L710" s="241"/>
      <c r="M710" s="242"/>
      <c r="N710" s="243"/>
      <c r="O710" s="243"/>
      <c r="P710" s="243"/>
      <c r="Q710" s="243"/>
      <c r="R710" s="243"/>
      <c r="S710" s="243"/>
      <c r="T710" s="24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5" t="s">
        <v>225</v>
      </c>
      <c r="AU710" s="245" t="s">
        <v>93</v>
      </c>
      <c r="AV710" s="13" t="s">
        <v>93</v>
      </c>
      <c r="AW710" s="13" t="s">
        <v>38</v>
      </c>
      <c r="AX710" s="13" t="s">
        <v>83</v>
      </c>
      <c r="AY710" s="245" t="s">
        <v>216</v>
      </c>
    </row>
    <row r="711" s="13" customFormat="1">
      <c r="A711" s="13"/>
      <c r="B711" s="234"/>
      <c r="C711" s="235"/>
      <c r="D711" s="236" t="s">
        <v>225</v>
      </c>
      <c r="E711" s="237" t="s">
        <v>1</v>
      </c>
      <c r="F711" s="238" t="s">
        <v>4004</v>
      </c>
      <c r="G711" s="235"/>
      <c r="H711" s="239">
        <v>3</v>
      </c>
      <c r="I711" s="240"/>
      <c r="J711" s="235"/>
      <c r="K711" s="235"/>
      <c r="L711" s="241"/>
      <c r="M711" s="242"/>
      <c r="N711" s="243"/>
      <c r="O711" s="243"/>
      <c r="P711" s="243"/>
      <c r="Q711" s="243"/>
      <c r="R711" s="243"/>
      <c r="S711" s="243"/>
      <c r="T711" s="244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5" t="s">
        <v>225</v>
      </c>
      <c r="AU711" s="245" t="s">
        <v>93</v>
      </c>
      <c r="AV711" s="13" t="s">
        <v>93</v>
      </c>
      <c r="AW711" s="13" t="s">
        <v>38</v>
      </c>
      <c r="AX711" s="13" t="s">
        <v>83</v>
      </c>
      <c r="AY711" s="245" t="s">
        <v>216</v>
      </c>
    </row>
    <row r="712" s="13" customFormat="1">
      <c r="A712" s="13"/>
      <c r="B712" s="234"/>
      <c r="C712" s="235"/>
      <c r="D712" s="236" t="s">
        <v>225</v>
      </c>
      <c r="E712" s="237" t="s">
        <v>1</v>
      </c>
      <c r="F712" s="238" t="s">
        <v>3908</v>
      </c>
      <c r="G712" s="235"/>
      <c r="H712" s="239">
        <v>3</v>
      </c>
      <c r="I712" s="240"/>
      <c r="J712" s="235"/>
      <c r="K712" s="235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225</v>
      </c>
      <c r="AU712" s="245" t="s">
        <v>93</v>
      </c>
      <c r="AV712" s="13" t="s">
        <v>93</v>
      </c>
      <c r="AW712" s="13" t="s">
        <v>38</v>
      </c>
      <c r="AX712" s="13" t="s">
        <v>83</v>
      </c>
      <c r="AY712" s="245" t="s">
        <v>216</v>
      </c>
    </row>
    <row r="713" s="13" customFormat="1">
      <c r="A713" s="13"/>
      <c r="B713" s="234"/>
      <c r="C713" s="235"/>
      <c r="D713" s="236" t="s">
        <v>225</v>
      </c>
      <c r="E713" s="237" t="s">
        <v>1</v>
      </c>
      <c r="F713" s="238" t="s">
        <v>3878</v>
      </c>
      <c r="G713" s="235"/>
      <c r="H713" s="239">
        <v>2</v>
      </c>
      <c r="I713" s="240"/>
      <c r="J713" s="235"/>
      <c r="K713" s="235"/>
      <c r="L713" s="241"/>
      <c r="M713" s="242"/>
      <c r="N713" s="243"/>
      <c r="O713" s="243"/>
      <c r="P713" s="243"/>
      <c r="Q713" s="243"/>
      <c r="R713" s="243"/>
      <c r="S713" s="243"/>
      <c r="T713" s="24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5" t="s">
        <v>225</v>
      </c>
      <c r="AU713" s="245" t="s">
        <v>93</v>
      </c>
      <c r="AV713" s="13" t="s">
        <v>93</v>
      </c>
      <c r="AW713" s="13" t="s">
        <v>38</v>
      </c>
      <c r="AX713" s="13" t="s">
        <v>83</v>
      </c>
      <c r="AY713" s="245" t="s">
        <v>216</v>
      </c>
    </row>
    <row r="714" s="13" customFormat="1">
      <c r="A714" s="13"/>
      <c r="B714" s="234"/>
      <c r="C714" s="235"/>
      <c r="D714" s="236" t="s">
        <v>225</v>
      </c>
      <c r="E714" s="237" t="s">
        <v>1</v>
      </c>
      <c r="F714" s="238" t="s">
        <v>3879</v>
      </c>
      <c r="G714" s="235"/>
      <c r="H714" s="239">
        <v>2</v>
      </c>
      <c r="I714" s="240"/>
      <c r="J714" s="235"/>
      <c r="K714" s="235"/>
      <c r="L714" s="241"/>
      <c r="M714" s="242"/>
      <c r="N714" s="243"/>
      <c r="O714" s="243"/>
      <c r="P714" s="243"/>
      <c r="Q714" s="243"/>
      <c r="R714" s="243"/>
      <c r="S714" s="243"/>
      <c r="T714" s="244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5" t="s">
        <v>225</v>
      </c>
      <c r="AU714" s="245" t="s">
        <v>93</v>
      </c>
      <c r="AV714" s="13" t="s">
        <v>93</v>
      </c>
      <c r="AW714" s="13" t="s">
        <v>38</v>
      </c>
      <c r="AX714" s="13" t="s">
        <v>83</v>
      </c>
      <c r="AY714" s="245" t="s">
        <v>216</v>
      </c>
    </row>
    <row r="715" s="13" customFormat="1">
      <c r="A715" s="13"/>
      <c r="B715" s="234"/>
      <c r="C715" s="235"/>
      <c r="D715" s="236" t="s">
        <v>225</v>
      </c>
      <c r="E715" s="237" t="s">
        <v>1</v>
      </c>
      <c r="F715" s="238" t="s">
        <v>3880</v>
      </c>
      <c r="G715" s="235"/>
      <c r="H715" s="239">
        <v>2</v>
      </c>
      <c r="I715" s="240"/>
      <c r="J715" s="235"/>
      <c r="K715" s="235"/>
      <c r="L715" s="241"/>
      <c r="M715" s="242"/>
      <c r="N715" s="243"/>
      <c r="O715" s="243"/>
      <c r="P715" s="243"/>
      <c r="Q715" s="243"/>
      <c r="R715" s="243"/>
      <c r="S715" s="243"/>
      <c r="T715" s="24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5" t="s">
        <v>225</v>
      </c>
      <c r="AU715" s="245" t="s">
        <v>93</v>
      </c>
      <c r="AV715" s="13" t="s">
        <v>93</v>
      </c>
      <c r="AW715" s="13" t="s">
        <v>38</v>
      </c>
      <c r="AX715" s="13" t="s">
        <v>83</v>
      </c>
      <c r="AY715" s="245" t="s">
        <v>216</v>
      </c>
    </row>
    <row r="716" s="13" customFormat="1">
      <c r="A716" s="13"/>
      <c r="B716" s="234"/>
      <c r="C716" s="235"/>
      <c r="D716" s="236" t="s">
        <v>225</v>
      </c>
      <c r="E716" s="237" t="s">
        <v>1</v>
      </c>
      <c r="F716" s="238" t="s">
        <v>3881</v>
      </c>
      <c r="G716" s="235"/>
      <c r="H716" s="239">
        <v>2</v>
      </c>
      <c r="I716" s="240"/>
      <c r="J716" s="235"/>
      <c r="K716" s="235"/>
      <c r="L716" s="241"/>
      <c r="M716" s="242"/>
      <c r="N716" s="243"/>
      <c r="O716" s="243"/>
      <c r="P716" s="243"/>
      <c r="Q716" s="243"/>
      <c r="R716" s="243"/>
      <c r="S716" s="243"/>
      <c r="T716" s="24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5" t="s">
        <v>225</v>
      </c>
      <c r="AU716" s="245" t="s">
        <v>93</v>
      </c>
      <c r="AV716" s="13" t="s">
        <v>93</v>
      </c>
      <c r="AW716" s="13" t="s">
        <v>38</v>
      </c>
      <c r="AX716" s="13" t="s">
        <v>83</v>
      </c>
      <c r="AY716" s="245" t="s">
        <v>216</v>
      </c>
    </row>
    <row r="717" s="13" customFormat="1">
      <c r="A717" s="13"/>
      <c r="B717" s="234"/>
      <c r="C717" s="235"/>
      <c r="D717" s="236" t="s">
        <v>225</v>
      </c>
      <c r="E717" s="237" t="s">
        <v>1</v>
      </c>
      <c r="F717" s="238" t="s">
        <v>4005</v>
      </c>
      <c r="G717" s="235"/>
      <c r="H717" s="239">
        <v>3</v>
      </c>
      <c r="I717" s="240"/>
      <c r="J717" s="235"/>
      <c r="K717" s="235"/>
      <c r="L717" s="241"/>
      <c r="M717" s="242"/>
      <c r="N717" s="243"/>
      <c r="O717" s="243"/>
      <c r="P717" s="243"/>
      <c r="Q717" s="243"/>
      <c r="R717" s="243"/>
      <c r="S717" s="243"/>
      <c r="T717" s="24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5" t="s">
        <v>225</v>
      </c>
      <c r="AU717" s="245" t="s">
        <v>93</v>
      </c>
      <c r="AV717" s="13" t="s">
        <v>93</v>
      </c>
      <c r="AW717" s="13" t="s">
        <v>38</v>
      </c>
      <c r="AX717" s="13" t="s">
        <v>83</v>
      </c>
      <c r="AY717" s="245" t="s">
        <v>216</v>
      </c>
    </row>
    <row r="718" s="13" customFormat="1">
      <c r="A718" s="13"/>
      <c r="B718" s="234"/>
      <c r="C718" s="235"/>
      <c r="D718" s="236" t="s">
        <v>225</v>
      </c>
      <c r="E718" s="237" t="s">
        <v>1</v>
      </c>
      <c r="F718" s="238" t="s">
        <v>3897</v>
      </c>
      <c r="G718" s="235"/>
      <c r="H718" s="239">
        <v>1</v>
      </c>
      <c r="I718" s="240"/>
      <c r="J718" s="235"/>
      <c r="K718" s="235"/>
      <c r="L718" s="241"/>
      <c r="M718" s="242"/>
      <c r="N718" s="243"/>
      <c r="O718" s="243"/>
      <c r="P718" s="243"/>
      <c r="Q718" s="243"/>
      <c r="R718" s="243"/>
      <c r="S718" s="243"/>
      <c r="T718" s="24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5" t="s">
        <v>225</v>
      </c>
      <c r="AU718" s="245" t="s">
        <v>93</v>
      </c>
      <c r="AV718" s="13" t="s">
        <v>93</v>
      </c>
      <c r="AW718" s="13" t="s">
        <v>38</v>
      </c>
      <c r="AX718" s="13" t="s">
        <v>83</v>
      </c>
      <c r="AY718" s="245" t="s">
        <v>216</v>
      </c>
    </row>
    <row r="719" s="13" customFormat="1">
      <c r="A719" s="13"/>
      <c r="B719" s="234"/>
      <c r="C719" s="235"/>
      <c r="D719" s="236" t="s">
        <v>225</v>
      </c>
      <c r="E719" s="237" t="s">
        <v>1</v>
      </c>
      <c r="F719" s="238" t="s">
        <v>3883</v>
      </c>
      <c r="G719" s="235"/>
      <c r="H719" s="239">
        <v>2</v>
      </c>
      <c r="I719" s="240"/>
      <c r="J719" s="235"/>
      <c r="K719" s="235"/>
      <c r="L719" s="241"/>
      <c r="M719" s="242"/>
      <c r="N719" s="243"/>
      <c r="O719" s="243"/>
      <c r="P719" s="243"/>
      <c r="Q719" s="243"/>
      <c r="R719" s="243"/>
      <c r="S719" s="243"/>
      <c r="T719" s="244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5" t="s">
        <v>225</v>
      </c>
      <c r="AU719" s="245" t="s">
        <v>93</v>
      </c>
      <c r="AV719" s="13" t="s">
        <v>93</v>
      </c>
      <c r="AW719" s="13" t="s">
        <v>38</v>
      </c>
      <c r="AX719" s="13" t="s">
        <v>83</v>
      </c>
      <c r="AY719" s="245" t="s">
        <v>216</v>
      </c>
    </row>
    <row r="720" s="13" customFormat="1">
      <c r="A720" s="13"/>
      <c r="B720" s="234"/>
      <c r="C720" s="235"/>
      <c r="D720" s="236" t="s">
        <v>225</v>
      </c>
      <c r="E720" s="237" t="s">
        <v>1</v>
      </c>
      <c r="F720" s="238" t="s">
        <v>4006</v>
      </c>
      <c r="G720" s="235"/>
      <c r="H720" s="239">
        <v>5</v>
      </c>
      <c r="I720" s="240"/>
      <c r="J720" s="235"/>
      <c r="K720" s="235"/>
      <c r="L720" s="241"/>
      <c r="M720" s="242"/>
      <c r="N720" s="243"/>
      <c r="O720" s="243"/>
      <c r="P720" s="243"/>
      <c r="Q720" s="243"/>
      <c r="R720" s="243"/>
      <c r="S720" s="243"/>
      <c r="T720" s="24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5" t="s">
        <v>225</v>
      </c>
      <c r="AU720" s="245" t="s">
        <v>93</v>
      </c>
      <c r="AV720" s="13" t="s">
        <v>93</v>
      </c>
      <c r="AW720" s="13" t="s">
        <v>38</v>
      </c>
      <c r="AX720" s="13" t="s">
        <v>83</v>
      </c>
      <c r="AY720" s="245" t="s">
        <v>216</v>
      </c>
    </row>
    <row r="721" s="13" customFormat="1">
      <c r="A721" s="13"/>
      <c r="B721" s="234"/>
      <c r="C721" s="235"/>
      <c r="D721" s="236" t="s">
        <v>225</v>
      </c>
      <c r="E721" s="237" t="s">
        <v>1</v>
      </c>
      <c r="F721" s="238" t="s">
        <v>3885</v>
      </c>
      <c r="G721" s="235"/>
      <c r="H721" s="239">
        <v>2</v>
      </c>
      <c r="I721" s="240"/>
      <c r="J721" s="235"/>
      <c r="K721" s="235"/>
      <c r="L721" s="241"/>
      <c r="M721" s="242"/>
      <c r="N721" s="243"/>
      <c r="O721" s="243"/>
      <c r="P721" s="243"/>
      <c r="Q721" s="243"/>
      <c r="R721" s="243"/>
      <c r="S721" s="243"/>
      <c r="T721" s="24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5" t="s">
        <v>225</v>
      </c>
      <c r="AU721" s="245" t="s">
        <v>93</v>
      </c>
      <c r="AV721" s="13" t="s">
        <v>93</v>
      </c>
      <c r="AW721" s="13" t="s">
        <v>38</v>
      </c>
      <c r="AX721" s="13" t="s">
        <v>83</v>
      </c>
      <c r="AY721" s="245" t="s">
        <v>216</v>
      </c>
    </row>
    <row r="722" s="14" customFormat="1">
      <c r="A722" s="14"/>
      <c r="B722" s="246"/>
      <c r="C722" s="247"/>
      <c r="D722" s="236" t="s">
        <v>225</v>
      </c>
      <c r="E722" s="248" t="s">
        <v>1</v>
      </c>
      <c r="F722" s="249" t="s">
        <v>229</v>
      </c>
      <c r="G722" s="247"/>
      <c r="H722" s="250">
        <v>110</v>
      </c>
      <c r="I722" s="251"/>
      <c r="J722" s="247"/>
      <c r="K722" s="247"/>
      <c r="L722" s="252"/>
      <c r="M722" s="253"/>
      <c r="N722" s="254"/>
      <c r="O722" s="254"/>
      <c r="P722" s="254"/>
      <c r="Q722" s="254"/>
      <c r="R722" s="254"/>
      <c r="S722" s="254"/>
      <c r="T722" s="25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6" t="s">
        <v>225</v>
      </c>
      <c r="AU722" s="256" t="s">
        <v>93</v>
      </c>
      <c r="AV722" s="14" t="s">
        <v>223</v>
      </c>
      <c r="AW722" s="14" t="s">
        <v>38</v>
      </c>
      <c r="AX722" s="14" t="s">
        <v>91</v>
      </c>
      <c r="AY722" s="256" t="s">
        <v>216</v>
      </c>
    </row>
    <row r="723" s="12" customFormat="1" ht="22.8" customHeight="1">
      <c r="A723" s="12"/>
      <c r="B723" s="205"/>
      <c r="C723" s="206"/>
      <c r="D723" s="207" t="s">
        <v>82</v>
      </c>
      <c r="E723" s="219" t="s">
        <v>4160</v>
      </c>
      <c r="F723" s="219" t="s">
        <v>4172</v>
      </c>
      <c r="G723" s="206"/>
      <c r="H723" s="206"/>
      <c r="I723" s="209"/>
      <c r="J723" s="220">
        <f>BK723</f>
        <v>0</v>
      </c>
      <c r="K723" s="206"/>
      <c r="L723" s="211"/>
      <c r="M723" s="212"/>
      <c r="N723" s="213"/>
      <c r="O723" s="213"/>
      <c r="P723" s="214">
        <f>SUM(P724:P776)</f>
        <v>0</v>
      </c>
      <c r="Q723" s="213"/>
      <c r="R723" s="214">
        <f>SUM(R724:R776)</f>
        <v>0</v>
      </c>
      <c r="S723" s="213"/>
      <c r="T723" s="215">
        <f>SUM(T724:T776)</f>
        <v>0</v>
      </c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R723" s="216" t="s">
        <v>91</v>
      </c>
      <c r="AT723" s="217" t="s">
        <v>82</v>
      </c>
      <c r="AU723" s="217" t="s">
        <v>91</v>
      </c>
      <c r="AY723" s="216" t="s">
        <v>216</v>
      </c>
      <c r="BK723" s="218">
        <f>SUM(BK724:BK776)</f>
        <v>0</v>
      </c>
    </row>
    <row r="724" s="2" customFormat="1" ht="24.15" customHeight="1">
      <c r="A724" s="40"/>
      <c r="B724" s="41"/>
      <c r="C724" s="221" t="s">
        <v>546</v>
      </c>
      <c r="D724" s="221" t="s">
        <v>218</v>
      </c>
      <c r="E724" s="222" t="s">
        <v>4173</v>
      </c>
      <c r="F724" s="223" t="s">
        <v>4174</v>
      </c>
      <c r="G724" s="224" t="s">
        <v>315</v>
      </c>
      <c r="H724" s="225">
        <v>181.5</v>
      </c>
      <c r="I724" s="226"/>
      <c r="J724" s="227">
        <f>ROUND(I724*H724,2)</f>
        <v>0</v>
      </c>
      <c r="K724" s="223" t="s">
        <v>1</v>
      </c>
      <c r="L724" s="46"/>
      <c r="M724" s="228" t="s">
        <v>1</v>
      </c>
      <c r="N724" s="229" t="s">
        <v>48</v>
      </c>
      <c r="O724" s="93"/>
      <c r="P724" s="230">
        <f>O724*H724</f>
        <v>0</v>
      </c>
      <c r="Q724" s="230">
        <v>0</v>
      </c>
      <c r="R724" s="230">
        <f>Q724*H724</f>
        <v>0</v>
      </c>
      <c r="S724" s="230">
        <v>0</v>
      </c>
      <c r="T724" s="231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32" t="s">
        <v>223</v>
      </c>
      <c r="AT724" s="232" t="s">
        <v>218</v>
      </c>
      <c r="AU724" s="232" t="s">
        <v>93</v>
      </c>
      <c r="AY724" s="18" t="s">
        <v>216</v>
      </c>
      <c r="BE724" s="233">
        <f>IF(N724="základní",J724,0)</f>
        <v>0</v>
      </c>
      <c r="BF724" s="233">
        <f>IF(N724="snížená",J724,0)</f>
        <v>0</v>
      </c>
      <c r="BG724" s="233">
        <f>IF(N724="zákl. přenesená",J724,0)</f>
        <v>0</v>
      </c>
      <c r="BH724" s="233">
        <f>IF(N724="sníž. přenesená",J724,0)</f>
        <v>0</v>
      </c>
      <c r="BI724" s="233">
        <f>IF(N724="nulová",J724,0)</f>
        <v>0</v>
      </c>
      <c r="BJ724" s="18" t="s">
        <v>91</v>
      </c>
      <c r="BK724" s="233">
        <f>ROUND(I724*H724,2)</f>
        <v>0</v>
      </c>
      <c r="BL724" s="18" t="s">
        <v>223</v>
      </c>
      <c r="BM724" s="232" t="s">
        <v>4175</v>
      </c>
    </row>
    <row r="725" s="15" customFormat="1">
      <c r="A725" s="15"/>
      <c r="B725" s="257"/>
      <c r="C725" s="258"/>
      <c r="D725" s="236" t="s">
        <v>225</v>
      </c>
      <c r="E725" s="259" t="s">
        <v>1</v>
      </c>
      <c r="F725" s="260" t="s">
        <v>3751</v>
      </c>
      <c r="G725" s="258"/>
      <c r="H725" s="259" t="s">
        <v>1</v>
      </c>
      <c r="I725" s="261"/>
      <c r="J725" s="258"/>
      <c r="K725" s="258"/>
      <c r="L725" s="262"/>
      <c r="M725" s="263"/>
      <c r="N725" s="264"/>
      <c r="O725" s="264"/>
      <c r="P725" s="264"/>
      <c r="Q725" s="264"/>
      <c r="R725" s="264"/>
      <c r="S725" s="264"/>
      <c r="T725" s="26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66" t="s">
        <v>225</v>
      </c>
      <c r="AU725" s="266" t="s">
        <v>93</v>
      </c>
      <c r="AV725" s="15" t="s">
        <v>91</v>
      </c>
      <c r="AW725" s="15" t="s">
        <v>38</v>
      </c>
      <c r="AX725" s="15" t="s">
        <v>83</v>
      </c>
      <c r="AY725" s="266" t="s">
        <v>216</v>
      </c>
    </row>
    <row r="726" s="13" customFormat="1">
      <c r="A726" s="13"/>
      <c r="B726" s="234"/>
      <c r="C726" s="235"/>
      <c r="D726" s="236" t="s">
        <v>225</v>
      </c>
      <c r="E726" s="237" t="s">
        <v>1</v>
      </c>
      <c r="F726" s="238" t="s">
        <v>4176</v>
      </c>
      <c r="G726" s="235"/>
      <c r="H726" s="239">
        <v>25</v>
      </c>
      <c r="I726" s="240"/>
      <c r="J726" s="235"/>
      <c r="K726" s="235"/>
      <c r="L726" s="241"/>
      <c r="M726" s="242"/>
      <c r="N726" s="243"/>
      <c r="O726" s="243"/>
      <c r="P726" s="243"/>
      <c r="Q726" s="243"/>
      <c r="R726" s="243"/>
      <c r="S726" s="243"/>
      <c r="T726" s="24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5" t="s">
        <v>225</v>
      </c>
      <c r="AU726" s="245" t="s">
        <v>93</v>
      </c>
      <c r="AV726" s="13" t="s">
        <v>93</v>
      </c>
      <c r="AW726" s="13" t="s">
        <v>38</v>
      </c>
      <c r="AX726" s="13" t="s">
        <v>83</v>
      </c>
      <c r="AY726" s="245" t="s">
        <v>216</v>
      </c>
    </row>
    <row r="727" s="13" customFormat="1">
      <c r="A727" s="13"/>
      <c r="B727" s="234"/>
      <c r="C727" s="235"/>
      <c r="D727" s="236" t="s">
        <v>225</v>
      </c>
      <c r="E727" s="237" t="s">
        <v>1</v>
      </c>
      <c r="F727" s="238" t="s">
        <v>4177</v>
      </c>
      <c r="G727" s="235"/>
      <c r="H727" s="239">
        <v>25</v>
      </c>
      <c r="I727" s="240"/>
      <c r="J727" s="235"/>
      <c r="K727" s="235"/>
      <c r="L727" s="241"/>
      <c r="M727" s="242"/>
      <c r="N727" s="243"/>
      <c r="O727" s="243"/>
      <c r="P727" s="243"/>
      <c r="Q727" s="243"/>
      <c r="R727" s="243"/>
      <c r="S727" s="243"/>
      <c r="T727" s="24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5" t="s">
        <v>225</v>
      </c>
      <c r="AU727" s="245" t="s">
        <v>93</v>
      </c>
      <c r="AV727" s="13" t="s">
        <v>93</v>
      </c>
      <c r="AW727" s="13" t="s">
        <v>38</v>
      </c>
      <c r="AX727" s="13" t="s">
        <v>83</v>
      </c>
      <c r="AY727" s="245" t="s">
        <v>216</v>
      </c>
    </row>
    <row r="728" s="13" customFormat="1">
      <c r="A728" s="13"/>
      <c r="B728" s="234"/>
      <c r="C728" s="235"/>
      <c r="D728" s="236" t="s">
        <v>225</v>
      </c>
      <c r="E728" s="237" t="s">
        <v>1</v>
      </c>
      <c r="F728" s="238" t="s">
        <v>4178</v>
      </c>
      <c r="G728" s="235"/>
      <c r="H728" s="239">
        <v>25</v>
      </c>
      <c r="I728" s="240"/>
      <c r="J728" s="235"/>
      <c r="K728" s="235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225</v>
      </c>
      <c r="AU728" s="245" t="s">
        <v>93</v>
      </c>
      <c r="AV728" s="13" t="s">
        <v>93</v>
      </c>
      <c r="AW728" s="13" t="s">
        <v>38</v>
      </c>
      <c r="AX728" s="13" t="s">
        <v>83</v>
      </c>
      <c r="AY728" s="245" t="s">
        <v>216</v>
      </c>
    </row>
    <row r="729" s="13" customFormat="1">
      <c r="A729" s="13"/>
      <c r="B729" s="234"/>
      <c r="C729" s="235"/>
      <c r="D729" s="236" t="s">
        <v>225</v>
      </c>
      <c r="E729" s="237" t="s">
        <v>1</v>
      </c>
      <c r="F729" s="238" t="s">
        <v>4179</v>
      </c>
      <c r="G729" s="235"/>
      <c r="H729" s="239">
        <v>25</v>
      </c>
      <c r="I729" s="240"/>
      <c r="J729" s="235"/>
      <c r="K729" s="235"/>
      <c r="L729" s="241"/>
      <c r="M729" s="242"/>
      <c r="N729" s="243"/>
      <c r="O729" s="243"/>
      <c r="P729" s="243"/>
      <c r="Q729" s="243"/>
      <c r="R729" s="243"/>
      <c r="S729" s="243"/>
      <c r="T729" s="244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5" t="s">
        <v>225</v>
      </c>
      <c r="AU729" s="245" t="s">
        <v>93</v>
      </c>
      <c r="AV729" s="13" t="s">
        <v>93</v>
      </c>
      <c r="AW729" s="13" t="s">
        <v>38</v>
      </c>
      <c r="AX729" s="13" t="s">
        <v>83</v>
      </c>
      <c r="AY729" s="245" t="s">
        <v>216</v>
      </c>
    </row>
    <row r="730" s="13" customFormat="1">
      <c r="A730" s="13"/>
      <c r="B730" s="234"/>
      <c r="C730" s="235"/>
      <c r="D730" s="236" t="s">
        <v>225</v>
      </c>
      <c r="E730" s="237" t="s">
        <v>1</v>
      </c>
      <c r="F730" s="238" t="s">
        <v>4114</v>
      </c>
      <c r="G730" s="235"/>
      <c r="H730" s="239">
        <v>20</v>
      </c>
      <c r="I730" s="240"/>
      <c r="J730" s="235"/>
      <c r="K730" s="235"/>
      <c r="L730" s="241"/>
      <c r="M730" s="242"/>
      <c r="N730" s="243"/>
      <c r="O730" s="243"/>
      <c r="P730" s="243"/>
      <c r="Q730" s="243"/>
      <c r="R730" s="243"/>
      <c r="S730" s="243"/>
      <c r="T730" s="24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5" t="s">
        <v>225</v>
      </c>
      <c r="AU730" s="245" t="s">
        <v>93</v>
      </c>
      <c r="AV730" s="13" t="s">
        <v>93</v>
      </c>
      <c r="AW730" s="13" t="s">
        <v>38</v>
      </c>
      <c r="AX730" s="13" t="s">
        <v>83</v>
      </c>
      <c r="AY730" s="245" t="s">
        <v>216</v>
      </c>
    </row>
    <row r="731" s="13" customFormat="1">
      <c r="A731" s="13"/>
      <c r="B731" s="234"/>
      <c r="C731" s="235"/>
      <c r="D731" s="236" t="s">
        <v>225</v>
      </c>
      <c r="E731" s="237" t="s">
        <v>1</v>
      </c>
      <c r="F731" s="238" t="s">
        <v>4180</v>
      </c>
      <c r="G731" s="235"/>
      <c r="H731" s="239">
        <v>25</v>
      </c>
      <c r="I731" s="240"/>
      <c r="J731" s="235"/>
      <c r="K731" s="235"/>
      <c r="L731" s="241"/>
      <c r="M731" s="242"/>
      <c r="N731" s="243"/>
      <c r="O731" s="243"/>
      <c r="P731" s="243"/>
      <c r="Q731" s="243"/>
      <c r="R731" s="243"/>
      <c r="S731" s="243"/>
      <c r="T731" s="24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5" t="s">
        <v>225</v>
      </c>
      <c r="AU731" s="245" t="s">
        <v>93</v>
      </c>
      <c r="AV731" s="13" t="s">
        <v>93</v>
      </c>
      <c r="AW731" s="13" t="s">
        <v>38</v>
      </c>
      <c r="AX731" s="13" t="s">
        <v>83</v>
      </c>
      <c r="AY731" s="245" t="s">
        <v>216</v>
      </c>
    </row>
    <row r="732" s="16" customFormat="1">
      <c r="A732" s="16"/>
      <c r="B732" s="284"/>
      <c r="C732" s="285"/>
      <c r="D732" s="236" t="s">
        <v>225</v>
      </c>
      <c r="E732" s="286" t="s">
        <v>1</v>
      </c>
      <c r="F732" s="287" t="s">
        <v>3386</v>
      </c>
      <c r="G732" s="285"/>
      <c r="H732" s="288">
        <v>145</v>
      </c>
      <c r="I732" s="289"/>
      <c r="J732" s="285"/>
      <c r="K732" s="285"/>
      <c r="L732" s="290"/>
      <c r="M732" s="291"/>
      <c r="N732" s="292"/>
      <c r="O732" s="292"/>
      <c r="P732" s="292"/>
      <c r="Q732" s="292"/>
      <c r="R732" s="292"/>
      <c r="S732" s="292"/>
      <c r="T732" s="293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T732" s="294" t="s">
        <v>225</v>
      </c>
      <c r="AU732" s="294" t="s">
        <v>93</v>
      </c>
      <c r="AV732" s="16" t="s">
        <v>234</v>
      </c>
      <c r="AW732" s="16" t="s">
        <v>38</v>
      </c>
      <c r="AX732" s="16" t="s">
        <v>83</v>
      </c>
      <c r="AY732" s="294" t="s">
        <v>216</v>
      </c>
    </row>
    <row r="733" s="15" customFormat="1">
      <c r="A733" s="15"/>
      <c r="B733" s="257"/>
      <c r="C733" s="258"/>
      <c r="D733" s="236" t="s">
        <v>225</v>
      </c>
      <c r="E733" s="259" t="s">
        <v>1</v>
      </c>
      <c r="F733" s="260" t="s">
        <v>3703</v>
      </c>
      <c r="G733" s="258"/>
      <c r="H733" s="259" t="s">
        <v>1</v>
      </c>
      <c r="I733" s="261"/>
      <c r="J733" s="258"/>
      <c r="K733" s="258"/>
      <c r="L733" s="262"/>
      <c r="M733" s="263"/>
      <c r="N733" s="264"/>
      <c r="O733" s="264"/>
      <c r="P733" s="264"/>
      <c r="Q733" s="264"/>
      <c r="R733" s="264"/>
      <c r="S733" s="264"/>
      <c r="T733" s="26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66" t="s">
        <v>225</v>
      </c>
      <c r="AU733" s="266" t="s">
        <v>93</v>
      </c>
      <c r="AV733" s="15" t="s">
        <v>91</v>
      </c>
      <c r="AW733" s="15" t="s">
        <v>38</v>
      </c>
      <c r="AX733" s="15" t="s">
        <v>83</v>
      </c>
      <c r="AY733" s="266" t="s">
        <v>216</v>
      </c>
    </row>
    <row r="734" s="13" customFormat="1">
      <c r="A734" s="13"/>
      <c r="B734" s="234"/>
      <c r="C734" s="235"/>
      <c r="D734" s="236" t="s">
        <v>225</v>
      </c>
      <c r="E734" s="237" t="s">
        <v>1</v>
      </c>
      <c r="F734" s="238" t="s">
        <v>3868</v>
      </c>
      <c r="G734" s="235"/>
      <c r="H734" s="239">
        <v>2</v>
      </c>
      <c r="I734" s="240"/>
      <c r="J734" s="235"/>
      <c r="K734" s="235"/>
      <c r="L734" s="241"/>
      <c r="M734" s="242"/>
      <c r="N734" s="243"/>
      <c r="O734" s="243"/>
      <c r="P734" s="243"/>
      <c r="Q734" s="243"/>
      <c r="R734" s="243"/>
      <c r="S734" s="243"/>
      <c r="T734" s="24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5" t="s">
        <v>225</v>
      </c>
      <c r="AU734" s="245" t="s">
        <v>93</v>
      </c>
      <c r="AV734" s="13" t="s">
        <v>93</v>
      </c>
      <c r="AW734" s="13" t="s">
        <v>38</v>
      </c>
      <c r="AX734" s="13" t="s">
        <v>83</v>
      </c>
      <c r="AY734" s="245" t="s">
        <v>216</v>
      </c>
    </row>
    <row r="735" s="13" customFormat="1">
      <c r="A735" s="13"/>
      <c r="B735" s="234"/>
      <c r="C735" s="235"/>
      <c r="D735" s="236" t="s">
        <v>225</v>
      </c>
      <c r="E735" s="237" t="s">
        <v>1</v>
      </c>
      <c r="F735" s="238" t="s">
        <v>3906</v>
      </c>
      <c r="G735" s="235"/>
      <c r="H735" s="239">
        <v>5</v>
      </c>
      <c r="I735" s="240"/>
      <c r="J735" s="235"/>
      <c r="K735" s="235"/>
      <c r="L735" s="241"/>
      <c r="M735" s="242"/>
      <c r="N735" s="243"/>
      <c r="O735" s="243"/>
      <c r="P735" s="243"/>
      <c r="Q735" s="243"/>
      <c r="R735" s="243"/>
      <c r="S735" s="243"/>
      <c r="T735" s="244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5" t="s">
        <v>225</v>
      </c>
      <c r="AU735" s="245" t="s">
        <v>93</v>
      </c>
      <c r="AV735" s="13" t="s">
        <v>93</v>
      </c>
      <c r="AW735" s="13" t="s">
        <v>38</v>
      </c>
      <c r="AX735" s="13" t="s">
        <v>83</v>
      </c>
      <c r="AY735" s="245" t="s">
        <v>216</v>
      </c>
    </row>
    <row r="736" s="13" customFormat="1">
      <c r="A736" s="13"/>
      <c r="B736" s="234"/>
      <c r="C736" s="235"/>
      <c r="D736" s="236" t="s">
        <v>225</v>
      </c>
      <c r="E736" s="237" t="s">
        <v>1</v>
      </c>
      <c r="F736" s="238" t="s">
        <v>3870</v>
      </c>
      <c r="G736" s="235"/>
      <c r="H736" s="239">
        <v>2</v>
      </c>
      <c r="I736" s="240"/>
      <c r="J736" s="235"/>
      <c r="K736" s="235"/>
      <c r="L736" s="241"/>
      <c r="M736" s="242"/>
      <c r="N736" s="243"/>
      <c r="O736" s="243"/>
      <c r="P736" s="243"/>
      <c r="Q736" s="243"/>
      <c r="R736" s="243"/>
      <c r="S736" s="243"/>
      <c r="T736" s="24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5" t="s">
        <v>225</v>
      </c>
      <c r="AU736" s="245" t="s">
        <v>93</v>
      </c>
      <c r="AV736" s="13" t="s">
        <v>93</v>
      </c>
      <c r="AW736" s="13" t="s">
        <v>38</v>
      </c>
      <c r="AX736" s="13" t="s">
        <v>83</v>
      </c>
      <c r="AY736" s="245" t="s">
        <v>216</v>
      </c>
    </row>
    <row r="737" s="13" customFormat="1">
      <c r="A737" s="13"/>
      <c r="B737" s="234"/>
      <c r="C737" s="235"/>
      <c r="D737" s="236" t="s">
        <v>225</v>
      </c>
      <c r="E737" s="237" t="s">
        <v>1</v>
      </c>
      <c r="F737" s="238" t="s">
        <v>3871</v>
      </c>
      <c r="G737" s="235"/>
      <c r="H737" s="239">
        <v>2</v>
      </c>
      <c r="I737" s="240"/>
      <c r="J737" s="235"/>
      <c r="K737" s="235"/>
      <c r="L737" s="241"/>
      <c r="M737" s="242"/>
      <c r="N737" s="243"/>
      <c r="O737" s="243"/>
      <c r="P737" s="243"/>
      <c r="Q737" s="243"/>
      <c r="R737" s="243"/>
      <c r="S737" s="243"/>
      <c r="T737" s="24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5" t="s">
        <v>225</v>
      </c>
      <c r="AU737" s="245" t="s">
        <v>93</v>
      </c>
      <c r="AV737" s="13" t="s">
        <v>93</v>
      </c>
      <c r="AW737" s="13" t="s">
        <v>38</v>
      </c>
      <c r="AX737" s="13" t="s">
        <v>83</v>
      </c>
      <c r="AY737" s="245" t="s">
        <v>216</v>
      </c>
    </row>
    <row r="738" s="13" customFormat="1">
      <c r="A738" s="13"/>
      <c r="B738" s="234"/>
      <c r="C738" s="235"/>
      <c r="D738" s="236" t="s">
        <v>225</v>
      </c>
      <c r="E738" s="237" t="s">
        <v>1</v>
      </c>
      <c r="F738" s="238" t="s">
        <v>3872</v>
      </c>
      <c r="G738" s="235"/>
      <c r="H738" s="239">
        <v>2</v>
      </c>
      <c r="I738" s="240"/>
      <c r="J738" s="235"/>
      <c r="K738" s="235"/>
      <c r="L738" s="241"/>
      <c r="M738" s="242"/>
      <c r="N738" s="243"/>
      <c r="O738" s="243"/>
      <c r="P738" s="243"/>
      <c r="Q738" s="243"/>
      <c r="R738" s="243"/>
      <c r="S738" s="243"/>
      <c r="T738" s="24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5" t="s">
        <v>225</v>
      </c>
      <c r="AU738" s="245" t="s">
        <v>93</v>
      </c>
      <c r="AV738" s="13" t="s">
        <v>93</v>
      </c>
      <c r="AW738" s="13" t="s">
        <v>38</v>
      </c>
      <c r="AX738" s="13" t="s">
        <v>83</v>
      </c>
      <c r="AY738" s="245" t="s">
        <v>216</v>
      </c>
    </row>
    <row r="739" s="13" customFormat="1">
      <c r="A739" s="13"/>
      <c r="B739" s="234"/>
      <c r="C739" s="235"/>
      <c r="D739" s="236" t="s">
        <v>225</v>
      </c>
      <c r="E739" s="237" t="s">
        <v>1</v>
      </c>
      <c r="F739" s="238" t="s">
        <v>4181</v>
      </c>
      <c r="G739" s="235"/>
      <c r="H739" s="239">
        <v>4</v>
      </c>
      <c r="I739" s="240"/>
      <c r="J739" s="235"/>
      <c r="K739" s="235"/>
      <c r="L739" s="241"/>
      <c r="M739" s="242"/>
      <c r="N739" s="243"/>
      <c r="O739" s="243"/>
      <c r="P739" s="243"/>
      <c r="Q739" s="243"/>
      <c r="R739" s="243"/>
      <c r="S739" s="243"/>
      <c r="T739" s="24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5" t="s">
        <v>225</v>
      </c>
      <c r="AU739" s="245" t="s">
        <v>93</v>
      </c>
      <c r="AV739" s="13" t="s">
        <v>93</v>
      </c>
      <c r="AW739" s="13" t="s">
        <v>38</v>
      </c>
      <c r="AX739" s="13" t="s">
        <v>83</v>
      </c>
      <c r="AY739" s="245" t="s">
        <v>216</v>
      </c>
    </row>
    <row r="740" s="13" customFormat="1">
      <c r="A740" s="13"/>
      <c r="B740" s="234"/>
      <c r="C740" s="235"/>
      <c r="D740" s="236" t="s">
        <v>225</v>
      </c>
      <c r="E740" s="237" t="s">
        <v>1</v>
      </c>
      <c r="F740" s="238" t="s">
        <v>4080</v>
      </c>
      <c r="G740" s="235"/>
      <c r="H740" s="239">
        <v>3</v>
      </c>
      <c r="I740" s="240"/>
      <c r="J740" s="235"/>
      <c r="K740" s="235"/>
      <c r="L740" s="241"/>
      <c r="M740" s="242"/>
      <c r="N740" s="243"/>
      <c r="O740" s="243"/>
      <c r="P740" s="243"/>
      <c r="Q740" s="243"/>
      <c r="R740" s="243"/>
      <c r="S740" s="243"/>
      <c r="T740" s="24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5" t="s">
        <v>225</v>
      </c>
      <c r="AU740" s="245" t="s">
        <v>93</v>
      </c>
      <c r="AV740" s="13" t="s">
        <v>93</v>
      </c>
      <c r="AW740" s="13" t="s">
        <v>38</v>
      </c>
      <c r="AX740" s="13" t="s">
        <v>83</v>
      </c>
      <c r="AY740" s="245" t="s">
        <v>216</v>
      </c>
    </row>
    <row r="741" s="13" customFormat="1">
      <c r="A741" s="13"/>
      <c r="B741" s="234"/>
      <c r="C741" s="235"/>
      <c r="D741" s="236" t="s">
        <v>225</v>
      </c>
      <c r="E741" s="237" t="s">
        <v>1</v>
      </c>
      <c r="F741" s="238" t="s">
        <v>4081</v>
      </c>
      <c r="G741" s="235"/>
      <c r="H741" s="239">
        <v>3</v>
      </c>
      <c r="I741" s="240"/>
      <c r="J741" s="235"/>
      <c r="K741" s="235"/>
      <c r="L741" s="241"/>
      <c r="M741" s="242"/>
      <c r="N741" s="243"/>
      <c r="O741" s="243"/>
      <c r="P741" s="243"/>
      <c r="Q741" s="243"/>
      <c r="R741" s="243"/>
      <c r="S741" s="243"/>
      <c r="T741" s="24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5" t="s">
        <v>225</v>
      </c>
      <c r="AU741" s="245" t="s">
        <v>93</v>
      </c>
      <c r="AV741" s="13" t="s">
        <v>93</v>
      </c>
      <c r="AW741" s="13" t="s">
        <v>38</v>
      </c>
      <c r="AX741" s="13" t="s">
        <v>83</v>
      </c>
      <c r="AY741" s="245" t="s">
        <v>216</v>
      </c>
    </row>
    <row r="742" s="13" customFormat="1">
      <c r="A742" s="13"/>
      <c r="B742" s="234"/>
      <c r="C742" s="235"/>
      <c r="D742" s="236" t="s">
        <v>225</v>
      </c>
      <c r="E742" s="237" t="s">
        <v>1</v>
      </c>
      <c r="F742" s="238" t="s">
        <v>3876</v>
      </c>
      <c r="G742" s="235"/>
      <c r="H742" s="239">
        <v>2</v>
      </c>
      <c r="I742" s="240"/>
      <c r="J742" s="235"/>
      <c r="K742" s="235"/>
      <c r="L742" s="241"/>
      <c r="M742" s="242"/>
      <c r="N742" s="243"/>
      <c r="O742" s="243"/>
      <c r="P742" s="243"/>
      <c r="Q742" s="243"/>
      <c r="R742" s="243"/>
      <c r="S742" s="243"/>
      <c r="T742" s="24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5" t="s">
        <v>225</v>
      </c>
      <c r="AU742" s="245" t="s">
        <v>93</v>
      </c>
      <c r="AV742" s="13" t="s">
        <v>93</v>
      </c>
      <c r="AW742" s="13" t="s">
        <v>38</v>
      </c>
      <c r="AX742" s="13" t="s">
        <v>83</v>
      </c>
      <c r="AY742" s="245" t="s">
        <v>216</v>
      </c>
    </row>
    <row r="743" s="13" customFormat="1">
      <c r="A743" s="13"/>
      <c r="B743" s="234"/>
      <c r="C743" s="235"/>
      <c r="D743" s="236" t="s">
        <v>225</v>
      </c>
      <c r="E743" s="237" t="s">
        <v>1</v>
      </c>
      <c r="F743" s="238" t="s">
        <v>3895</v>
      </c>
      <c r="G743" s="235"/>
      <c r="H743" s="239">
        <v>1</v>
      </c>
      <c r="I743" s="240"/>
      <c r="J743" s="235"/>
      <c r="K743" s="235"/>
      <c r="L743" s="241"/>
      <c r="M743" s="242"/>
      <c r="N743" s="243"/>
      <c r="O743" s="243"/>
      <c r="P743" s="243"/>
      <c r="Q743" s="243"/>
      <c r="R743" s="243"/>
      <c r="S743" s="243"/>
      <c r="T743" s="24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5" t="s">
        <v>225</v>
      </c>
      <c r="AU743" s="245" t="s">
        <v>93</v>
      </c>
      <c r="AV743" s="13" t="s">
        <v>93</v>
      </c>
      <c r="AW743" s="13" t="s">
        <v>38</v>
      </c>
      <c r="AX743" s="13" t="s">
        <v>83</v>
      </c>
      <c r="AY743" s="245" t="s">
        <v>216</v>
      </c>
    </row>
    <row r="744" s="13" customFormat="1">
      <c r="A744" s="13"/>
      <c r="B744" s="234"/>
      <c r="C744" s="235"/>
      <c r="D744" s="236" t="s">
        <v>225</v>
      </c>
      <c r="E744" s="237" t="s">
        <v>1</v>
      </c>
      <c r="F744" s="238" t="s">
        <v>4182</v>
      </c>
      <c r="G744" s="235"/>
      <c r="H744" s="239">
        <v>1</v>
      </c>
      <c r="I744" s="240"/>
      <c r="J744" s="235"/>
      <c r="K744" s="235"/>
      <c r="L744" s="241"/>
      <c r="M744" s="242"/>
      <c r="N744" s="243"/>
      <c r="O744" s="243"/>
      <c r="P744" s="243"/>
      <c r="Q744" s="243"/>
      <c r="R744" s="243"/>
      <c r="S744" s="243"/>
      <c r="T744" s="24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5" t="s">
        <v>225</v>
      </c>
      <c r="AU744" s="245" t="s">
        <v>93</v>
      </c>
      <c r="AV744" s="13" t="s">
        <v>93</v>
      </c>
      <c r="AW744" s="13" t="s">
        <v>38</v>
      </c>
      <c r="AX744" s="13" t="s">
        <v>83</v>
      </c>
      <c r="AY744" s="245" t="s">
        <v>216</v>
      </c>
    </row>
    <row r="745" s="13" customFormat="1">
      <c r="A745" s="13"/>
      <c r="B745" s="234"/>
      <c r="C745" s="235"/>
      <c r="D745" s="236" t="s">
        <v>225</v>
      </c>
      <c r="E745" s="237" t="s">
        <v>1</v>
      </c>
      <c r="F745" s="238" t="s">
        <v>4183</v>
      </c>
      <c r="G745" s="235"/>
      <c r="H745" s="239">
        <v>1</v>
      </c>
      <c r="I745" s="240"/>
      <c r="J745" s="235"/>
      <c r="K745" s="235"/>
      <c r="L745" s="241"/>
      <c r="M745" s="242"/>
      <c r="N745" s="243"/>
      <c r="O745" s="243"/>
      <c r="P745" s="243"/>
      <c r="Q745" s="243"/>
      <c r="R745" s="243"/>
      <c r="S745" s="243"/>
      <c r="T745" s="244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5" t="s">
        <v>225</v>
      </c>
      <c r="AU745" s="245" t="s">
        <v>93</v>
      </c>
      <c r="AV745" s="13" t="s">
        <v>93</v>
      </c>
      <c r="AW745" s="13" t="s">
        <v>38</v>
      </c>
      <c r="AX745" s="13" t="s">
        <v>83</v>
      </c>
      <c r="AY745" s="245" t="s">
        <v>216</v>
      </c>
    </row>
    <row r="746" s="13" customFormat="1">
      <c r="A746" s="13"/>
      <c r="B746" s="234"/>
      <c r="C746" s="235"/>
      <c r="D746" s="236" t="s">
        <v>225</v>
      </c>
      <c r="E746" s="237" t="s">
        <v>1</v>
      </c>
      <c r="F746" s="238" t="s">
        <v>4184</v>
      </c>
      <c r="G746" s="235"/>
      <c r="H746" s="239">
        <v>1</v>
      </c>
      <c r="I746" s="240"/>
      <c r="J746" s="235"/>
      <c r="K746" s="235"/>
      <c r="L746" s="241"/>
      <c r="M746" s="242"/>
      <c r="N746" s="243"/>
      <c r="O746" s="243"/>
      <c r="P746" s="243"/>
      <c r="Q746" s="243"/>
      <c r="R746" s="243"/>
      <c r="S746" s="243"/>
      <c r="T746" s="24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5" t="s">
        <v>225</v>
      </c>
      <c r="AU746" s="245" t="s">
        <v>93</v>
      </c>
      <c r="AV746" s="13" t="s">
        <v>93</v>
      </c>
      <c r="AW746" s="13" t="s">
        <v>38</v>
      </c>
      <c r="AX746" s="13" t="s">
        <v>83</v>
      </c>
      <c r="AY746" s="245" t="s">
        <v>216</v>
      </c>
    </row>
    <row r="747" s="13" customFormat="1">
      <c r="A747" s="13"/>
      <c r="B747" s="234"/>
      <c r="C747" s="235"/>
      <c r="D747" s="236" t="s">
        <v>225</v>
      </c>
      <c r="E747" s="237" t="s">
        <v>1</v>
      </c>
      <c r="F747" s="238" t="s">
        <v>4185</v>
      </c>
      <c r="G747" s="235"/>
      <c r="H747" s="239">
        <v>1</v>
      </c>
      <c r="I747" s="240"/>
      <c r="J747" s="235"/>
      <c r="K747" s="235"/>
      <c r="L747" s="241"/>
      <c r="M747" s="242"/>
      <c r="N747" s="243"/>
      <c r="O747" s="243"/>
      <c r="P747" s="243"/>
      <c r="Q747" s="243"/>
      <c r="R747" s="243"/>
      <c r="S747" s="243"/>
      <c r="T747" s="24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5" t="s">
        <v>225</v>
      </c>
      <c r="AU747" s="245" t="s">
        <v>93</v>
      </c>
      <c r="AV747" s="13" t="s">
        <v>93</v>
      </c>
      <c r="AW747" s="13" t="s">
        <v>38</v>
      </c>
      <c r="AX747" s="13" t="s">
        <v>83</v>
      </c>
      <c r="AY747" s="245" t="s">
        <v>216</v>
      </c>
    </row>
    <row r="748" s="13" customFormat="1">
      <c r="A748" s="13"/>
      <c r="B748" s="234"/>
      <c r="C748" s="235"/>
      <c r="D748" s="236" t="s">
        <v>225</v>
      </c>
      <c r="E748" s="237" t="s">
        <v>1</v>
      </c>
      <c r="F748" s="238" t="s">
        <v>3896</v>
      </c>
      <c r="G748" s="235"/>
      <c r="H748" s="239">
        <v>1</v>
      </c>
      <c r="I748" s="240"/>
      <c r="J748" s="235"/>
      <c r="K748" s="235"/>
      <c r="L748" s="241"/>
      <c r="M748" s="242"/>
      <c r="N748" s="243"/>
      <c r="O748" s="243"/>
      <c r="P748" s="243"/>
      <c r="Q748" s="243"/>
      <c r="R748" s="243"/>
      <c r="S748" s="243"/>
      <c r="T748" s="24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5" t="s">
        <v>225</v>
      </c>
      <c r="AU748" s="245" t="s">
        <v>93</v>
      </c>
      <c r="AV748" s="13" t="s">
        <v>93</v>
      </c>
      <c r="AW748" s="13" t="s">
        <v>38</v>
      </c>
      <c r="AX748" s="13" t="s">
        <v>83</v>
      </c>
      <c r="AY748" s="245" t="s">
        <v>216</v>
      </c>
    </row>
    <row r="749" s="13" customFormat="1">
      <c r="A749" s="13"/>
      <c r="B749" s="234"/>
      <c r="C749" s="235"/>
      <c r="D749" s="236" t="s">
        <v>225</v>
      </c>
      <c r="E749" s="237" t="s">
        <v>1</v>
      </c>
      <c r="F749" s="238" t="s">
        <v>3897</v>
      </c>
      <c r="G749" s="235"/>
      <c r="H749" s="239">
        <v>1</v>
      </c>
      <c r="I749" s="240"/>
      <c r="J749" s="235"/>
      <c r="K749" s="235"/>
      <c r="L749" s="241"/>
      <c r="M749" s="242"/>
      <c r="N749" s="243"/>
      <c r="O749" s="243"/>
      <c r="P749" s="243"/>
      <c r="Q749" s="243"/>
      <c r="R749" s="243"/>
      <c r="S749" s="243"/>
      <c r="T749" s="24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5" t="s">
        <v>225</v>
      </c>
      <c r="AU749" s="245" t="s">
        <v>93</v>
      </c>
      <c r="AV749" s="13" t="s">
        <v>93</v>
      </c>
      <c r="AW749" s="13" t="s">
        <v>38</v>
      </c>
      <c r="AX749" s="13" t="s">
        <v>83</v>
      </c>
      <c r="AY749" s="245" t="s">
        <v>216</v>
      </c>
    </row>
    <row r="750" s="13" customFormat="1">
      <c r="A750" s="13"/>
      <c r="B750" s="234"/>
      <c r="C750" s="235"/>
      <c r="D750" s="236" t="s">
        <v>225</v>
      </c>
      <c r="E750" s="237" t="s">
        <v>1</v>
      </c>
      <c r="F750" s="238" t="s">
        <v>4186</v>
      </c>
      <c r="G750" s="235"/>
      <c r="H750" s="239">
        <v>1</v>
      </c>
      <c r="I750" s="240"/>
      <c r="J750" s="235"/>
      <c r="K750" s="235"/>
      <c r="L750" s="241"/>
      <c r="M750" s="242"/>
      <c r="N750" s="243"/>
      <c r="O750" s="243"/>
      <c r="P750" s="243"/>
      <c r="Q750" s="243"/>
      <c r="R750" s="243"/>
      <c r="S750" s="243"/>
      <c r="T750" s="24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5" t="s">
        <v>225</v>
      </c>
      <c r="AU750" s="245" t="s">
        <v>93</v>
      </c>
      <c r="AV750" s="13" t="s">
        <v>93</v>
      </c>
      <c r="AW750" s="13" t="s">
        <v>38</v>
      </c>
      <c r="AX750" s="13" t="s">
        <v>83</v>
      </c>
      <c r="AY750" s="245" t="s">
        <v>216</v>
      </c>
    </row>
    <row r="751" s="13" customFormat="1">
      <c r="A751" s="13"/>
      <c r="B751" s="234"/>
      <c r="C751" s="235"/>
      <c r="D751" s="236" t="s">
        <v>225</v>
      </c>
      <c r="E751" s="237" t="s">
        <v>1</v>
      </c>
      <c r="F751" s="238" t="s">
        <v>4187</v>
      </c>
      <c r="G751" s="235"/>
      <c r="H751" s="239">
        <v>0.5</v>
      </c>
      <c r="I751" s="240"/>
      <c r="J751" s="235"/>
      <c r="K751" s="235"/>
      <c r="L751" s="241"/>
      <c r="M751" s="242"/>
      <c r="N751" s="243"/>
      <c r="O751" s="243"/>
      <c r="P751" s="243"/>
      <c r="Q751" s="243"/>
      <c r="R751" s="243"/>
      <c r="S751" s="243"/>
      <c r="T751" s="244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5" t="s">
        <v>225</v>
      </c>
      <c r="AU751" s="245" t="s">
        <v>93</v>
      </c>
      <c r="AV751" s="13" t="s">
        <v>93</v>
      </c>
      <c r="AW751" s="13" t="s">
        <v>38</v>
      </c>
      <c r="AX751" s="13" t="s">
        <v>83</v>
      </c>
      <c r="AY751" s="245" t="s">
        <v>216</v>
      </c>
    </row>
    <row r="752" s="13" customFormat="1">
      <c r="A752" s="13"/>
      <c r="B752" s="234"/>
      <c r="C752" s="235"/>
      <c r="D752" s="236" t="s">
        <v>225</v>
      </c>
      <c r="E752" s="237" t="s">
        <v>1</v>
      </c>
      <c r="F752" s="238" t="s">
        <v>3898</v>
      </c>
      <c r="G752" s="235"/>
      <c r="H752" s="239">
        <v>2</v>
      </c>
      <c r="I752" s="240"/>
      <c r="J752" s="235"/>
      <c r="K752" s="235"/>
      <c r="L752" s="241"/>
      <c r="M752" s="242"/>
      <c r="N752" s="243"/>
      <c r="O752" s="243"/>
      <c r="P752" s="243"/>
      <c r="Q752" s="243"/>
      <c r="R752" s="243"/>
      <c r="S752" s="243"/>
      <c r="T752" s="24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5" t="s">
        <v>225</v>
      </c>
      <c r="AU752" s="245" t="s">
        <v>93</v>
      </c>
      <c r="AV752" s="13" t="s">
        <v>93</v>
      </c>
      <c r="AW752" s="13" t="s">
        <v>38</v>
      </c>
      <c r="AX752" s="13" t="s">
        <v>83</v>
      </c>
      <c r="AY752" s="245" t="s">
        <v>216</v>
      </c>
    </row>
    <row r="753" s="13" customFormat="1">
      <c r="A753" s="13"/>
      <c r="B753" s="234"/>
      <c r="C753" s="235"/>
      <c r="D753" s="236" t="s">
        <v>225</v>
      </c>
      <c r="E753" s="237" t="s">
        <v>1</v>
      </c>
      <c r="F753" s="238" t="s">
        <v>4188</v>
      </c>
      <c r="G753" s="235"/>
      <c r="H753" s="239">
        <v>1</v>
      </c>
      <c r="I753" s="240"/>
      <c r="J753" s="235"/>
      <c r="K753" s="235"/>
      <c r="L753" s="241"/>
      <c r="M753" s="242"/>
      <c r="N753" s="243"/>
      <c r="O753" s="243"/>
      <c r="P753" s="243"/>
      <c r="Q753" s="243"/>
      <c r="R753" s="243"/>
      <c r="S753" s="243"/>
      <c r="T753" s="24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5" t="s">
        <v>225</v>
      </c>
      <c r="AU753" s="245" t="s">
        <v>93</v>
      </c>
      <c r="AV753" s="13" t="s">
        <v>93</v>
      </c>
      <c r="AW753" s="13" t="s">
        <v>38</v>
      </c>
      <c r="AX753" s="13" t="s">
        <v>83</v>
      </c>
      <c r="AY753" s="245" t="s">
        <v>216</v>
      </c>
    </row>
    <row r="754" s="14" customFormat="1">
      <c r="A754" s="14"/>
      <c r="B754" s="246"/>
      <c r="C754" s="247"/>
      <c r="D754" s="236" t="s">
        <v>225</v>
      </c>
      <c r="E754" s="248" t="s">
        <v>1</v>
      </c>
      <c r="F754" s="249" t="s">
        <v>229</v>
      </c>
      <c r="G754" s="247"/>
      <c r="H754" s="250">
        <v>181.5</v>
      </c>
      <c r="I754" s="251"/>
      <c r="J754" s="247"/>
      <c r="K754" s="247"/>
      <c r="L754" s="252"/>
      <c r="M754" s="253"/>
      <c r="N754" s="254"/>
      <c r="O754" s="254"/>
      <c r="P754" s="254"/>
      <c r="Q754" s="254"/>
      <c r="R754" s="254"/>
      <c r="S754" s="254"/>
      <c r="T754" s="255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6" t="s">
        <v>225</v>
      </c>
      <c r="AU754" s="256" t="s">
        <v>93</v>
      </c>
      <c r="AV754" s="14" t="s">
        <v>223</v>
      </c>
      <c r="AW754" s="14" t="s">
        <v>38</v>
      </c>
      <c r="AX754" s="14" t="s">
        <v>91</v>
      </c>
      <c r="AY754" s="256" t="s">
        <v>216</v>
      </c>
    </row>
    <row r="755" s="2" customFormat="1" ht="16.5" customHeight="1">
      <c r="A755" s="40"/>
      <c r="B755" s="41"/>
      <c r="C755" s="221" t="s">
        <v>550</v>
      </c>
      <c r="D755" s="221" t="s">
        <v>218</v>
      </c>
      <c r="E755" s="222" t="s">
        <v>4189</v>
      </c>
      <c r="F755" s="223" t="s">
        <v>4190</v>
      </c>
      <c r="G755" s="224" t="s">
        <v>315</v>
      </c>
      <c r="H755" s="225">
        <v>2</v>
      </c>
      <c r="I755" s="226"/>
      <c r="J755" s="227">
        <f>ROUND(I755*H755,2)</f>
        <v>0</v>
      </c>
      <c r="K755" s="223" t="s">
        <v>1</v>
      </c>
      <c r="L755" s="46"/>
      <c r="M755" s="228" t="s">
        <v>1</v>
      </c>
      <c r="N755" s="229" t="s">
        <v>48</v>
      </c>
      <c r="O755" s="93"/>
      <c r="P755" s="230">
        <f>O755*H755</f>
        <v>0</v>
      </c>
      <c r="Q755" s="230">
        <v>0</v>
      </c>
      <c r="R755" s="230">
        <f>Q755*H755</f>
        <v>0</v>
      </c>
      <c r="S755" s="230">
        <v>0</v>
      </c>
      <c r="T755" s="231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32" t="s">
        <v>223</v>
      </c>
      <c r="AT755" s="232" t="s">
        <v>218</v>
      </c>
      <c r="AU755" s="232" t="s">
        <v>93</v>
      </c>
      <c r="AY755" s="18" t="s">
        <v>216</v>
      </c>
      <c r="BE755" s="233">
        <f>IF(N755="základní",J755,0)</f>
        <v>0</v>
      </c>
      <c r="BF755" s="233">
        <f>IF(N755="snížená",J755,0)</f>
        <v>0</v>
      </c>
      <c r="BG755" s="233">
        <f>IF(N755="zákl. přenesená",J755,0)</f>
        <v>0</v>
      </c>
      <c r="BH755" s="233">
        <f>IF(N755="sníž. přenesená",J755,0)</f>
        <v>0</v>
      </c>
      <c r="BI755" s="233">
        <f>IF(N755="nulová",J755,0)</f>
        <v>0</v>
      </c>
      <c r="BJ755" s="18" t="s">
        <v>91</v>
      </c>
      <c r="BK755" s="233">
        <f>ROUND(I755*H755,2)</f>
        <v>0</v>
      </c>
      <c r="BL755" s="18" t="s">
        <v>223</v>
      </c>
      <c r="BM755" s="232" t="s">
        <v>4191</v>
      </c>
    </row>
    <row r="756" s="13" customFormat="1">
      <c r="A756" s="13"/>
      <c r="B756" s="234"/>
      <c r="C756" s="235"/>
      <c r="D756" s="236" t="s">
        <v>225</v>
      </c>
      <c r="E756" s="237" t="s">
        <v>1</v>
      </c>
      <c r="F756" s="238" t="s">
        <v>3778</v>
      </c>
      <c r="G756" s="235"/>
      <c r="H756" s="239">
        <v>2</v>
      </c>
      <c r="I756" s="240"/>
      <c r="J756" s="235"/>
      <c r="K756" s="235"/>
      <c r="L756" s="241"/>
      <c r="M756" s="242"/>
      <c r="N756" s="243"/>
      <c r="O756" s="243"/>
      <c r="P756" s="243"/>
      <c r="Q756" s="243"/>
      <c r="R756" s="243"/>
      <c r="S756" s="243"/>
      <c r="T756" s="24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5" t="s">
        <v>225</v>
      </c>
      <c r="AU756" s="245" t="s">
        <v>93</v>
      </c>
      <c r="AV756" s="13" t="s">
        <v>93</v>
      </c>
      <c r="AW756" s="13" t="s">
        <v>38</v>
      </c>
      <c r="AX756" s="13" t="s">
        <v>83</v>
      </c>
      <c r="AY756" s="245" t="s">
        <v>216</v>
      </c>
    </row>
    <row r="757" s="14" customFormat="1">
      <c r="A757" s="14"/>
      <c r="B757" s="246"/>
      <c r="C757" s="247"/>
      <c r="D757" s="236" t="s">
        <v>225</v>
      </c>
      <c r="E757" s="248" t="s">
        <v>1</v>
      </c>
      <c r="F757" s="249" t="s">
        <v>229</v>
      </c>
      <c r="G757" s="247"/>
      <c r="H757" s="250">
        <v>2</v>
      </c>
      <c r="I757" s="251"/>
      <c r="J757" s="247"/>
      <c r="K757" s="247"/>
      <c r="L757" s="252"/>
      <c r="M757" s="253"/>
      <c r="N757" s="254"/>
      <c r="O757" s="254"/>
      <c r="P757" s="254"/>
      <c r="Q757" s="254"/>
      <c r="R757" s="254"/>
      <c r="S757" s="254"/>
      <c r="T757" s="25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6" t="s">
        <v>225</v>
      </c>
      <c r="AU757" s="256" t="s">
        <v>93</v>
      </c>
      <c r="AV757" s="14" t="s">
        <v>223</v>
      </c>
      <c r="AW757" s="14" t="s">
        <v>38</v>
      </c>
      <c r="AX757" s="14" t="s">
        <v>91</v>
      </c>
      <c r="AY757" s="256" t="s">
        <v>216</v>
      </c>
    </row>
    <row r="758" s="2" customFormat="1" ht="33" customHeight="1">
      <c r="A758" s="40"/>
      <c r="B758" s="41"/>
      <c r="C758" s="221" t="s">
        <v>554</v>
      </c>
      <c r="D758" s="221" t="s">
        <v>218</v>
      </c>
      <c r="E758" s="222" t="s">
        <v>4192</v>
      </c>
      <c r="F758" s="223" t="s">
        <v>4193</v>
      </c>
      <c r="G758" s="224" t="s">
        <v>323</v>
      </c>
      <c r="H758" s="225">
        <v>6</v>
      </c>
      <c r="I758" s="226"/>
      <c r="J758" s="227">
        <f>ROUND(I758*H758,2)</f>
        <v>0</v>
      </c>
      <c r="K758" s="223" t="s">
        <v>1</v>
      </c>
      <c r="L758" s="46"/>
      <c r="M758" s="228" t="s">
        <v>1</v>
      </c>
      <c r="N758" s="229" t="s">
        <v>48</v>
      </c>
      <c r="O758" s="93"/>
      <c r="P758" s="230">
        <f>O758*H758</f>
        <v>0</v>
      </c>
      <c r="Q758" s="230">
        <v>0</v>
      </c>
      <c r="R758" s="230">
        <f>Q758*H758</f>
        <v>0</v>
      </c>
      <c r="S758" s="230">
        <v>0</v>
      </c>
      <c r="T758" s="231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32" t="s">
        <v>223</v>
      </c>
      <c r="AT758" s="232" t="s">
        <v>218</v>
      </c>
      <c r="AU758" s="232" t="s">
        <v>93</v>
      </c>
      <c r="AY758" s="18" t="s">
        <v>216</v>
      </c>
      <c r="BE758" s="233">
        <f>IF(N758="základní",J758,0)</f>
        <v>0</v>
      </c>
      <c r="BF758" s="233">
        <f>IF(N758="snížená",J758,0)</f>
        <v>0</v>
      </c>
      <c r="BG758" s="233">
        <f>IF(N758="zákl. přenesená",J758,0)</f>
        <v>0</v>
      </c>
      <c r="BH758" s="233">
        <f>IF(N758="sníž. přenesená",J758,0)</f>
        <v>0</v>
      </c>
      <c r="BI758" s="233">
        <f>IF(N758="nulová",J758,0)</f>
        <v>0</v>
      </c>
      <c r="BJ758" s="18" t="s">
        <v>91</v>
      </c>
      <c r="BK758" s="233">
        <f>ROUND(I758*H758,2)</f>
        <v>0</v>
      </c>
      <c r="BL758" s="18" t="s">
        <v>223</v>
      </c>
      <c r="BM758" s="232" t="s">
        <v>4194</v>
      </c>
    </row>
    <row r="759" s="13" customFormat="1">
      <c r="A759" s="13"/>
      <c r="B759" s="234"/>
      <c r="C759" s="235"/>
      <c r="D759" s="236" t="s">
        <v>225</v>
      </c>
      <c r="E759" s="237" t="s">
        <v>1</v>
      </c>
      <c r="F759" s="238" t="s">
        <v>3806</v>
      </c>
      <c r="G759" s="235"/>
      <c r="H759" s="239">
        <v>1</v>
      </c>
      <c r="I759" s="240"/>
      <c r="J759" s="235"/>
      <c r="K759" s="235"/>
      <c r="L759" s="241"/>
      <c r="M759" s="242"/>
      <c r="N759" s="243"/>
      <c r="O759" s="243"/>
      <c r="P759" s="243"/>
      <c r="Q759" s="243"/>
      <c r="R759" s="243"/>
      <c r="S759" s="243"/>
      <c r="T759" s="244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5" t="s">
        <v>225</v>
      </c>
      <c r="AU759" s="245" t="s">
        <v>93</v>
      </c>
      <c r="AV759" s="13" t="s">
        <v>93</v>
      </c>
      <c r="AW759" s="13" t="s">
        <v>38</v>
      </c>
      <c r="AX759" s="13" t="s">
        <v>83</v>
      </c>
      <c r="AY759" s="245" t="s">
        <v>216</v>
      </c>
    </row>
    <row r="760" s="13" customFormat="1">
      <c r="A760" s="13"/>
      <c r="B760" s="234"/>
      <c r="C760" s="235"/>
      <c r="D760" s="236" t="s">
        <v>225</v>
      </c>
      <c r="E760" s="237" t="s">
        <v>1</v>
      </c>
      <c r="F760" s="238" t="s">
        <v>3807</v>
      </c>
      <c r="G760" s="235"/>
      <c r="H760" s="239">
        <v>1</v>
      </c>
      <c r="I760" s="240"/>
      <c r="J760" s="235"/>
      <c r="K760" s="235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225</v>
      </c>
      <c r="AU760" s="245" t="s">
        <v>93</v>
      </c>
      <c r="AV760" s="13" t="s">
        <v>93</v>
      </c>
      <c r="AW760" s="13" t="s">
        <v>38</v>
      </c>
      <c r="AX760" s="13" t="s">
        <v>83</v>
      </c>
      <c r="AY760" s="245" t="s">
        <v>216</v>
      </c>
    </row>
    <row r="761" s="13" customFormat="1">
      <c r="A761" s="13"/>
      <c r="B761" s="234"/>
      <c r="C761" s="235"/>
      <c r="D761" s="236" t="s">
        <v>225</v>
      </c>
      <c r="E761" s="237" t="s">
        <v>1</v>
      </c>
      <c r="F761" s="238" t="s">
        <v>3808</v>
      </c>
      <c r="G761" s="235"/>
      <c r="H761" s="239">
        <v>1</v>
      </c>
      <c r="I761" s="240"/>
      <c r="J761" s="235"/>
      <c r="K761" s="235"/>
      <c r="L761" s="241"/>
      <c r="M761" s="242"/>
      <c r="N761" s="243"/>
      <c r="O761" s="243"/>
      <c r="P761" s="243"/>
      <c r="Q761" s="243"/>
      <c r="R761" s="243"/>
      <c r="S761" s="243"/>
      <c r="T761" s="24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5" t="s">
        <v>225</v>
      </c>
      <c r="AU761" s="245" t="s">
        <v>93</v>
      </c>
      <c r="AV761" s="13" t="s">
        <v>93</v>
      </c>
      <c r="AW761" s="13" t="s">
        <v>38</v>
      </c>
      <c r="AX761" s="13" t="s">
        <v>83</v>
      </c>
      <c r="AY761" s="245" t="s">
        <v>216</v>
      </c>
    </row>
    <row r="762" s="13" customFormat="1">
      <c r="A762" s="13"/>
      <c r="B762" s="234"/>
      <c r="C762" s="235"/>
      <c r="D762" s="236" t="s">
        <v>225</v>
      </c>
      <c r="E762" s="237" t="s">
        <v>1</v>
      </c>
      <c r="F762" s="238" t="s">
        <v>3809</v>
      </c>
      <c r="G762" s="235"/>
      <c r="H762" s="239">
        <v>1</v>
      </c>
      <c r="I762" s="240"/>
      <c r="J762" s="235"/>
      <c r="K762" s="235"/>
      <c r="L762" s="241"/>
      <c r="M762" s="242"/>
      <c r="N762" s="243"/>
      <c r="O762" s="243"/>
      <c r="P762" s="243"/>
      <c r="Q762" s="243"/>
      <c r="R762" s="243"/>
      <c r="S762" s="243"/>
      <c r="T762" s="24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5" t="s">
        <v>225</v>
      </c>
      <c r="AU762" s="245" t="s">
        <v>93</v>
      </c>
      <c r="AV762" s="13" t="s">
        <v>93</v>
      </c>
      <c r="AW762" s="13" t="s">
        <v>38</v>
      </c>
      <c r="AX762" s="13" t="s">
        <v>83</v>
      </c>
      <c r="AY762" s="245" t="s">
        <v>216</v>
      </c>
    </row>
    <row r="763" s="13" customFormat="1">
      <c r="A763" s="13"/>
      <c r="B763" s="234"/>
      <c r="C763" s="235"/>
      <c r="D763" s="236" t="s">
        <v>225</v>
      </c>
      <c r="E763" s="237" t="s">
        <v>1</v>
      </c>
      <c r="F763" s="238" t="s">
        <v>3810</v>
      </c>
      <c r="G763" s="235"/>
      <c r="H763" s="239">
        <v>1</v>
      </c>
      <c r="I763" s="240"/>
      <c r="J763" s="235"/>
      <c r="K763" s="235"/>
      <c r="L763" s="241"/>
      <c r="M763" s="242"/>
      <c r="N763" s="243"/>
      <c r="O763" s="243"/>
      <c r="P763" s="243"/>
      <c r="Q763" s="243"/>
      <c r="R763" s="243"/>
      <c r="S763" s="243"/>
      <c r="T763" s="24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5" t="s">
        <v>225</v>
      </c>
      <c r="AU763" s="245" t="s">
        <v>93</v>
      </c>
      <c r="AV763" s="13" t="s">
        <v>93</v>
      </c>
      <c r="AW763" s="13" t="s">
        <v>38</v>
      </c>
      <c r="AX763" s="13" t="s">
        <v>83</v>
      </c>
      <c r="AY763" s="245" t="s">
        <v>216</v>
      </c>
    </row>
    <row r="764" s="13" customFormat="1">
      <c r="A764" s="13"/>
      <c r="B764" s="234"/>
      <c r="C764" s="235"/>
      <c r="D764" s="236" t="s">
        <v>225</v>
      </c>
      <c r="E764" s="237" t="s">
        <v>1</v>
      </c>
      <c r="F764" s="238" t="s">
        <v>3811</v>
      </c>
      <c r="G764" s="235"/>
      <c r="H764" s="239">
        <v>1</v>
      </c>
      <c r="I764" s="240"/>
      <c r="J764" s="235"/>
      <c r="K764" s="235"/>
      <c r="L764" s="241"/>
      <c r="M764" s="242"/>
      <c r="N764" s="243"/>
      <c r="O764" s="243"/>
      <c r="P764" s="243"/>
      <c r="Q764" s="243"/>
      <c r="R764" s="243"/>
      <c r="S764" s="243"/>
      <c r="T764" s="24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5" t="s">
        <v>225</v>
      </c>
      <c r="AU764" s="245" t="s">
        <v>93</v>
      </c>
      <c r="AV764" s="13" t="s">
        <v>93</v>
      </c>
      <c r="AW764" s="13" t="s">
        <v>38</v>
      </c>
      <c r="AX764" s="13" t="s">
        <v>83</v>
      </c>
      <c r="AY764" s="245" t="s">
        <v>216</v>
      </c>
    </row>
    <row r="765" s="14" customFormat="1">
      <c r="A765" s="14"/>
      <c r="B765" s="246"/>
      <c r="C765" s="247"/>
      <c r="D765" s="236" t="s">
        <v>225</v>
      </c>
      <c r="E765" s="248" t="s">
        <v>1</v>
      </c>
      <c r="F765" s="249" t="s">
        <v>229</v>
      </c>
      <c r="G765" s="247"/>
      <c r="H765" s="250">
        <v>6</v>
      </c>
      <c r="I765" s="251"/>
      <c r="J765" s="247"/>
      <c r="K765" s="247"/>
      <c r="L765" s="252"/>
      <c r="M765" s="253"/>
      <c r="N765" s="254"/>
      <c r="O765" s="254"/>
      <c r="P765" s="254"/>
      <c r="Q765" s="254"/>
      <c r="R765" s="254"/>
      <c r="S765" s="254"/>
      <c r="T765" s="255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6" t="s">
        <v>225</v>
      </c>
      <c r="AU765" s="256" t="s">
        <v>93</v>
      </c>
      <c r="AV765" s="14" t="s">
        <v>223</v>
      </c>
      <c r="AW765" s="14" t="s">
        <v>38</v>
      </c>
      <c r="AX765" s="14" t="s">
        <v>91</v>
      </c>
      <c r="AY765" s="256" t="s">
        <v>216</v>
      </c>
    </row>
    <row r="766" s="2" customFormat="1" ht="24.15" customHeight="1">
      <c r="A766" s="40"/>
      <c r="B766" s="41"/>
      <c r="C766" s="221" t="s">
        <v>558</v>
      </c>
      <c r="D766" s="221" t="s">
        <v>218</v>
      </c>
      <c r="E766" s="222" t="s">
        <v>4195</v>
      </c>
      <c r="F766" s="223" t="s">
        <v>4196</v>
      </c>
      <c r="G766" s="224" t="s">
        <v>323</v>
      </c>
      <c r="H766" s="225">
        <v>14</v>
      </c>
      <c r="I766" s="226"/>
      <c r="J766" s="227">
        <f>ROUND(I766*H766,2)</f>
        <v>0</v>
      </c>
      <c r="K766" s="223" t="s">
        <v>1</v>
      </c>
      <c r="L766" s="46"/>
      <c r="M766" s="228" t="s">
        <v>1</v>
      </c>
      <c r="N766" s="229" t="s">
        <v>48</v>
      </c>
      <c r="O766" s="93"/>
      <c r="P766" s="230">
        <f>O766*H766</f>
        <v>0</v>
      </c>
      <c r="Q766" s="230">
        <v>0</v>
      </c>
      <c r="R766" s="230">
        <f>Q766*H766</f>
        <v>0</v>
      </c>
      <c r="S766" s="230">
        <v>0</v>
      </c>
      <c r="T766" s="231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32" t="s">
        <v>223</v>
      </c>
      <c r="AT766" s="232" t="s">
        <v>218</v>
      </c>
      <c r="AU766" s="232" t="s">
        <v>93</v>
      </c>
      <c r="AY766" s="18" t="s">
        <v>216</v>
      </c>
      <c r="BE766" s="233">
        <f>IF(N766="základní",J766,0)</f>
        <v>0</v>
      </c>
      <c r="BF766" s="233">
        <f>IF(N766="snížená",J766,0)</f>
        <v>0</v>
      </c>
      <c r="BG766" s="233">
        <f>IF(N766="zákl. přenesená",J766,0)</f>
        <v>0</v>
      </c>
      <c r="BH766" s="233">
        <f>IF(N766="sníž. přenesená",J766,0)</f>
        <v>0</v>
      </c>
      <c r="BI766" s="233">
        <f>IF(N766="nulová",J766,0)</f>
        <v>0</v>
      </c>
      <c r="BJ766" s="18" t="s">
        <v>91</v>
      </c>
      <c r="BK766" s="233">
        <f>ROUND(I766*H766,2)</f>
        <v>0</v>
      </c>
      <c r="BL766" s="18" t="s">
        <v>223</v>
      </c>
      <c r="BM766" s="232" t="s">
        <v>4197</v>
      </c>
    </row>
    <row r="767" s="13" customFormat="1">
      <c r="A767" s="13"/>
      <c r="B767" s="234"/>
      <c r="C767" s="235"/>
      <c r="D767" s="236" t="s">
        <v>225</v>
      </c>
      <c r="E767" s="237" t="s">
        <v>1</v>
      </c>
      <c r="F767" s="238" t="s">
        <v>3787</v>
      </c>
      <c r="G767" s="235"/>
      <c r="H767" s="239">
        <v>4</v>
      </c>
      <c r="I767" s="240"/>
      <c r="J767" s="235"/>
      <c r="K767" s="235"/>
      <c r="L767" s="241"/>
      <c r="M767" s="242"/>
      <c r="N767" s="243"/>
      <c r="O767" s="243"/>
      <c r="P767" s="243"/>
      <c r="Q767" s="243"/>
      <c r="R767" s="243"/>
      <c r="S767" s="243"/>
      <c r="T767" s="24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5" t="s">
        <v>225</v>
      </c>
      <c r="AU767" s="245" t="s">
        <v>93</v>
      </c>
      <c r="AV767" s="13" t="s">
        <v>93</v>
      </c>
      <c r="AW767" s="13" t="s">
        <v>38</v>
      </c>
      <c r="AX767" s="13" t="s">
        <v>83</v>
      </c>
      <c r="AY767" s="245" t="s">
        <v>216</v>
      </c>
    </row>
    <row r="768" s="13" customFormat="1">
      <c r="A768" s="13"/>
      <c r="B768" s="234"/>
      <c r="C768" s="235"/>
      <c r="D768" s="236" t="s">
        <v>225</v>
      </c>
      <c r="E768" s="237" t="s">
        <v>1</v>
      </c>
      <c r="F768" s="238" t="s">
        <v>3779</v>
      </c>
      <c r="G768" s="235"/>
      <c r="H768" s="239">
        <v>2</v>
      </c>
      <c r="I768" s="240"/>
      <c r="J768" s="235"/>
      <c r="K768" s="235"/>
      <c r="L768" s="241"/>
      <c r="M768" s="242"/>
      <c r="N768" s="243"/>
      <c r="O768" s="243"/>
      <c r="P768" s="243"/>
      <c r="Q768" s="243"/>
      <c r="R768" s="243"/>
      <c r="S768" s="243"/>
      <c r="T768" s="24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5" t="s">
        <v>225</v>
      </c>
      <c r="AU768" s="245" t="s">
        <v>93</v>
      </c>
      <c r="AV768" s="13" t="s">
        <v>93</v>
      </c>
      <c r="AW768" s="13" t="s">
        <v>38</v>
      </c>
      <c r="AX768" s="13" t="s">
        <v>83</v>
      </c>
      <c r="AY768" s="245" t="s">
        <v>216</v>
      </c>
    </row>
    <row r="769" s="13" customFormat="1">
      <c r="A769" s="13"/>
      <c r="B769" s="234"/>
      <c r="C769" s="235"/>
      <c r="D769" s="236" t="s">
        <v>225</v>
      </c>
      <c r="E769" s="237" t="s">
        <v>1</v>
      </c>
      <c r="F769" s="238" t="s">
        <v>3780</v>
      </c>
      <c r="G769" s="235"/>
      <c r="H769" s="239">
        <v>2</v>
      </c>
      <c r="I769" s="240"/>
      <c r="J769" s="235"/>
      <c r="K769" s="235"/>
      <c r="L769" s="241"/>
      <c r="M769" s="242"/>
      <c r="N769" s="243"/>
      <c r="O769" s="243"/>
      <c r="P769" s="243"/>
      <c r="Q769" s="243"/>
      <c r="R769" s="243"/>
      <c r="S769" s="243"/>
      <c r="T769" s="24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5" t="s">
        <v>225</v>
      </c>
      <c r="AU769" s="245" t="s">
        <v>93</v>
      </c>
      <c r="AV769" s="13" t="s">
        <v>93</v>
      </c>
      <c r="AW769" s="13" t="s">
        <v>38</v>
      </c>
      <c r="AX769" s="13" t="s">
        <v>83</v>
      </c>
      <c r="AY769" s="245" t="s">
        <v>216</v>
      </c>
    </row>
    <row r="770" s="13" customFormat="1">
      <c r="A770" s="13"/>
      <c r="B770" s="234"/>
      <c r="C770" s="235"/>
      <c r="D770" s="236" t="s">
        <v>225</v>
      </c>
      <c r="E770" s="237" t="s">
        <v>1</v>
      </c>
      <c r="F770" s="238" t="s">
        <v>3797</v>
      </c>
      <c r="G770" s="235"/>
      <c r="H770" s="239">
        <v>3</v>
      </c>
      <c r="I770" s="240"/>
      <c r="J770" s="235"/>
      <c r="K770" s="235"/>
      <c r="L770" s="241"/>
      <c r="M770" s="242"/>
      <c r="N770" s="243"/>
      <c r="O770" s="243"/>
      <c r="P770" s="243"/>
      <c r="Q770" s="243"/>
      <c r="R770" s="243"/>
      <c r="S770" s="243"/>
      <c r="T770" s="24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5" t="s">
        <v>225</v>
      </c>
      <c r="AU770" s="245" t="s">
        <v>93</v>
      </c>
      <c r="AV770" s="13" t="s">
        <v>93</v>
      </c>
      <c r="AW770" s="13" t="s">
        <v>38</v>
      </c>
      <c r="AX770" s="13" t="s">
        <v>83</v>
      </c>
      <c r="AY770" s="245" t="s">
        <v>216</v>
      </c>
    </row>
    <row r="771" s="13" customFormat="1">
      <c r="A771" s="13"/>
      <c r="B771" s="234"/>
      <c r="C771" s="235"/>
      <c r="D771" s="236" t="s">
        <v>225</v>
      </c>
      <c r="E771" s="237" t="s">
        <v>1</v>
      </c>
      <c r="F771" s="238" t="s">
        <v>3783</v>
      </c>
      <c r="G771" s="235"/>
      <c r="H771" s="239">
        <v>2</v>
      </c>
      <c r="I771" s="240"/>
      <c r="J771" s="235"/>
      <c r="K771" s="235"/>
      <c r="L771" s="241"/>
      <c r="M771" s="242"/>
      <c r="N771" s="243"/>
      <c r="O771" s="243"/>
      <c r="P771" s="243"/>
      <c r="Q771" s="243"/>
      <c r="R771" s="243"/>
      <c r="S771" s="243"/>
      <c r="T771" s="24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5" t="s">
        <v>225</v>
      </c>
      <c r="AU771" s="245" t="s">
        <v>93</v>
      </c>
      <c r="AV771" s="13" t="s">
        <v>93</v>
      </c>
      <c r="AW771" s="13" t="s">
        <v>38</v>
      </c>
      <c r="AX771" s="13" t="s">
        <v>83</v>
      </c>
      <c r="AY771" s="245" t="s">
        <v>216</v>
      </c>
    </row>
    <row r="772" s="13" customFormat="1">
      <c r="A772" s="13"/>
      <c r="B772" s="234"/>
      <c r="C772" s="235"/>
      <c r="D772" s="236" t="s">
        <v>225</v>
      </c>
      <c r="E772" s="237" t="s">
        <v>1</v>
      </c>
      <c r="F772" s="238" t="s">
        <v>3798</v>
      </c>
      <c r="G772" s="235"/>
      <c r="H772" s="239">
        <v>1</v>
      </c>
      <c r="I772" s="240"/>
      <c r="J772" s="235"/>
      <c r="K772" s="235"/>
      <c r="L772" s="241"/>
      <c r="M772" s="242"/>
      <c r="N772" s="243"/>
      <c r="O772" s="243"/>
      <c r="P772" s="243"/>
      <c r="Q772" s="243"/>
      <c r="R772" s="243"/>
      <c r="S772" s="243"/>
      <c r="T772" s="24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5" t="s">
        <v>225</v>
      </c>
      <c r="AU772" s="245" t="s">
        <v>93</v>
      </c>
      <c r="AV772" s="13" t="s">
        <v>93</v>
      </c>
      <c r="AW772" s="13" t="s">
        <v>38</v>
      </c>
      <c r="AX772" s="13" t="s">
        <v>83</v>
      </c>
      <c r="AY772" s="245" t="s">
        <v>216</v>
      </c>
    </row>
    <row r="773" s="14" customFormat="1">
      <c r="A773" s="14"/>
      <c r="B773" s="246"/>
      <c r="C773" s="247"/>
      <c r="D773" s="236" t="s">
        <v>225</v>
      </c>
      <c r="E773" s="248" t="s">
        <v>1</v>
      </c>
      <c r="F773" s="249" t="s">
        <v>229</v>
      </c>
      <c r="G773" s="247"/>
      <c r="H773" s="250">
        <v>14</v>
      </c>
      <c r="I773" s="251"/>
      <c r="J773" s="247"/>
      <c r="K773" s="247"/>
      <c r="L773" s="252"/>
      <c r="M773" s="253"/>
      <c r="N773" s="254"/>
      <c r="O773" s="254"/>
      <c r="P773" s="254"/>
      <c r="Q773" s="254"/>
      <c r="R773" s="254"/>
      <c r="S773" s="254"/>
      <c r="T773" s="255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6" t="s">
        <v>225</v>
      </c>
      <c r="AU773" s="256" t="s">
        <v>93</v>
      </c>
      <c r="AV773" s="14" t="s">
        <v>223</v>
      </c>
      <c r="AW773" s="14" t="s">
        <v>38</v>
      </c>
      <c r="AX773" s="14" t="s">
        <v>91</v>
      </c>
      <c r="AY773" s="256" t="s">
        <v>216</v>
      </c>
    </row>
    <row r="774" s="2" customFormat="1" ht="24.15" customHeight="1">
      <c r="A774" s="40"/>
      <c r="B774" s="41"/>
      <c r="C774" s="221" t="s">
        <v>562</v>
      </c>
      <c r="D774" s="221" t="s">
        <v>218</v>
      </c>
      <c r="E774" s="222" t="s">
        <v>4198</v>
      </c>
      <c r="F774" s="223" t="s">
        <v>4199</v>
      </c>
      <c r="G774" s="224" t="s">
        <v>323</v>
      </c>
      <c r="H774" s="225">
        <v>19</v>
      </c>
      <c r="I774" s="226"/>
      <c r="J774" s="227">
        <f>ROUND(I774*H774,2)</f>
        <v>0</v>
      </c>
      <c r="K774" s="223" t="s">
        <v>1</v>
      </c>
      <c r="L774" s="46"/>
      <c r="M774" s="228" t="s">
        <v>1</v>
      </c>
      <c r="N774" s="229" t="s">
        <v>48</v>
      </c>
      <c r="O774" s="93"/>
      <c r="P774" s="230">
        <f>O774*H774</f>
        <v>0</v>
      </c>
      <c r="Q774" s="230">
        <v>0</v>
      </c>
      <c r="R774" s="230">
        <f>Q774*H774</f>
        <v>0</v>
      </c>
      <c r="S774" s="230">
        <v>0</v>
      </c>
      <c r="T774" s="231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32" t="s">
        <v>223</v>
      </c>
      <c r="AT774" s="232" t="s">
        <v>218</v>
      </c>
      <c r="AU774" s="232" t="s">
        <v>93</v>
      </c>
      <c r="AY774" s="18" t="s">
        <v>216</v>
      </c>
      <c r="BE774" s="233">
        <f>IF(N774="základní",J774,0)</f>
        <v>0</v>
      </c>
      <c r="BF774" s="233">
        <f>IF(N774="snížená",J774,0)</f>
        <v>0</v>
      </c>
      <c r="BG774" s="233">
        <f>IF(N774="zákl. přenesená",J774,0)</f>
        <v>0</v>
      </c>
      <c r="BH774" s="233">
        <f>IF(N774="sníž. přenesená",J774,0)</f>
        <v>0</v>
      </c>
      <c r="BI774" s="233">
        <f>IF(N774="nulová",J774,0)</f>
        <v>0</v>
      </c>
      <c r="BJ774" s="18" t="s">
        <v>91</v>
      </c>
      <c r="BK774" s="233">
        <f>ROUND(I774*H774,2)</f>
        <v>0</v>
      </c>
      <c r="BL774" s="18" t="s">
        <v>223</v>
      </c>
      <c r="BM774" s="232" t="s">
        <v>4200</v>
      </c>
    </row>
    <row r="775" s="13" customFormat="1">
      <c r="A775" s="13"/>
      <c r="B775" s="234"/>
      <c r="C775" s="235"/>
      <c r="D775" s="236" t="s">
        <v>225</v>
      </c>
      <c r="E775" s="237" t="s">
        <v>1</v>
      </c>
      <c r="F775" s="238" t="s">
        <v>4055</v>
      </c>
      <c r="G775" s="235"/>
      <c r="H775" s="239">
        <v>19</v>
      </c>
      <c r="I775" s="240"/>
      <c r="J775" s="235"/>
      <c r="K775" s="235"/>
      <c r="L775" s="241"/>
      <c r="M775" s="242"/>
      <c r="N775" s="243"/>
      <c r="O775" s="243"/>
      <c r="P775" s="243"/>
      <c r="Q775" s="243"/>
      <c r="R775" s="243"/>
      <c r="S775" s="243"/>
      <c r="T775" s="24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5" t="s">
        <v>225</v>
      </c>
      <c r="AU775" s="245" t="s">
        <v>93</v>
      </c>
      <c r="AV775" s="13" t="s">
        <v>93</v>
      </c>
      <c r="AW775" s="13" t="s">
        <v>38</v>
      </c>
      <c r="AX775" s="13" t="s">
        <v>83</v>
      </c>
      <c r="AY775" s="245" t="s">
        <v>216</v>
      </c>
    </row>
    <row r="776" s="14" customFormat="1">
      <c r="A776" s="14"/>
      <c r="B776" s="246"/>
      <c r="C776" s="247"/>
      <c r="D776" s="236" t="s">
        <v>225</v>
      </c>
      <c r="E776" s="248" t="s">
        <v>1</v>
      </c>
      <c r="F776" s="249" t="s">
        <v>229</v>
      </c>
      <c r="G776" s="247"/>
      <c r="H776" s="250">
        <v>19</v>
      </c>
      <c r="I776" s="251"/>
      <c r="J776" s="247"/>
      <c r="K776" s="247"/>
      <c r="L776" s="252"/>
      <c r="M776" s="253"/>
      <c r="N776" s="254"/>
      <c r="O776" s="254"/>
      <c r="P776" s="254"/>
      <c r="Q776" s="254"/>
      <c r="R776" s="254"/>
      <c r="S776" s="254"/>
      <c r="T776" s="255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6" t="s">
        <v>225</v>
      </c>
      <c r="AU776" s="256" t="s">
        <v>93</v>
      </c>
      <c r="AV776" s="14" t="s">
        <v>223</v>
      </c>
      <c r="AW776" s="14" t="s">
        <v>38</v>
      </c>
      <c r="AX776" s="14" t="s">
        <v>91</v>
      </c>
      <c r="AY776" s="256" t="s">
        <v>216</v>
      </c>
    </row>
    <row r="777" s="12" customFormat="1" ht="22.8" customHeight="1">
      <c r="A777" s="12"/>
      <c r="B777" s="205"/>
      <c r="C777" s="206"/>
      <c r="D777" s="207" t="s">
        <v>82</v>
      </c>
      <c r="E777" s="219" t="s">
        <v>4201</v>
      </c>
      <c r="F777" s="219" t="s">
        <v>4202</v>
      </c>
      <c r="G777" s="206"/>
      <c r="H777" s="206"/>
      <c r="I777" s="209"/>
      <c r="J777" s="220">
        <f>BK777</f>
        <v>0</v>
      </c>
      <c r="K777" s="206"/>
      <c r="L777" s="211"/>
      <c r="M777" s="212"/>
      <c r="N777" s="213"/>
      <c r="O777" s="213"/>
      <c r="P777" s="214">
        <f>SUM(P778:P785)</f>
        <v>0</v>
      </c>
      <c r="Q777" s="213"/>
      <c r="R777" s="214">
        <f>SUM(R778:R785)</f>
        <v>0</v>
      </c>
      <c r="S777" s="213"/>
      <c r="T777" s="215">
        <f>SUM(T778:T785)</f>
        <v>0</v>
      </c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R777" s="216" t="s">
        <v>91</v>
      </c>
      <c r="AT777" s="217" t="s">
        <v>82</v>
      </c>
      <c r="AU777" s="217" t="s">
        <v>91</v>
      </c>
      <c r="AY777" s="216" t="s">
        <v>216</v>
      </c>
      <c r="BK777" s="218">
        <f>SUM(BK778:BK785)</f>
        <v>0</v>
      </c>
    </row>
    <row r="778" s="2" customFormat="1" ht="49.05" customHeight="1">
      <c r="A778" s="40"/>
      <c r="B778" s="41"/>
      <c r="C778" s="221" t="s">
        <v>567</v>
      </c>
      <c r="D778" s="221" t="s">
        <v>218</v>
      </c>
      <c r="E778" s="222" t="s">
        <v>4203</v>
      </c>
      <c r="F778" s="223" t="s">
        <v>4204</v>
      </c>
      <c r="G778" s="224" t="s">
        <v>323</v>
      </c>
      <c r="H778" s="225">
        <v>44</v>
      </c>
      <c r="I778" s="226"/>
      <c r="J778" s="227">
        <f>ROUND(I778*H778,2)</f>
        <v>0</v>
      </c>
      <c r="K778" s="223" t="s">
        <v>1</v>
      </c>
      <c r="L778" s="46"/>
      <c r="M778" s="228" t="s">
        <v>1</v>
      </c>
      <c r="N778" s="229" t="s">
        <v>48</v>
      </c>
      <c r="O778" s="93"/>
      <c r="P778" s="230">
        <f>O778*H778</f>
        <v>0</v>
      </c>
      <c r="Q778" s="230">
        <v>0</v>
      </c>
      <c r="R778" s="230">
        <f>Q778*H778</f>
        <v>0</v>
      </c>
      <c r="S778" s="230">
        <v>0</v>
      </c>
      <c r="T778" s="231">
        <f>S778*H778</f>
        <v>0</v>
      </c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R778" s="232" t="s">
        <v>223</v>
      </c>
      <c r="AT778" s="232" t="s">
        <v>218</v>
      </c>
      <c r="AU778" s="232" t="s">
        <v>93</v>
      </c>
      <c r="AY778" s="18" t="s">
        <v>216</v>
      </c>
      <c r="BE778" s="233">
        <f>IF(N778="základní",J778,0)</f>
        <v>0</v>
      </c>
      <c r="BF778" s="233">
        <f>IF(N778="snížená",J778,0)</f>
        <v>0</v>
      </c>
      <c r="BG778" s="233">
        <f>IF(N778="zákl. přenesená",J778,0)</f>
        <v>0</v>
      </c>
      <c r="BH778" s="233">
        <f>IF(N778="sníž. přenesená",J778,0)</f>
        <v>0</v>
      </c>
      <c r="BI778" s="233">
        <f>IF(N778="nulová",J778,0)</f>
        <v>0</v>
      </c>
      <c r="BJ778" s="18" t="s">
        <v>91</v>
      </c>
      <c r="BK778" s="233">
        <f>ROUND(I778*H778,2)</f>
        <v>0</v>
      </c>
      <c r="BL778" s="18" t="s">
        <v>223</v>
      </c>
      <c r="BM778" s="232" t="s">
        <v>4205</v>
      </c>
    </row>
    <row r="779" s="13" customFormat="1">
      <c r="A779" s="13"/>
      <c r="B779" s="234"/>
      <c r="C779" s="235"/>
      <c r="D779" s="236" t="s">
        <v>225</v>
      </c>
      <c r="E779" s="237" t="s">
        <v>1</v>
      </c>
      <c r="F779" s="238" t="s">
        <v>4206</v>
      </c>
      <c r="G779" s="235"/>
      <c r="H779" s="239">
        <v>8</v>
      </c>
      <c r="I779" s="240"/>
      <c r="J779" s="235"/>
      <c r="K779" s="235"/>
      <c r="L779" s="241"/>
      <c r="M779" s="242"/>
      <c r="N779" s="243"/>
      <c r="O779" s="243"/>
      <c r="P779" s="243"/>
      <c r="Q779" s="243"/>
      <c r="R779" s="243"/>
      <c r="S779" s="243"/>
      <c r="T779" s="244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5" t="s">
        <v>225</v>
      </c>
      <c r="AU779" s="245" t="s">
        <v>93</v>
      </c>
      <c r="AV779" s="13" t="s">
        <v>93</v>
      </c>
      <c r="AW779" s="13" t="s">
        <v>38</v>
      </c>
      <c r="AX779" s="13" t="s">
        <v>83</v>
      </c>
      <c r="AY779" s="245" t="s">
        <v>216</v>
      </c>
    </row>
    <row r="780" s="13" customFormat="1">
      <c r="A780" s="13"/>
      <c r="B780" s="234"/>
      <c r="C780" s="235"/>
      <c r="D780" s="236" t="s">
        <v>225</v>
      </c>
      <c r="E780" s="237" t="s">
        <v>1</v>
      </c>
      <c r="F780" s="238" t="s">
        <v>4207</v>
      </c>
      <c r="G780" s="235"/>
      <c r="H780" s="239">
        <v>8</v>
      </c>
      <c r="I780" s="240"/>
      <c r="J780" s="235"/>
      <c r="K780" s="235"/>
      <c r="L780" s="241"/>
      <c r="M780" s="242"/>
      <c r="N780" s="243"/>
      <c r="O780" s="243"/>
      <c r="P780" s="243"/>
      <c r="Q780" s="243"/>
      <c r="R780" s="243"/>
      <c r="S780" s="243"/>
      <c r="T780" s="24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5" t="s">
        <v>225</v>
      </c>
      <c r="AU780" s="245" t="s">
        <v>93</v>
      </c>
      <c r="AV780" s="13" t="s">
        <v>93</v>
      </c>
      <c r="AW780" s="13" t="s">
        <v>38</v>
      </c>
      <c r="AX780" s="13" t="s">
        <v>83</v>
      </c>
      <c r="AY780" s="245" t="s">
        <v>216</v>
      </c>
    </row>
    <row r="781" s="13" customFormat="1">
      <c r="A781" s="13"/>
      <c r="B781" s="234"/>
      <c r="C781" s="235"/>
      <c r="D781" s="236" t="s">
        <v>225</v>
      </c>
      <c r="E781" s="237" t="s">
        <v>1</v>
      </c>
      <c r="F781" s="238" t="s">
        <v>3789</v>
      </c>
      <c r="G781" s="235"/>
      <c r="H781" s="239">
        <v>4</v>
      </c>
      <c r="I781" s="240"/>
      <c r="J781" s="235"/>
      <c r="K781" s="235"/>
      <c r="L781" s="241"/>
      <c r="M781" s="242"/>
      <c r="N781" s="243"/>
      <c r="O781" s="243"/>
      <c r="P781" s="243"/>
      <c r="Q781" s="243"/>
      <c r="R781" s="243"/>
      <c r="S781" s="243"/>
      <c r="T781" s="24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5" t="s">
        <v>225</v>
      </c>
      <c r="AU781" s="245" t="s">
        <v>93</v>
      </c>
      <c r="AV781" s="13" t="s">
        <v>93</v>
      </c>
      <c r="AW781" s="13" t="s">
        <v>38</v>
      </c>
      <c r="AX781" s="13" t="s">
        <v>83</v>
      </c>
      <c r="AY781" s="245" t="s">
        <v>216</v>
      </c>
    </row>
    <row r="782" s="13" customFormat="1">
      <c r="A782" s="13"/>
      <c r="B782" s="234"/>
      <c r="C782" s="235"/>
      <c r="D782" s="236" t="s">
        <v>225</v>
      </c>
      <c r="E782" s="237" t="s">
        <v>1</v>
      </c>
      <c r="F782" s="238" t="s">
        <v>4167</v>
      </c>
      <c r="G782" s="235"/>
      <c r="H782" s="239">
        <v>8</v>
      </c>
      <c r="I782" s="240"/>
      <c r="J782" s="235"/>
      <c r="K782" s="235"/>
      <c r="L782" s="241"/>
      <c r="M782" s="242"/>
      <c r="N782" s="243"/>
      <c r="O782" s="243"/>
      <c r="P782" s="243"/>
      <c r="Q782" s="243"/>
      <c r="R782" s="243"/>
      <c r="S782" s="243"/>
      <c r="T782" s="24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5" t="s">
        <v>225</v>
      </c>
      <c r="AU782" s="245" t="s">
        <v>93</v>
      </c>
      <c r="AV782" s="13" t="s">
        <v>93</v>
      </c>
      <c r="AW782" s="13" t="s">
        <v>38</v>
      </c>
      <c r="AX782" s="13" t="s">
        <v>83</v>
      </c>
      <c r="AY782" s="245" t="s">
        <v>216</v>
      </c>
    </row>
    <row r="783" s="13" customFormat="1">
      <c r="A783" s="13"/>
      <c r="B783" s="234"/>
      <c r="C783" s="235"/>
      <c r="D783" s="236" t="s">
        <v>225</v>
      </c>
      <c r="E783" s="237" t="s">
        <v>1</v>
      </c>
      <c r="F783" s="238" t="s">
        <v>4208</v>
      </c>
      <c r="G783" s="235"/>
      <c r="H783" s="239">
        <v>8</v>
      </c>
      <c r="I783" s="240"/>
      <c r="J783" s="235"/>
      <c r="K783" s="235"/>
      <c r="L783" s="241"/>
      <c r="M783" s="242"/>
      <c r="N783" s="243"/>
      <c r="O783" s="243"/>
      <c r="P783" s="243"/>
      <c r="Q783" s="243"/>
      <c r="R783" s="243"/>
      <c r="S783" s="243"/>
      <c r="T783" s="24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5" t="s">
        <v>225</v>
      </c>
      <c r="AU783" s="245" t="s">
        <v>93</v>
      </c>
      <c r="AV783" s="13" t="s">
        <v>93</v>
      </c>
      <c r="AW783" s="13" t="s">
        <v>38</v>
      </c>
      <c r="AX783" s="13" t="s">
        <v>83</v>
      </c>
      <c r="AY783" s="245" t="s">
        <v>216</v>
      </c>
    </row>
    <row r="784" s="13" customFormat="1">
      <c r="A784" s="13"/>
      <c r="B784" s="234"/>
      <c r="C784" s="235"/>
      <c r="D784" s="236" t="s">
        <v>225</v>
      </c>
      <c r="E784" s="237" t="s">
        <v>1</v>
      </c>
      <c r="F784" s="238" t="s">
        <v>3999</v>
      </c>
      <c r="G784" s="235"/>
      <c r="H784" s="239">
        <v>8</v>
      </c>
      <c r="I784" s="240"/>
      <c r="J784" s="235"/>
      <c r="K784" s="235"/>
      <c r="L784" s="241"/>
      <c r="M784" s="242"/>
      <c r="N784" s="243"/>
      <c r="O784" s="243"/>
      <c r="P784" s="243"/>
      <c r="Q784" s="243"/>
      <c r="R784" s="243"/>
      <c r="S784" s="243"/>
      <c r="T784" s="24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5" t="s">
        <v>225</v>
      </c>
      <c r="AU784" s="245" t="s">
        <v>93</v>
      </c>
      <c r="AV784" s="13" t="s">
        <v>93</v>
      </c>
      <c r="AW784" s="13" t="s">
        <v>38</v>
      </c>
      <c r="AX784" s="13" t="s">
        <v>83</v>
      </c>
      <c r="AY784" s="245" t="s">
        <v>216</v>
      </c>
    </row>
    <row r="785" s="14" customFormat="1">
      <c r="A785" s="14"/>
      <c r="B785" s="246"/>
      <c r="C785" s="247"/>
      <c r="D785" s="236" t="s">
        <v>225</v>
      </c>
      <c r="E785" s="248" t="s">
        <v>1</v>
      </c>
      <c r="F785" s="249" t="s">
        <v>229</v>
      </c>
      <c r="G785" s="247"/>
      <c r="H785" s="250">
        <v>44</v>
      </c>
      <c r="I785" s="251"/>
      <c r="J785" s="247"/>
      <c r="K785" s="247"/>
      <c r="L785" s="252"/>
      <c r="M785" s="253"/>
      <c r="N785" s="254"/>
      <c r="O785" s="254"/>
      <c r="P785" s="254"/>
      <c r="Q785" s="254"/>
      <c r="R785" s="254"/>
      <c r="S785" s="254"/>
      <c r="T785" s="25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6" t="s">
        <v>225</v>
      </c>
      <c r="AU785" s="256" t="s">
        <v>93</v>
      </c>
      <c r="AV785" s="14" t="s">
        <v>223</v>
      </c>
      <c r="AW785" s="14" t="s">
        <v>38</v>
      </c>
      <c r="AX785" s="14" t="s">
        <v>91</v>
      </c>
      <c r="AY785" s="256" t="s">
        <v>216</v>
      </c>
    </row>
    <row r="786" s="12" customFormat="1" ht="22.8" customHeight="1">
      <c r="A786" s="12"/>
      <c r="B786" s="205"/>
      <c r="C786" s="206"/>
      <c r="D786" s="207" t="s">
        <v>82</v>
      </c>
      <c r="E786" s="219" t="s">
        <v>4209</v>
      </c>
      <c r="F786" s="219" t="s">
        <v>4210</v>
      </c>
      <c r="G786" s="206"/>
      <c r="H786" s="206"/>
      <c r="I786" s="209"/>
      <c r="J786" s="220">
        <f>BK786</f>
        <v>0</v>
      </c>
      <c r="K786" s="206"/>
      <c r="L786" s="211"/>
      <c r="M786" s="212"/>
      <c r="N786" s="213"/>
      <c r="O786" s="213"/>
      <c r="P786" s="214">
        <f>SUM(P787:P844)</f>
        <v>0</v>
      </c>
      <c r="Q786" s="213"/>
      <c r="R786" s="214">
        <f>SUM(R787:R844)</f>
        <v>0</v>
      </c>
      <c r="S786" s="213"/>
      <c r="T786" s="215">
        <f>SUM(T787:T844)</f>
        <v>0</v>
      </c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R786" s="216" t="s">
        <v>91</v>
      </c>
      <c r="AT786" s="217" t="s">
        <v>82</v>
      </c>
      <c r="AU786" s="217" t="s">
        <v>91</v>
      </c>
      <c r="AY786" s="216" t="s">
        <v>216</v>
      </c>
      <c r="BK786" s="218">
        <f>SUM(BK787:BK844)</f>
        <v>0</v>
      </c>
    </row>
    <row r="787" s="2" customFormat="1" ht="21.75" customHeight="1">
      <c r="A787" s="40"/>
      <c r="B787" s="41"/>
      <c r="C787" s="221" t="s">
        <v>572</v>
      </c>
      <c r="D787" s="221" t="s">
        <v>218</v>
      </c>
      <c r="E787" s="222" t="s">
        <v>4211</v>
      </c>
      <c r="F787" s="223" t="s">
        <v>4212</v>
      </c>
      <c r="G787" s="224" t="s">
        <v>315</v>
      </c>
      <c r="H787" s="225">
        <v>22.5</v>
      </c>
      <c r="I787" s="226"/>
      <c r="J787" s="227">
        <f>ROUND(I787*H787,2)</f>
        <v>0</v>
      </c>
      <c r="K787" s="223" t="s">
        <v>1</v>
      </c>
      <c r="L787" s="46"/>
      <c r="M787" s="228" t="s">
        <v>1</v>
      </c>
      <c r="N787" s="229" t="s">
        <v>48</v>
      </c>
      <c r="O787" s="93"/>
      <c r="P787" s="230">
        <f>O787*H787</f>
        <v>0</v>
      </c>
      <c r="Q787" s="230">
        <v>0</v>
      </c>
      <c r="R787" s="230">
        <f>Q787*H787</f>
        <v>0</v>
      </c>
      <c r="S787" s="230">
        <v>0</v>
      </c>
      <c r="T787" s="231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32" t="s">
        <v>223</v>
      </c>
      <c r="AT787" s="232" t="s">
        <v>218</v>
      </c>
      <c r="AU787" s="232" t="s">
        <v>93</v>
      </c>
      <c r="AY787" s="18" t="s">
        <v>216</v>
      </c>
      <c r="BE787" s="233">
        <f>IF(N787="základní",J787,0)</f>
        <v>0</v>
      </c>
      <c r="BF787" s="233">
        <f>IF(N787="snížená",J787,0)</f>
        <v>0</v>
      </c>
      <c r="BG787" s="233">
        <f>IF(N787="zákl. přenesená",J787,0)</f>
        <v>0</v>
      </c>
      <c r="BH787" s="233">
        <f>IF(N787="sníž. přenesená",J787,0)</f>
        <v>0</v>
      </c>
      <c r="BI787" s="233">
        <f>IF(N787="nulová",J787,0)</f>
        <v>0</v>
      </c>
      <c r="BJ787" s="18" t="s">
        <v>91</v>
      </c>
      <c r="BK787" s="233">
        <f>ROUND(I787*H787,2)</f>
        <v>0</v>
      </c>
      <c r="BL787" s="18" t="s">
        <v>223</v>
      </c>
      <c r="BM787" s="232" t="s">
        <v>4213</v>
      </c>
    </row>
    <row r="788" s="15" customFormat="1">
      <c r="A788" s="15"/>
      <c r="B788" s="257"/>
      <c r="C788" s="258"/>
      <c r="D788" s="236" t="s">
        <v>225</v>
      </c>
      <c r="E788" s="259" t="s">
        <v>1</v>
      </c>
      <c r="F788" s="260" t="s">
        <v>3697</v>
      </c>
      <c r="G788" s="258"/>
      <c r="H788" s="259" t="s">
        <v>1</v>
      </c>
      <c r="I788" s="261"/>
      <c r="J788" s="258"/>
      <c r="K788" s="258"/>
      <c r="L788" s="262"/>
      <c r="M788" s="263"/>
      <c r="N788" s="264"/>
      <c r="O788" s="264"/>
      <c r="P788" s="264"/>
      <c r="Q788" s="264"/>
      <c r="R788" s="264"/>
      <c r="S788" s="264"/>
      <c r="T788" s="26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66" t="s">
        <v>225</v>
      </c>
      <c r="AU788" s="266" t="s">
        <v>93</v>
      </c>
      <c r="AV788" s="15" t="s">
        <v>91</v>
      </c>
      <c r="AW788" s="15" t="s">
        <v>38</v>
      </c>
      <c r="AX788" s="15" t="s">
        <v>83</v>
      </c>
      <c r="AY788" s="266" t="s">
        <v>216</v>
      </c>
    </row>
    <row r="789" s="13" customFormat="1">
      <c r="A789" s="13"/>
      <c r="B789" s="234"/>
      <c r="C789" s="235"/>
      <c r="D789" s="236" t="s">
        <v>225</v>
      </c>
      <c r="E789" s="237" t="s">
        <v>1</v>
      </c>
      <c r="F789" s="238" t="s">
        <v>3778</v>
      </c>
      <c r="G789" s="235"/>
      <c r="H789" s="239">
        <v>2</v>
      </c>
      <c r="I789" s="240"/>
      <c r="J789" s="235"/>
      <c r="K789" s="235"/>
      <c r="L789" s="241"/>
      <c r="M789" s="242"/>
      <c r="N789" s="243"/>
      <c r="O789" s="243"/>
      <c r="P789" s="243"/>
      <c r="Q789" s="243"/>
      <c r="R789" s="243"/>
      <c r="S789" s="243"/>
      <c r="T789" s="24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5" t="s">
        <v>225</v>
      </c>
      <c r="AU789" s="245" t="s">
        <v>93</v>
      </c>
      <c r="AV789" s="13" t="s">
        <v>93</v>
      </c>
      <c r="AW789" s="13" t="s">
        <v>38</v>
      </c>
      <c r="AX789" s="13" t="s">
        <v>83</v>
      </c>
      <c r="AY789" s="245" t="s">
        <v>216</v>
      </c>
    </row>
    <row r="790" s="13" customFormat="1">
      <c r="A790" s="13"/>
      <c r="B790" s="234"/>
      <c r="C790" s="235"/>
      <c r="D790" s="236" t="s">
        <v>225</v>
      </c>
      <c r="E790" s="237" t="s">
        <v>1</v>
      </c>
      <c r="F790" s="238" t="s">
        <v>4214</v>
      </c>
      <c r="G790" s="235"/>
      <c r="H790" s="239">
        <v>4</v>
      </c>
      <c r="I790" s="240"/>
      <c r="J790" s="235"/>
      <c r="K790" s="235"/>
      <c r="L790" s="241"/>
      <c r="M790" s="242"/>
      <c r="N790" s="243"/>
      <c r="O790" s="243"/>
      <c r="P790" s="243"/>
      <c r="Q790" s="243"/>
      <c r="R790" s="243"/>
      <c r="S790" s="243"/>
      <c r="T790" s="244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5" t="s">
        <v>225</v>
      </c>
      <c r="AU790" s="245" t="s">
        <v>93</v>
      </c>
      <c r="AV790" s="13" t="s">
        <v>93</v>
      </c>
      <c r="AW790" s="13" t="s">
        <v>38</v>
      </c>
      <c r="AX790" s="13" t="s">
        <v>83</v>
      </c>
      <c r="AY790" s="245" t="s">
        <v>216</v>
      </c>
    </row>
    <row r="791" s="13" customFormat="1">
      <c r="A791" s="13"/>
      <c r="B791" s="234"/>
      <c r="C791" s="235"/>
      <c r="D791" s="236" t="s">
        <v>225</v>
      </c>
      <c r="E791" s="237" t="s">
        <v>1</v>
      </c>
      <c r="F791" s="238" t="s">
        <v>3781</v>
      </c>
      <c r="G791" s="235"/>
      <c r="H791" s="239">
        <v>2</v>
      </c>
      <c r="I791" s="240"/>
      <c r="J791" s="235"/>
      <c r="K791" s="235"/>
      <c r="L791" s="241"/>
      <c r="M791" s="242"/>
      <c r="N791" s="243"/>
      <c r="O791" s="243"/>
      <c r="P791" s="243"/>
      <c r="Q791" s="243"/>
      <c r="R791" s="243"/>
      <c r="S791" s="243"/>
      <c r="T791" s="24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5" t="s">
        <v>225</v>
      </c>
      <c r="AU791" s="245" t="s">
        <v>93</v>
      </c>
      <c r="AV791" s="13" t="s">
        <v>93</v>
      </c>
      <c r="AW791" s="13" t="s">
        <v>38</v>
      </c>
      <c r="AX791" s="13" t="s">
        <v>83</v>
      </c>
      <c r="AY791" s="245" t="s">
        <v>216</v>
      </c>
    </row>
    <row r="792" s="13" customFormat="1">
      <c r="A792" s="13"/>
      <c r="B792" s="234"/>
      <c r="C792" s="235"/>
      <c r="D792" s="236" t="s">
        <v>225</v>
      </c>
      <c r="E792" s="237" t="s">
        <v>1</v>
      </c>
      <c r="F792" s="238" t="s">
        <v>3782</v>
      </c>
      <c r="G792" s="235"/>
      <c r="H792" s="239">
        <v>2</v>
      </c>
      <c r="I792" s="240"/>
      <c r="J792" s="235"/>
      <c r="K792" s="235"/>
      <c r="L792" s="241"/>
      <c r="M792" s="242"/>
      <c r="N792" s="243"/>
      <c r="O792" s="243"/>
      <c r="P792" s="243"/>
      <c r="Q792" s="243"/>
      <c r="R792" s="243"/>
      <c r="S792" s="243"/>
      <c r="T792" s="24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5" t="s">
        <v>225</v>
      </c>
      <c r="AU792" s="245" t="s">
        <v>93</v>
      </c>
      <c r="AV792" s="13" t="s">
        <v>93</v>
      </c>
      <c r="AW792" s="13" t="s">
        <v>38</v>
      </c>
      <c r="AX792" s="13" t="s">
        <v>83</v>
      </c>
      <c r="AY792" s="245" t="s">
        <v>216</v>
      </c>
    </row>
    <row r="793" s="13" customFormat="1">
      <c r="A793" s="13"/>
      <c r="B793" s="234"/>
      <c r="C793" s="235"/>
      <c r="D793" s="236" t="s">
        <v>225</v>
      </c>
      <c r="E793" s="237" t="s">
        <v>1</v>
      </c>
      <c r="F793" s="238" t="s">
        <v>3783</v>
      </c>
      <c r="G793" s="235"/>
      <c r="H793" s="239">
        <v>2</v>
      </c>
      <c r="I793" s="240"/>
      <c r="J793" s="235"/>
      <c r="K793" s="235"/>
      <c r="L793" s="241"/>
      <c r="M793" s="242"/>
      <c r="N793" s="243"/>
      <c r="O793" s="243"/>
      <c r="P793" s="243"/>
      <c r="Q793" s="243"/>
      <c r="R793" s="243"/>
      <c r="S793" s="243"/>
      <c r="T793" s="244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5" t="s">
        <v>225</v>
      </c>
      <c r="AU793" s="245" t="s">
        <v>93</v>
      </c>
      <c r="AV793" s="13" t="s">
        <v>93</v>
      </c>
      <c r="AW793" s="13" t="s">
        <v>38</v>
      </c>
      <c r="AX793" s="13" t="s">
        <v>83</v>
      </c>
      <c r="AY793" s="245" t="s">
        <v>216</v>
      </c>
    </row>
    <row r="794" s="15" customFormat="1">
      <c r="A794" s="15"/>
      <c r="B794" s="257"/>
      <c r="C794" s="258"/>
      <c r="D794" s="236" t="s">
        <v>225</v>
      </c>
      <c r="E794" s="259" t="s">
        <v>1</v>
      </c>
      <c r="F794" s="260" t="s">
        <v>3703</v>
      </c>
      <c r="G794" s="258"/>
      <c r="H794" s="259" t="s">
        <v>1</v>
      </c>
      <c r="I794" s="261"/>
      <c r="J794" s="258"/>
      <c r="K794" s="258"/>
      <c r="L794" s="262"/>
      <c r="M794" s="263"/>
      <c r="N794" s="264"/>
      <c r="O794" s="264"/>
      <c r="P794" s="264"/>
      <c r="Q794" s="264"/>
      <c r="R794" s="264"/>
      <c r="S794" s="264"/>
      <c r="T794" s="26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66" t="s">
        <v>225</v>
      </c>
      <c r="AU794" s="266" t="s">
        <v>93</v>
      </c>
      <c r="AV794" s="15" t="s">
        <v>91</v>
      </c>
      <c r="AW794" s="15" t="s">
        <v>38</v>
      </c>
      <c r="AX794" s="15" t="s">
        <v>83</v>
      </c>
      <c r="AY794" s="266" t="s">
        <v>216</v>
      </c>
    </row>
    <row r="795" s="13" customFormat="1">
      <c r="A795" s="13"/>
      <c r="B795" s="234"/>
      <c r="C795" s="235"/>
      <c r="D795" s="236" t="s">
        <v>225</v>
      </c>
      <c r="E795" s="237" t="s">
        <v>1</v>
      </c>
      <c r="F795" s="238" t="s">
        <v>4215</v>
      </c>
      <c r="G795" s="235"/>
      <c r="H795" s="239">
        <v>0.5</v>
      </c>
      <c r="I795" s="240"/>
      <c r="J795" s="235"/>
      <c r="K795" s="235"/>
      <c r="L795" s="241"/>
      <c r="M795" s="242"/>
      <c r="N795" s="243"/>
      <c r="O795" s="243"/>
      <c r="P795" s="243"/>
      <c r="Q795" s="243"/>
      <c r="R795" s="243"/>
      <c r="S795" s="243"/>
      <c r="T795" s="244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5" t="s">
        <v>225</v>
      </c>
      <c r="AU795" s="245" t="s">
        <v>93</v>
      </c>
      <c r="AV795" s="13" t="s">
        <v>93</v>
      </c>
      <c r="AW795" s="13" t="s">
        <v>38</v>
      </c>
      <c r="AX795" s="13" t="s">
        <v>83</v>
      </c>
      <c r="AY795" s="245" t="s">
        <v>216</v>
      </c>
    </row>
    <row r="796" s="13" customFormat="1">
      <c r="A796" s="13"/>
      <c r="B796" s="234"/>
      <c r="C796" s="235"/>
      <c r="D796" s="236" t="s">
        <v>225</v>
      </c>
      <c r="E796" s="237" t="s">
        <v>1</v>
      </c>
      <c r="F796" s="238" t="s">
        <v>3891</v>
      </c>
      <c r="G796" s="235"/>
      <c r="H796" s="239">
        <v>1</v>
      </c>
      <c r="I796" s="240"/>
      <c r="J796" s="235"/>
      <c r="K796" s="235"/>
      <c r="L796" s="241"/>
      <c r="M796" s="242"/>
      <c r="N796" s="243"/>
      <c r="O796" s="243"/>
      <c r="P796" s="243"/>
      <c r="Q796" s="243"/>
      <c r="R796" s="243"/>
      <c r="S796" s="243"/>
      <c r="T796" s="244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5" t="s">
        <v>225</v>
      </c>
      <c r="AU796" s="245" t="s">
        <v>93</v>
      </c>
      <c r="AV796" s="13" t="s">
        <v>93</v>
      </c>
      <c r="AW796" s="13" t="s">
        <v>38</v>
      </c>
      <c r="AX796" s="13" t="s">
        <v>83</v>
      </c>
      <c r="AY796" s="245" t="s">
        <v>216</v>
      </c>
    </row>
    <row r="797" s="13" customFormat="1">
      <c r="A797" s="13"/>
      <c r="B797" s="234"/>
      <c r="C797" s="235"/>
      <c r="D797" s="236" t="s">
        <v>225</v>
      </c>
      <c r="E797" s="237" t="s">
        <v>1</v>
      </c>
      <c r="F797" s="238" t="s">
        <v>4216</v>
      </c>
      <c r="G797" s="235"/>
      <c r="H797" s="239">
        <v>0.5</v>
      </c>
      <c r="I797" s="240"/>
      <c r="J797" s="235"/>
      <c r="K797" s="235"/>
      <c r="L797" s="241"/>
      <c r="M797" s="242"/>
      <c r="N797" s="243"/>
      <c r="O797" s="243"/>
      <c r="P797" s="243"/>
      <c r="Q797" s="243"/>
      <c r="R797" s="243"/>
      <c r="S797" s="243"/>
      <c r="T797" s="24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5" t="s">
        <v>225</v>
      </c>
      <c r="AU797" s="245" t="s">
        <v>93</v>
      </c>
      <c r="AV797" s="13" t="s">
        <v>93</v>
      </c>
      <c r="AW797" s="13" t="s">
        <v>38</v>
      </c>
      <c r="AX797" s="13" t="s">
        <v>83</v>
      </c>
      <c r="AY797" s="245" t="s">
        <v>216</v>
      </c>
    </row>
    <row r="798" s="13" customFormat="1">
      <c r="A798" s="13"/>
      <c r="B798" s="234"/>
      <c r="C798" s="235"/>
      <c r="D798" s="236" t="s">
        <v>225</v>
      </c>
      <c r="E798" s="237" t="s">
        <v>1</v>
      </c>
      <c r="F798" s="238" t="s">
        <v>4217</v>
      </c>
      <c r="G798" s="235"/>
      <c r="H798" s="239">
        <v>0.5</v>
      </c>
      <c r="I798" s="240"/>
      <c r="J798" s="235"/>
      <c r="K798" s="235"/>
      <c r="L798" s="241"/>
      <c r="M798" s="242"/>
      <c r="N798" s="243"/>
      <c r="O798" s="243"/>
      <c r="P798" s="243"/>
      <c r="Q798" s="243"/>
      <c r="R798" s="243"/>
      <c r="S798" s="243"/>
      <c r="T798" s="24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5" t="s">
        <v>225</v>
      </c>
      <c r="AU798" s="245" t="s">
        <v>93</v>
      </c>
      <c r="AV798" s="13" t="s">
        <v>93</v>
      </c>
      <c r="AW798" s="13" t="s">
        <v>38</v>
      </c>
      <c r="AX798" s="13" t="s">
        <v>83</v>
      </c>
      <c r="AY798" s="245" t="s">
        <v>216</v>
      </c>
    </row>
    <row r="799" s="13" customFormat="1">
      <c r="A799" s="13"/>
      <c r="B799" s="234"/>
      <c r="C799" s="235"/>
      <c r="D799" s="236" t="s">
        <v>225</v>
      </c>
      <c r="E799" s="237" t="s">
        <v>1</v>
      </c>
      <c r="F799" s="238" t="s">
        <v>4218</v>
      </c>
      <c r="G799" s="235"/>
      <c r="H799" s="239">
        <v>0.5</v>
      </c>
      <c r="I799" s="240"/>
      <c r="J799" s="235"/>
      <c r="K799" s="235"/>
      <c r="L799" s="241"/>
      <c r="M799" s="242"/>
      <c r="N799" s="243"/>
      <c r="O799" s="243"/>
      <c r="P799" s="243"/>
      <c r="Q799" s="243"/>
      <c r="R799" s="243"/>
      <c r="S799" s="243"/>
      <c r="T799" s="244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5" t="s">
        <v>225</v>
      </c>
      <c r="AU799" s="245" t="s">
        <v>93</v>
      </c>
      <c r="AV799" s="13" t="s">
        <v>93</v>
      </c>
      <c r="AW799" s="13" t="s">
        <v>38</v>
      </c>
      <c r="AX799" s="13" t="s">
        <v>83</v>
      </c>
      <c r="AY799" s="245" t="s">
        <v>216</v>
      </c>
    </row>
    <row r="800" s="13" customFormat="1">
      <c r="A800" s="13"/>
      <c r="B800" s="234"/>
      <c r="C800" s="235"/>
      <c r="D800" s="236" t="s">
        <v>225</v>
      </c>
      <c r="E800" s="237" t="s">
        <v>1</v>
      </c>
      <c r="F800" s="238" t="s">
        <v>4219</v>
      </c>
      <c r="G800" s="235"/>
      <c r="H800" s="239">
        <v>0.5</v>
      </c>
      <c r="I800" s="240"/>
      <c r="J800" s="235"/>
      <c r="K800" s="235"/>
      <c r="L800" s="241"/>
      <c r="M800" s="242"/>
      <c r="N800" s="243"/>
      <c r="O800" s="243"/>
      <c r="P800" s="243"/>
      <c r="Q800" s="243"/>
      <c r="R800" s="243"/>
      <c r="S800" s="243"/>
      <c r="T800" s="24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5" t="s">
        <v>225</v>
      </c>
      <c r="AU800" s="245" t="s">
        <v>93</v>
      </c>
      <c r="AV800" s="13" t="s">
        <v>93</v>
      </c>
      <c r="AW800" s="13" t="s">
        <v>38</v>
      </c>
      <c r="AX800" s="13" t="s">
        <v>83</v>
      </c>
      <c r="AY800" s="245" t="s">
        <v>216</v>
      </c>
    </row>
    <row r="801" s="13" customFormat="1">
      <c r="A801" s="13"/>
      <c r="B801" s="234"/>
      <c r="C801" s="235"/>
      <c r="D801" s="236" t="s">
        <v>225</v>
      </c>
      <c r="E801" s="237" t="s">
        <v>1</v>
      </c>
      <c r="F801" s="238" t="s">
        <v>4220</v>
      </c>
      <c r="G801" s="235"/>
      <c r="H801" s="239">
        <v>0.5</v>
      </c>
      <c r="I801" s="240"/>
      <c r="J801" s="235"/>
      <c r="K801" s="235"/>
      <c r="L801" s="241"/>
      <c r="M801" s="242"/>
      <c r="N801" s="243"/>
      <c r="O801" s="243"/>
      <c r="P801" s="243"/>
      <c r="Q801" s="243"/>
      <c r="R801" s="243"/>
      <c r="S801" s="243"/>
      <c r="T801" s="24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5" t="s">
        <v>225</v>
      </c>
      <c r="AU801" s="245" t="s">
        <v>93</v>
      </c>
      <c r="AV801" s="13" t="s">
        <v>93</v>
      </c>
      <c r="AW801" s="13" t="s">
        <v>38</v>
      </c>
      <c r="AX801" s="13" t="s">
        <v>83</v>
      </c>
      <c r="AY801" s="245" t="s">
        <v>216</v>
      </c>
    </row>
    <row r="802" s="13" customFormat="1">
      <c r="A802" s="13"/>
      <c r="B802" s="234"/>
      <c r="C802" s="235"/>
      <c r="D802" s="236" t="s">
        <v>225</v>
      </c>
      <c r="E802" s="237" t="s">
        <v>1</v>
      </c>
      <c r="F802" s="238" t="s">
        <v>4221</v>
      </c>
      <c r="G802" s="235"/>
      <c r="H802" s="239">
        <v>0.5</v>
      </c>
      <c r="I802" s="240"/>
      <c r="J802" s="235"/>
      <c r="K802" s="235"/>
      <c r="L802" s="241"/>
      <c r="M802" s="242"/>
      <c r="N802" s="243"/>
      <c r="O802" s="243"/>
      <c r="P802" s="243"/>
      <c r="Q802" s="243"/>
      <c r="R802" s="243"/>
      <c r="S802" s="243"/>
      <c r="T802" s="24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5" t="s">
        <v>225</v>
      </c>
      <c r="AU802" s="245" t="s">
        <v>93</v>
      </c>
      <c r="AV802" s="13" t="s">
        <v>93</v>
      </c>
      <c r="AW802" s="13" t="s">
        <v>38</v>
      </c>
      <c r="AX802" s="13" t="s">
        <v>83</v>
      </c>
      <c r="AY802" s="245" t="s">
        <v>216</v>
      </c>
    </row>
    <row r="803" s="13" customFormat="1">
      <c r="A803" s="13"/>
      <c r="B803" s="234"/>
      <c r="C803" s="235"/>
      <c r="D803" s="236" t="s">
        <v>225</v>
      </c>
      <c r="E803" s="237" t="s">
        <v>1</v>
      </c>
      <c r="F803" s="238" t="s">
        <v>4222</v>
      </c>
      <c r="G803" s="235"/>
      <c r="H803" s="239">
        <v>0.5</v>
      </c>
      <c r="I803" s="240"/>
      <c r="J803" s="235"/>
      <c r="K803" s="235"/>
      <c r="L803" s="241"/>
      <c r="M803" s="242"/>
      <c r="N803" s="243"/>
      <c r="O803" s="243"/>
      <c r="P803" s="243"/>
      <c r="Q803" s="243"/>
      <c r="R803" s="243"/>
      <c r="S803" s="243"/>
      <c r="T803" s="24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5" t="s">
        <v>225</v>
      </c>
      <c r="AU803" s="245" t="s">
        <v>93</v>
      </c>
      <c r="AV803" s="13" t="s">
        <v>93</v>
      </c>
      <c r="AW803" s="13" t="s">
        <v>38</v>
      </c>
      <c r="AX803" s="13" t="s">
        <v>83</v>
      </c>
      <c r="AY803" s="245" t="s">
        <v>216</v>
      </c>
    </row>
    <row r="804" s="13" customFormat="1">
      <c r="A804" s="13"/>
      <c r="B804" s="234"/>
      <c r="C804" s="235"/>
      <c r="D804" s="236" t="s">
        <v>225</v>
      </c>
      <c r="E804" s="237" t="s">
        <v>1</v>
      </c>
      <c r="F804" s="238" t="s">
        <v>4223</v>
      </c>
      <c r="G804" s="235"/>
      <c r="H804" s="239">
        <v>0.5</v>
      </c>
      <c r="I804" s="240"/>
      <c r="J804" s="235"/>
      <c r="K804" s="235"/>
      <c r="L804" s="241"/>
      <c r="M804" s="242"/>
      <c r="N804" s="243"/>
      <c r="O804" s="243"/>
      <c r="P804" s="243"/>
      <c r="Q804" s="243"/>
      <c r="R804" s="243"/>
      <c r="S804" s="243"/>
      <c r="T804" s="24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5" t="s">
        <v>225</v>
      </c>
      <c r="AU804" s="245" t="s">
        <v>93</v>
      </c>
      <c r="AV804" s="13" t="s">
        <v>93</v>
      </c>
      <c r="AW804" s="13" t="s">
        <v>38</v>
      </c>
      <c r="AX804" s="13" t="s">
        <v>83</v>
      </c>
      <c r="AY804" s="245" t="s">
        <v>216</v>
      </c>
    </row>
    <row r="805" s="13" customFormat="1">
      <c r="A805" s="13"/>
      <c r="B805" s="234"/>
      <c r="C805" s="235"/>
      <c r="D805" s="236" t="s">
        <v>225</v>
      </c>
      <c r="E805" s="237" t="s">
        <v>1</v>
      </c>
      <c r="F805" s="238" t="s">
        <v>4224</v>
      </c>
      <c r="G805" s="235"/>
      <c r="H805" s="239">
        <v>0.5</v>
      </c>
      <c r="I805" s="240"/>
      <c r="J805" s="235"/>
      <c r="K805" s="235"/>
      <c r="L805" s="241"/>
      <c r="M805" s="242"/>
      <c r="N805" s="243"/>
      <c r="O805" s="243"/>
      <c r="P805" s="243"/>
      <c r="Q805" s="243"/>
      <c r="R805" s="243"/>
      <c r="S805" s="243"/>
      <c r="T805" s="244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5" t="s">
        <v>225</v>
      </c>
      <c r="AU805" s="245" t="s">
        <v>93</v>
      </c>
      <c r="AV805" s="13" t="s">
        <v>93</v>
      </c>
      <c r="AW805" s="13" t="s">
        <v>38</v>
      </c>
      <c r="AX805" s="13" t="s">
        <v>83</v>
      </c>
      <c r="AY805" s="245" t="s">
        <v>216</v>
      </c>
    </row>
    <row r="806" s="13" customFormat="1">
      <c r="A806" s="13"/>
      <c r="B806" s="234"/>
      <c r="C806" s="235"/>
      <c r="D806" s="236" t="s">
        <v>225</v>
      </c>
      <c r="E806" s="237" t="s">
        <v>1</v>
      </c>
      <c r="F806" s="238" t="s">
        <v>4225</v>
      </c>
      <c r="G806" s="235"/>
      <c r="H806" s="239">
        <v>0.5</v>
      </c>
      <c r="I806" s="240"/>
      <c r="J806" s="235"/>
      <c r="K806" s="235"/>
      <c r="L806" s="241"/>
      <c r="M806" s="242"/>
      <c r="N806" s="243"/>
      <c r="O806" s="243"/>
      <c r="P806" s="243"/>
      <c r="Q806" s="243"/>
      <c r="R806" s="243"/>
      <c r="S806" s="243"/>
      <c r="T806" s="244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5" t="s">
        <v>225</v>
      </c>
      <c r="AU806" s="245" t="s">
        <v>93</v>
      </c>
      <c r="AV806" s="13" t="s">
        <v>93</v>
      </c>
      <c r="AW806" s="13" t="s">
        <v>38</v>
      </c>
      <c r="AX806" s="13" t="s">
        <v>83</v>
      </c>
      <c r="AY806" s="245" t="s">
        <v>216</v>
      </c>
    </row>
    <row r="807" s="13" customFormat="1">
      <c r="A807" s="13"/>
      <c r="B807" s="234"/>
      <c r="C807" s="235"/>
      <c r="D807" s="236" t="s">
        <v>225</v>
      </c>
      <c r="E807" s="237" t="s">
        <v>1</v>
      </c>
      <c r="F807" s="238" t="s">
        <v>4226</v>
      </c>
      <c r="G807" s="235"/>
      <c r="H807" s="239">
        <v>0.5</v>
      </c>
      <c r="I807" s="240"/>
      <c r="J807" s="235"/>
      <c r="K807" s="235"/>
      <c r="L807" s="241"/>
      <c r="M807" s="242"/>
      <c r="N807" s="243"/>
      <c r="O807" s="243"/>
      <c r="P807" s="243"/>
      <c r="Q807" s="243"/>
      <c r="R807" s="243"/>
      <c r="S807" s="243"/>
      <c r="T807" s="244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5" t="s">
        <v>225</v>
      </c>
      <c r="AU807" s="245" t="s">
        <v>93</v>
      </c>
      <c r="AV807" s="13" t="s">
        <v>93</v>
      </c>
      <c r="AW807" s="13" t="s">
        <v>38</v>
      </c>
      <c r="AX807" s="13" t="s">
        <v>83</v>
      </c>
      <c r="AY807" s="245" t="s">
        <v>216</v>
      </c>
    </row>
    <row r="808" s="13" customFormat="1">
      <c r="A808" s="13"/>
      <c r="B808" s="234"/>
      <c r="C808" s="235"/>
      <c r="D808" s="236" t="s">
        <v>225</v>
      </c>
      <c r="E808" s="237" t="s">
        <v>1</v>
      </c>
      <c r="F808" s="238" t="s">
        <v>4227</v>
      </c>
      <c r="G808" s="235"/>
      <c r="H808" s="239">
        <v>0.5</v>
      </c>
      <c r="I808" s="240"/>
      <c r="J808" s="235"/>
      <c r="K808" s="235"/>
      <c r="L808" s="241"/>
      <c r="M808" s="242"/>
      <c r="N808" s="243"/>
      <c r="O808" s="243"/>
      <c r="P808" s="243"/>
      <c r="Q808" s="243"/>
      <c r="R808" s="243"/>
      <c r="S808" s="243"/>
      <c r="T808" s="24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5" t="s">
        <v>225</v>
      </c>
      <c r="AU808" s="245" t="s">
        <v>93</v>
      </c>
      <c r="AV808" s="13" t="s">
        <v>93</v>
      </c>
      <c r="AW808" s="13" t="s">
        <v>38</v>
      </c>
      <c r="AX808" s="13" t="s">
        <v>83</v>
      </c>
      <c r="AY808" s="245" t="s">
        <v>216</v>
      </c>
    </row>
    <row r="809" s="13" customFormat="1">
      <c r="A809" s="13"/>
      <c r="B809" s="234"/>
      <c r="C809" s="235"/>
      <c r="D809" s="236" t="s">
        <v>225</v>
      </c>
      <c r="E809" s="237" t="s">
        <v>1</v>
      </c>
      <c r="F809" s="238" t="s">
        <v>4228</v>
      </c>
      <c r="G809" s="235"/>
      <c r="H809" s="239">
        <v>0.5</v>
      </c>
      <c r="I809" s="240"/>
      <c r="J809" s="235"/>
      <c r="K809" s="235"/>
      <c r="L809" s="241"/>
      <c r="M809" s="242"/>
      <c r="N809" s="243"/>
      <c r="O809" s="243"/>
      <c r="P809" s="243"/>
      <c r="Q809" s="243"/>
      <c r="R809" s="243"/>
      <c r="S809" s="243"/>
      <c r="T809" s="24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5" t="s">
        <v>225</v>
      </c>
      <c r="AU809" s="245" t="s">
        <v>93</v>
      </c>
      <c r="AV809" s="13" t="s">
        <v>93</v>
      </c>
      <c r="AW809" s="13" t="s">
        <v>38</v>
      </c>
      <c r="AX809" s="13" t="s">
        <v>83</v>
      </c>
      <c r="AY809" s="245" t="s">
        <v>216</v>
      </c>
    </row>
    <row r="810" s="13" customFormat="1">
      <c r="A810" s="13"/>
      <c r="B810" s="234"/>
      <c r="C810" s="235"/>
      <c r="D810" s="236" t="s">
        <v>225</v>
      </c>
      <c r="E810" s="237" t="s">
        <v>1</v>
      </c>
      <c r="F810" s="238" t="s">
        <v>4229</v>
      </c>
      <c r="G810" s="235"/>
      <c r="H810" s="239">
        <v>0.5</v>
      </c>
      <c r="I810" s="240"/>
      <c r="J810" s="235"/>
      <c r="K810" s="235"/>
      <c r="L810" s="241"/>
      <c r="M810" s="242"/>
      <c r="N810" s="243"/>
      <c r="O810" s="243"/>
      <c r="P810" s="243"/>
      <c r="Q810" s="243"/>
      <c r="R810" s="243"/>
      <c r="S810" s="243"/>
      <c r="T810" s="24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5" t="s">
        <v>225</v>
      </c>
      <c r="AU810" s="245" t="s">
        <v>93</v>
      </c>
      <c r="AV810" s="13" t="s">
        <v>93</v>
      </c>
      <c r="AW810" s="13" t="s">
        <v>38</v>
      </c>
      <c r="AX810" s="13" t="s">
        <v>83</v>
      </c>
      <c r="AY810" s="245" t="s">
        <v>216</v>
      </c>
    </row>
    <row r="811" s="13" customFormat="1">
      <c r="A811" s="13"/>
      <c r="B811" s="234"/>
      <c r="C811" s="235"/>
      <c r="D811" s="236" t="s">
        <v>225</v>
      </c>
      <c r="E811" s="237" t="s">
        <v>1</v>
      </c>
      <c r="F811" s="238" t="s">
        <v>4230</v>
      </c>
      <c r="G811" s="235"/>
      <c r="H811" s="239">
        <v>0.5</v>
      </c>
      <c r="I811" s="240"/>
      <c r="J811" s="235"/>
      <c r="K811" s="235"/>
      <c r="L811" s="241"/>
      <c r="M811" s="242"/>
      <c r="N811" s="243"/>
      <c r="O811" s="243"/>
      <c r="P811" s="243"/>
      <c r="Q811" s="243"/>
      <c r="R811" s="243"/>
      <c r="S811" s="243"/>
      <c r="T811" s="24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5" t="s">
        <v>225</v>
      </c>
      <c r="AU811" s="245" t="s">
        <v>93</v>
      </c>
      <c r="AV811" s="13" t="s">
        <v>93</v>
      </c>
      <c r="AW811" s="13" t="s">
        <v>38</v>
      </c>
      <c r="AX811" s="13" t="s">
        <v>83</v>
      </c>
      <c r="AY811" s="245" t="s">
        <v>216</v>
      </c>
    </row>
    <row r="812" s="13" customFormat="1">
      <c r="A812" s="13"/>
      <c r="B812" s="234"/>
      <c r="C812" s="235"/>
      <c r="D812" s="236" t="s">
        <v>225</v>
      </c>
      <c r="E812" s="237" t="s">
        <v>1</v>
      </c>
      <c r="F812" s="238" t="s">
        <v>4231</v>
      </c>
      <c r="G812" s="235"/>
      <c r="H812" s="239">
        <v>1</v>
      </c>
      <c r="I812" s="240"/>
      <c r="J812" s="235"/>
      <c r="K812" s="235"/>
      <c r="L812" s="241"/>
      <c r="M812" s="242"/>
      <c r="N812" s="243"/>
      <c r="O812" s="243"/>
      <c r="P812" s="243"/>
      <c r="Q812" s="243"/>
      <c r="R812" s="243"/>
      <c r="S812" s="243"/>
      <c r="T812" s="244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5" t="s">
        <v>225</v>
      </c>
      <c r="AU812" s="245" t="s">
        <v>93</v>
      </c>
      <c r="AV812" s="13" t="s">
        <v>93</v>
      </c>
      <c r="AW812" s="13" t="s">
        <v>38</v>
      </c>
      <c r="AX812" s="13" t="s">
        <v>83</v>
      </c>
      <c r="AY812" s="245" t="s">
        <v>216</v>
      </c>
    </row>
    <row r="813" s="13" customFormat="1">
      <c r="A813" s="13"/>
      <c r="B813" s="234"/>
      <c r="C813" s="235"/>
      <c r="D813" s="236" t="s">
        <v>225</v>
      </c>
      <c r="E813" s="237" t="s">
        <v>1</v>
      </c>
      <c r="F813" s="238" t="s">
        <v>4232</v>
      </c>
      <c r="G813" s="235"/>
      <c r="H813" s="239">
        <v>0.5</v>
      </c>
      <c r="I813" s="240"/>
      <c r="J813" s="235"/>
      <c r="K813" s="235"/>
      <c r="L813" s="241"/>
      <c r="M813" s="242"/>
      <c r="N813" s="243"/>
      <c r="O813" s="243"/>
      <c r="P813" s="243"/>
      <c r="Q813" s="243"/>
      <c r="R813" s="243"/>
      <c r="S813" s="243"/>
      <c r="T813" s="24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5" t="s">
        <v>225</v>
      </c>
      <c r="AU813" s="245" t="s">
        <v>93</v>
      </c>
      <c r="AV813" s="13" t="s">
        <v>93</v>
      </c>
      <c r="AW813" s="13" t="s">
        <v>38</v>
      </c>
      <c r="AX813" s="13" t="s">
        <v>83</v>
      </c>
      <c r="AY813" s="245" t="s">
        <v>216</v>
      </c>
    </row>
    <row r="814" s="14" customFormat="1">
      <c r="A814" s="14"/>
      <c r="B814" s="246"/>
      <c r="C814" s="247"/>
      <c r="D814" s="236" t="s">
        <v>225</v>
      </c>
      <c r="E814" s="248" t="s">
        <v>1</v>
      </c>
      <c r="F814" s="249" t="s">
        <v>229</v>
      </c>
      <c r="G814" s="247"/>
      <c r="H814" s="250">
        <v>22.5</v>
      </c>
      <c r="I814" s="251"/>
      <c r="J814" s="247"/>
      <c r="K814" s="247"/>
      <c r="L814" s="252"/>
      <c r="M814" s="253"/>
      <c r="N814" s="254"/>
      <c r="O814" s="254"/>
      <c r="P814" s="254"/>
      <c r="Q814" s="254"/>
      <c r="R814" s="254"/>
      <c r="S814" s="254"/>
      <c r="T814" s="255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6" t="s">
        <v>225</v>
      </c>
      <c r="AU814" s="256" t="s">
        <v>93</v>
      </c>
      <c r="AV814" s="14" t="s">
        <v>223</v>
      </c>
      <c r="AW814" s="14" t="s">
        <v>38</v>
      </c>
      <c r="AX814" s="14" t="s">
        <v>91</v>
      </c>
      <c r="AY814" s="256" t="s">
        <v>216</v>
      </c>
    </row>
    <row r="815" s="2" customFormat="1" ht="24.15" customHeight="1">
      <c r="A815" s="40"/>
      <c r="B815" s="41"/>
      <c r="C815" s="221" t="s">
        <v>576</v>
      </c>
      <c r="D815" s="221" t="s">
        <v>218</v>
      </c>
      <c r="E815" s="222" t="s">
        <v>4233</v>
      </c>
      <c r="F815" s="223" t="s">
        <v>4234</v>
      </c>
      <c r="G815" s="224" t="s">
        <v>315</v>
      </c>
      <c r="H815" s="225">
        <v>23</v>
      </c>
      <c r="I815" s="226"/>
      <c r="J815" s="227">
        <f>ROUND(I815*H815,2)</f>
        <v>0</v>
      </c>
      <c r="K815" s="223" t="s">
        <v>1</v>
      </c>
      <c r="L815" s="46"/>
      <c r="M815" s="228" t="s">
        <v>1</v>
      </c>
      <c r="N815" s="229" t="s">
        <v>48</v>
      </c>
      <c r="O815" s="93"/>
      <c r="P815" s="230">
        <f>O815*H815</f>
        <v>0</v>
      </c>
      <c r="Q815" s="230">
        <v>0</v>
      </c>
      <c r="R815" s="230">
        <f>Q815*H815</f>
        <v>0</v>
      </c>
      <c r="S815" s="230">
        <v>0</v>
      </c>
      <c r="T815" s="231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32" t="s">
        <v>223</v>
      </c>
      <c r="AT815" s="232" t="s">
        <v>218</v>
      </c>
      <c r="AU815" s="232" t="s">
        <v>93</v>
      </c>
      <c r="AY815" s="18" t="s">
        <v>216</v>
      </c>
      <c r="BE815" s="233">
        <f>IF(N815="základní",J815,0)</f>
        <v>0</v>
      </c>
      <c r="BF815" s="233">
        <f>IF(N815="snížená",J815,0)</f>
        <v>0</v>
      </c>
      <c r="BG815" s="233">
        <f>IF(N815="zákl. přenesená",J815,0)</f>
        <v>0</v>
      </c>
      <c r="BH815" s="233">
        <f>IF(N815="sníž. přenesená",J815,0)</f>
        <v>0</v>
      </c>
      <c r="BI815" s="233">
        <f>IF(N815="nulová",J815,0)</f>
        <v>0</v>
      </c>
      <c r="BJ815" s="18" t="s">
        <v>91</v>
      </c>
      <c r="BK815" s="233">
        <f>ROUND(I815*H815,2)</f>
        <v>0</v>
      </c>
      <c r="BL815" s="18" t="s">
        <v>223</v>
      </c>
      <c r="BM815" s="232" t="s">
        <v>4235</v>
      </c>
    </row>
    <row r="816" s="15" customFormat="1">
      <c r="A816" s="15"/>
      <c r="B816" s="257"/>
      <c r="C816" s="258"/>
      <c r="D816" s="236" t="s">
        <v>225</v>
      </c>
      <c r="E816" s="259" t="s">
        <v>1</v>
      </c>
      <c r="F816" s="260" t="s">
        <v>3697</v>
      </c>
      <c r="G816" s="258"/>
      <c r="H816" s="259" t="s">
        <v>1</v>
      </c>
      <c r="I816" s="261"/>
      <c r="J816" s="258"/>
      <c r="K816" s="258"/>
      <c r="L816" s="262"/>
      <c r="M816" s="263"/>
      <c r="N816" s="264"/>
      <c r="O816" s="264"/>
      <c r="P816" s="264"/>
      <c r="Q816" s="264"/>
      <c r="R816" s="264"/>
      <c r="S816" s="264"/>
      <c r="T816" s="26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6" t="s">
        <v>225</v>
      </c>
      <c r="AU816" s="266" t="s">
        <v>93</v>
      </c>
      <c r="AV816" s="15" t="s">
        <v>91</v>
      </c>
      <c r="AW816" s="15" t="s">
        <v>38</v>
      </c>
      <c r="AX816" s="15" t="s">
        <v>83</v>
      </c>
      <c r="AY816" s="266" t="s">
        <v>216</v>
      </c>
    </row>
    <row r="817" s="13" customFormat="1">
      <c r="A817" s="13"/>
      <c r="B817" s="234"/>
      <c r="C817" s="235"/>
      <c r="D817" s="236" t="s">
        <v>225</v>
      </c>
      <c r="E817" s="237" t="s">
        <v>1</v>
      </c>
      <c r="F817" s="238" t="s">
        <v>3778</v>
      </c>
      <c r="G817" s="235"/>
      <c r="H817" s="239">
        <v>2</v>
      </c>
      <c r="I817" s="240"/>
      <c r="J817" s="235"/>
      <c r="K817" s="235"/>
      <c r="L817" s="241"/>
      <c r="M817" s="242"/>
      <c r="N817" s="243"/>
      <c r="O817" s="243"/>
      <c r="P817" s="243"/>
      <c r="Q817" s="243"/>
      <c r="R817" s="243"/>
      <c r="S817" s="243"/>
      <c r="T817" s="24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5" t="s">
        <v>225</v>
      </c>
      <c r="AU817" s="245" t="s">
        <v>93</v>
      </c>
      <c r="AV817" s="13" t="s">
        <v>93</v>
      </c>
      <c r="AW817" s="13" t="s">
        <v>38</v>
      </c>
      <c r="AX817" s="13" t="s">
        <v>83</v>
      </c>
      <c r="AY817" s="245" t="s">
        <v>216</v>
      </c>
    </row>
    <row r="818" s="13" customFormat="1">
      <c r="A818" s="13"/>
      <c r="B818" s="234"/>
      <c r="C818" s="235"/>
      <c r="D818" s="236" t="s">
        <v>225</v>
      </c>
      <c r="E818" s="237" t="s">
        <v>1</v>
      </c>
      <c r="F818" s="238" t="s">
        <v>3779</v>
      </c>
      <c r="G818" s="235"/>
      <c r="H818" s="239">
        <v>2</v>
      </c>
      <c r="I818" s="240"/>
      <c r="J818" s="235"/>
      <c r="K818" s="235"/>
      <c r="L818" s="241"/>
      <c r="M818" s="242"/>
      <c r="N818" s="243"/>
      <c r="O818" s="243"/>
      <c r="P818" s="243"/>
      <c r="Q818" s="243"/>
      <c r="R818" s="243"/>
      <c r="S818" s="243"/>
      <c r="T818" s="24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5" t="s">
        <v>225</v>
      </c>
      <c r="AU818" s="245" t="s">
        <v>93</v>
      </c>
      <c r="AV818" s="13" t="s">
        <v>93</v>
      </c>
      <c r="AW818" s="13" t="s">
        <v>38</v>
      </c>
      <c r="AX818" s="13" t="s">
        <v>83</v>
      </c>
      <c r="AY818" s="245" t="s">
        <v>216</v>
      </c>
    </row>
    <row r="819" s="13" customFormat="1">
      <c r="A819" s="13"/>
      <c r="B819" s="234"/>
      <c r="C819" s="235"/>
      <c r="D819" s="236" t="s">
        <v>225</v>
      </c>
      <c r="E819" s="237" t="s">
        <v>1</v>
      </c>
      <c r="F819" s="238" t="s">
        <v>3796</v>
      </c>
      <c r="G819" s="235"/>
      <c r="H819" s="239">
        <v>2</v>
      </c>
      <c r="I819" s="240"/>
      <c r="J819" s="235"/>
      <c r="K819" s="235"/>
      <c r="L819" s="241"/>
      <c r="M819" s="242"/>
      <c r="N819" s="243"/>
      <c r="O819" s="243"/>
      <c r="P819" s="243"/>
      <c r="Q819" s="243"/>
      <c r="R819" s="243"/>
      <c r="S819" s="243"/>
      <c r="T819" s="24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5" t="s">
        <v>225</v>
      </c>
      <c r="AU819" s="245" t="s">
        <v>93</v>
      </c>
      <c r="AV819" s="13" t="s">
        <v>93</v>
      </c>
      <c r="AW819" s="13" t="s">
        <v>38</v>
      </c>
      <c r="AX819" s="13" t="s">
        <v>83</v>
      </c>
      <c r="AY819" s="245" t="s">
        <v>216</v>
      </c>
    </row>
    <row r="820" s="13" customFormat="1">
      <c r="A820" s="13"/>
      <c r="B820" s="234"/>
      <c r="C820" s="235"/>
      <c r="D820" s="236" t="s">
        <v>225</v>
      </c>
      <c r="E820" s="237" t="s">
        <v>1</v>
      </c>
      <c r="F820" s="238" t="s">
        <v>3781</v>
      </c>
      <c r="G820" s="235"/>
      <c r="H820" s="239">
        <v>2</v>
      </c>
      <c r="I820" s="240"/>
      <c r="J820" s="235"/>
      <c r="K820" s="235"/>
      <c r="L820" s="241"/>
      <c r="M820" s="242"/>
      <c r="N820" s="243"/>
      <c r="O820" s="243"/>
      <c r="P820" s="243"/>
      <c r="Q820" s="243"/>
      <c r="R820" s="243"/>
      <c r="S820" s="243"/>
      <c r="T820" s="24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5" t="s">
        <v>225</v>
      </c>
      <c r="AU820" s="245" t="s">
        <v>93</v>
      </c>
      <c r="AV820" s="13" t="s">
        <v>93</v>
      </c>
      <c r="AW820" s="13" t="s">
        <v>38</v>
      </c>
      <c r="AX820" s="13" t="s">
        <v>83</v>
      </c>
      <c r="AY820" s="245" t="s">
        <v>216</v>
      </c>
    </row>
    <row r="821" s="13" customFormat="1">
      <c r="A821" s="13"/>
      <c r="B821" s="234"/>
      <c r="C821" s="235"/>
      <c r="D821" s="236" t="s">
        <v>225</v>
      </c>
      <c r="E821" s="237" t="s">
        <v>1</v>
      </c>
      <c r="F821" s="238" t="s">
        <v>4236</v>
      </c>
      <c r="G821" s="235"/>
      <c r="H821" s="239">
        <v>2</v>
      </c>
      <c r="I821" s="240"/>
      <c r="J821" s="235"/>
      <c r="K821" s="235"/>
      <c r="L821" s="241"/>
      <c r="M821" s="242"/>
      <c r="N821" s="243"/>
      <c r="O821" s="243"/>
      <c r="P821" s="243"/>
      <c r="Q821" s="243"/>
      <c r="R821" s="243"/>
      <c r="S821" s="243"/>
      <c r="T821" s="24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5" t="s">
        <v>225</v>
      </c>
      <c r="AU821" s="245" t="s">
        <v>93</v>
      </c>
      <c r="AV821" s="13" t="s">
        <v>93</v>
      </c>
      <c r="AW821" s="13" t="s">
        <v>38</v>
      </c>
      <c r="AX821" s="13" t="s">
        <v>83</v>
      </c>
      <c r="AY821" s="245" t="s">
        <v>216</v>
      </c>
    </row>
    <row r="822" s="13" customFormat="1">
      <c r="A822" s="13"/>
      <c r="B822" s="234"/>
      <c r="C822" s="235"/>
      <c r="D822" s="236" t="s">
        <v>225</v>
      </c>
      <c r="E822" s="237" t="s">
        <v>1</v>
      </c>
      <c r="F822" s="238" t="s">
        <v>3783</v>
      </c>
      <c r="G822" s="235"/>
      <c r="H822" s="239">
        <v>2</v>
      </c>
      <c r="I822" s="240"/>
      <c r="J822" s="235"/>
      <c r="K822" s="235"/>
      <c r="L822" s="241"/>
      <c r="M822" s="242"/>
      <c r="N822" s="243"/>
      <c r="O822" s="243"/>
      <c r="P822" s="243"/>
      <c r="Q822" s="243"/>
      <c r="R822" s="243"/>
      <c r="S822" s="243"/>
      <c r="T822" s="24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5" t="s">
        <v>225</v>
      </c>
      <c r="AU822" s="245" t="s">
        <v>93</v>
      </c>
      <c r="AV822" s="13" t="s">
        <v>93</v>
      </c>
      <c r="AW822" s="13" t="s">
        <v>38</v>
      </c>
      <c r="AX822" s="13" t="s">
        <v>83</v>
      </c>
      <c r="AY822" s="245" t="s">
        <v>216</v>
      </c>
    </row>
    <row r="823" s="15" customFormat="1">
      <c r="A823" s="15"/>
      <c r="B823" s="257"/>
      <c r="C823" s="258"/>
      <c r="D823" s="236" t="s">
        <v>225</v>
      </c>
      <c r="E823" s="259" t="s">
        <v>1</v>
      </c>
      <c r="F823" s="260" t="s">
        <v>3703</v>
      </c>
      <c r="G823" s="258"/>
      <c r="H823" s="259" t="s">
        <v>1</v>
      </c>
      <c r="I823" s="261"/>
      <c r="J823" s="258"/>
      <c r="K823" s="258"/>
      <c r="L823" s="262"/>
      <c r="M823" s="263"/>
      <c r="N823" s="264"/>
      <c r="O823" s="264"/>
      <c r="P823" s="264"/>
      <c r="Q823" s="264"/>
      <c r="R823" s="264"/>
      <c r="S823" s="264"/>
      <c r="T823" s="26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66" t="s">
        <v>225</v>
      </c>
      <c r="AU823" s="266" t="s">
        <v>93</v>
      </c>
      <c r="AV823" s="15" t="s">
        <v>91</v>
      </c>
      <c r="AW823" s="15" t="s">
        <v>38</v>
      </c>
      <c r="AX823" s="15" t="s">
        <v>83</v>
      </c>
      <c r="AY823" s="266" t="s">
        <v>216</v>
      </c>
    </row>
    <row r="824" s="13" customFormat="1">
      <c r="A824" s="13"/>
      <c r="B824" s="234"/>
      <c r="C824" s="235"/>
      <c r="D824" s="236" t="s">
        <v>225</v>
      </c>
      <c r="E824" s="237" t="s">
        <v>1</v>
      </c>
      <c r="F824" s="238" t="s">
        <v>4215</v>
      </c>
      <c r="G824" s="235"/>
      <c r="H824" s="239">
        <v>0.5</v>
      </c>
      <c r="I824" s="240"/>
      <c r="J824" s="235"/>
      <c r="K824" s="235"/>
      <c r="L824" s="241"/>
      <c r="M824" s="242"/>
      <c r="N824" s="243"/>
      <c r="O824" s="243"/>
      <c r="P824" s="243"/>
      <c r="Q824" s="243"/>
      <c r="R824" s="243"/>
      <c r="S824" s="243"/>
      <c r="T824" s="24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5" t="s">
        <v>225</v>
      </c>
      <c r="AU824" s="245" t="s">
        <v>93</v>
      </c>
      <c r="AV824" s="13" t="s">
        <v>93</v>
      </c>
      <c r="AW824" s="13" t="s">
        <v>38</v>
      </c>
      <c r="AX824" s="13" t="s">
        <v>83</v>
      </c>
      <c r="AY824" s="245" t="s">
        <v>216</v>
      </c>
    </row>
    <row r="825" s="13" customFormat="1">
      <c r="A825" s="13"/>
      <c r="B825" s="234"/>
      <c r="C825" s="235"/>
      <c r="D825" s="236" t="s">
        <v>225</v>
      </c>
      <c r="E825" s="237" t="s">
        <v>1</v>
      </c>
      <c r="F825" s="238" t="s">
        <v>3891</v>
      </c>
      <c r="G825" s="235"/>
      <c r="H825" s="239">
        <v>1</v>
      </c>
      <c r="I825" s="240"/>
      <c r="J825" s="235"/>
      <c r="K825" s="235"/>
      <c r="L825" s="241"/>
      <c r="M825" s="242"/>
      <c r="N825" s="243"/>
      <c r="O825" s="243"/>
      <c r="P825" s="243"/>
      <c r="Q825" s="243"/>
      <c r="R825" s="243"/>
      <c r="S825" s="243"/>
      <c r="T825" s="24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5" t="s">
        <v>225</v>
      </c>
      <c r="AU825" s="245" t="s">
        <v>93</v>
      </c>
      <c r="AV825" s="13" t="s">
        <v>93</v>
      </c>
      <c r="AW825" s="13" t="s">
        <v>38</v>
      </c>
      <c r="AX825" s="13" t="s">
        <v>83</v>
      </c>
      <c r="AY825" s="245" t="s">
        <v>216</v>
      </c>
    </row>
    <row r="826" s="13" customFormat="1">
      <c r="A826" s="13"/>
      <c r="B826" s="234"/>
      <c r="C826" s="235"/>
      <c r="D826" s="236" t="s">
        <v>225</v>
      </c>
      <c r="E826" s="237" t="s">
        <v>1</v>
      </c>
      <c r="F826" s="238" t="s">
        <v>4216</v>
      </c>
      <c r="G826" s="235"/>
      <c r="H826" s="239">
        <v>0.5</v>
      </c>
      <c r="I826" s="240"/>
      <c r="J826" s="235"/>
      <c r="K826" s="235"/>
      <c r="L826" s="241"/>
      <c r="M826" s="242"/>
      <c r="N826" s="243"/>
      <c r="O826" s="243"/>
      <c r="P826" s="243"/>
      <c r="Q826" s="243"/>
      <c r="R826" s="243"/>
      <c r="S826" s="243"/>
      <c r="T826" s="24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5" t="s">
        <v>225</v>
      </c>
      <c r="AU826" s="245" t="s">
        <v>93</v>
      </c>
      <c r="AV826" s="13" t="s">
        <v>93</v>
      </c>
      <c r="AW826" s="13" t="s">
        <v>38</v>
      </c>
      <c r="AX826" s="13" t="s">
        <v>83</v>
      </c>
      <c r="AY826" s="245" t="s">
        <v>216</v>
      </c>
    </row>
    <row r="827" s="13" customFormat="1">
      <c r="A827" s="13"/>
      <c r="B827" s="234"/>
      <c r="C827" s="235"/>
      <c r="D827" s="236" t="s">
        <v>225</v>
      </c>
      <c r="E827" s="237" t="s">
        <v>1</v>
      </c>
      <c r="F827" s="238" t="s">
        <v>4217</v>
      </c>
      <c r="G827" s="235"/>
      <c r="H827" s="239">
        <v>0.5</v>
      </c>
      <c r="I827" s="240"/>
      <c r="J827" s="235"/>
      <c r="K827" s="235"/>
      <c r="L827" s="241"/>
      <c r="M827" s="242"/>
      <c r="N827" s="243"/>
      <c r="O827" s="243"/>
      <c r="P827" s="243"/>
      <c r="Q827" s="243"/>
      <c r="R827" s="243"/>
      <c r="S827" s="243"/>
      <c r="T827" s="24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5" t="s">
        <v>225</v>
      </c>
      <c r="AU827" s="245" t="s">
        <v>93</v>
      </c>
      <c r="AV827" s="13" t="s">
        <v>93</v>
      </c>
      <c r="AW827" s="13" t="s">
        <v>38</v>
      </c>
      <c r="AX827" s="13" t="s">
        <v>83</v>
      </c>
      <c r="AY827" s="245" t="s">
        <v>216</v>
      </c>
    </row>
    <row r="828" s="13" customFormat="1">
      <c r="A828" s="13"/>
      <c r="B828" s="234"/>
      <c r="C828" s="235"/>
      <c r="D828" s="236" t="s">
        <v>225</v>
      </c>
      <c r="E828" s="237" t="s">
        <v>1</v>
      </c>
      <c r="F828" s="238" t="s">
        <v>4218</v>
      </c>
      <c r="G828" s="235"/>
      <c r="H828" s="239">
        <v>0.5</v>
      </c>
      <c r="I828" s="240"/>
      <c r="J828" s="235"/>
      <c r="K828" s="235"/>
      <c r="L828" s="241"/>
      <c r="M828" s="242"/>
      <c r="N828" s="243"/>
      <c r="O828" s="243"/>
      <c r="P828" s="243"/>
      <c r="Q828" s="243"/>
      <c r="R828" s="243"/>
      <c r="S828" s="243"/>
      <c r="T828" s="24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5" t="s">
        <v>225</v>
      </c>
      <c r="AU828" s="245" t="s">
        <v>93</v>
      </c>
      <c r="AV828" s="13" t="s">
        <v>93</v>
      </c>
      <c r="AW828" s="13" t="s">
        <v>38</v>
      </c>
      <c r="AX828" s="13" t="s">
        <v>83</v>
      </c>
      <c r="AY828" s="245" t="s">
        <v>216</v>
      </c>
    </row>
    <row r="829" s="13" customFormat="1">
      <c r="A829" s="13"/>
      <c r="B829" s="234"/>
      <c r="C829" s="235"/>
      <c r="D829" s="236" t="s">
        <v>225</v>
      </c>
      <c r="E829" s="237" t="s">
        <v>1</v>
      </c>
      <c r="F829" s="238" t="s">
        <v>4219</v>
      </c>
      <c r="G829" s="235"/>
      <c r="H829" s="239">
        <v>0.5</v>
      </c>
      <c r="I829" s="240"/>
      <c r="J829" s="235"/>
      <c r="K829" s="235"/>
      <c r="L829" s="241"/>
      <c r="M829" s="242"/>
      <c r="N829" s="243"/>
      <c r="O829" s="243"/>
      <c r="P829" s="243"/>
      <c r="Q829" s="243"/>
      <c r="R829" s="243"/>
      <c r="S829" s="243"/>
      <c r="T829" s="24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5" t="s">
        <v>225</v>
      </c>
      <c r="AU829" s="245" t="s">
        <v>93</v>
      </c>
      <c r="AV829" s="13" t="s">
        <v>93</v>
      </c>
      <c r="AW829" s="13" t="s">
        <v>38</v>
      </c>
      <c r="AX829" s="13" t="s">
        <v>83</v>
      </c>
      <c r="AY829" s="245" t="s">
        <v>216</v>
      </c>
    </row>
    <row r="830" s="13" customFormat="1">
      <c r="A830" s="13"/>
      <c r="B830" s="234"/>
      <c r="C830" s="235"/>
      <c r="D830" s="236" t="s">
        <v>225</v>
      </c>
      <c r="E830" s="237" t="s">
        <v>1</v>
      </c>
      <c r="F830" s="238" t="s">
        <v>4220</v>
      </c>
      <c r="G830" s="235"/>
      <c r="H830" s="239">
        <v>0.5</v>
      </c>
      <c r="I830" s="240"/>
      <c r="J830" s="235"/>
      <c r="K830" s="235"/>
      <c r="L830" s="241"/>
      <c r="M830" s="242"/>
      <c r="N830" s="243"/>
      <c r="O830" s="243"/>
      <c r="P830" s="243"/>
      <c r="Q830" s="243"/>
      <c r="R830" s="243"/>
      <c r="S830" s="243"/>
      <c r="T830" s="24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5" t="s">
        <v>225</v>
      </c>
      <c r="AU830" s="245" t="s">
        <v>93</v>
      </c>
      <c r="AV830" s="13" t="s">
        <v>93</v>
      </c>
      <c r="AW830" s="13" t="s">
        <v>38</v>
      </c>
      <c r="AX830" s="13" t="s">
        <v>83</v>
      </c>
      <c r="AY830" s="245" t="s">
        <v>216</v>
      </c>
    </row>
    <row r="831" s="13" customFormat="1">
      <c r="A831" s="13"/>
      <c r="B831" s="234"/>
      <c r="C831" s="235"/>
      <c r="D831" s="236" t="s">
        <v>225</v>
      </c>
      <c r="E831" s="237" t="s">
        <v>1</v>
      </c>
      <c r="F831" s="238" t="s">
        <v>4221</v>
      </c>
      <c r="G831" s="235"/>
      <c r="H831" s="239">
        <v>0.5</v>
      </c>
      <c r="I831" s="240"/>
      <c r="J831" s="235"/>
      <c r="K831" s="235"/>
      <c r="L831" s="241"/>
      <c r="M831" s="242"/>
      <c r="N831" s="243"/>
      <c r="O831" s="243"/>
      <c r="P831" s="243"/>
      <c r="Q831" s="243"/>
      <c r="R831" s="243"/>
      <c r="S831" s="243"/>
      <c r="T831" s="244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5" t="s">
        <v>225</v>
      </c>
      <c r="AU831" s="245" t="s">
        <v>93</v>
      </c>
      <c r="AV831" s="13" t="s">
        <v>93</v>
      </c>
      <c r="AW831" s="13" t="s">
        <v>38</v>
      </c>
      <c r="AX831" s="13" t="s">
        <v>83</v>
      </c>
      <c r="AY831" s="245" t="s">
        <v>216</v>
      </c>
    </row>
    <row r="832" s="13" customFormat="1">
      <c r="A832" s="13"/>
      <c r="B832" s="234"/>
      <c r="C832" s="235"/>
      <c r="D832" s="236" t="s">
        <v>225</v>
      </c>
      <c r="E832" s="237" t="s">
        <v>1</v>
      </c>
      <c r="F832" s="238" t="s">
        <v>4222</v>
      </c>
      <c r="G832" s="235"/>
      <c r="H832" s="239">
        <v>0.5</v>
      </c>
      <c r="I832" s="240"/>
      <c r="J832" s="235"/>
      <c r="K832" s="235"/>
      <c r="L832" s="241"/>
      <c r="M832" s="242"/>
      <c r="N832" s="243"/>
      <c r="O832" s="243"/>
      <c r="P832" s="243"/>
      <c r="Q832" s="243"/>
      <c r="R832" s="243"/>
      <c r="S832" s="243"/>
      <c r="T832" s="24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5" t="s">
        <v>225</v>
      </c>
      <c r="AU832" s="245" t="s">
        <v>93</v>
      </c>
      <c r="AV832" s="13" t="s">
        <v>93</v>
      </c>
      <c r="AW832" s="13" t="s">
        <v>38</v>
      </c>
      <c r="AX832" s="13" t="s">
        <v>83</v>
      </c>
      <c r="AY832" s="245" t="s">
        <v>216</v>
      </c>
    </row>
    <row r="833" s="13" customFormat="1">
      <c r="A833" s="13"/>
      <c r="B833" s="234"/>
      <c r="C833" s="235"/>
      <c r="D833" s="236" t="s">
        <v>225</v>
      </c>
      <c r="E833" s="237" t="s">
        <v>1</v>
      </c>
      <c r="F833" s="238" t="s">
        <v>4223</v>
      </c>
      <c r="G833" s="235"/>
      <c r="H833" s="239">
        <v>0.5</v>
      </c>
      <c r="I833" s="240"/>
      <c r="J833" s="235"/>
      <c r="K833" s="235"/>
      <c r="L833" s="241"/>
      <c r="M833" s="242"/>
      <c r="N833" s="243"/>
      <c r="O833" s="243"/>
      <c r="P833" s="243"/>
      <c r="Q833" s="243"/>
      <c r="R833" s="243"/>
      <c r="S833" s="243"/>
      <c r="T833" s="244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5" t="s">
        <v>225</v>
      </c>
      <c r="AU833" s="245" t="s">
        <v>93</v>
      </c>
      <c r="AV833" s="13" t="s">
        <v>93</v>
      </c>
      <c r="AW833" s="13" t="s">
        <v>38</v>
      </c>
      <c r="AX833" s="13" t="s">
        <v>83</v>
      </c>
      <c r="AY833" s="245" t="s">
        <v>216</v>
      </c>
    </row>
    <row r="834" s="13" customFormat="1">
      <c r="A834" s="13"/>
      <c r="B834" s="234"/>
      <c r="C834" s="235"/>
      <c r="D834" s="236" t="s">
        <v>225</v>
      </c>
      <c r="E834" s="237" t="s">
        <v>1</v>
      </c>
      <c r="F834" s="238" t="s">
        <v>4224</v>
      </c>
      <c r="G834" s="235"/>
      <c r="H834" s="239">
        <v>0.5</v>
      </c>
      <c r="I834" s="240"/>
      <c r="J834" s="235"/>
      <c r="K834" s="235"/>
      <c r="L834" s="241"/>
      <c r="M834" s="242"/>
      <c r="N834" s="243"/>
      <c r="O834" s="243"/>
      <c r="P834" s="243"/>
      <c r="Q834" s="243"/>
      <c r="R834" s="243"/>
      <c r="S834" s="243"/>
      <c r="T834" s="24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5" t="s">
        <v>225</v>
      </c>
      <c r="AU834" s="245" t="s">
        <v>93</v>
      </c>
      <c r="AV834" s="13" t="s">
        <v>93</v>
      </c>
      <c r="AW834" s="13" t="s">
        <v>38</v>
      </c>
      <c r="AX834" s="13" t="s">
        <v>83</v>
      </c>
      <c r="AY834" s="245" t="s">
        <v>216</v>
      </c>
    </row>
    <row r="835" s="13" customFormat="1">
      <c r="A835" s="13"/>
      <c r="B835" s="234"/>
      <c r="C835" s="235"/>
      <c r="D835" s="236" t="s">
        <v>225</v>
      </c>
      <c r="E835" s="237" t="s">
        <v>1</v>
      </c>
      <c r="F835" s="238" t="s">
        <v>4225</v>
      </c>
      <c r="G835" s="235"/>
      <c r="H835" s="239">
        <v>0.5</v>
      </c>
      <c r="I835" s="240"/>
      <c r="J835" s="235"/>
      <c r="K835" s="235"/>
      <c r="L835" s="241"/>
      <c r="M835" s="242"/>
      <c r="N835" s="243"/>
      <c r="O835" s="243"/>
      <c r="P835" s="243"/>
      <c r="Q835" s="243"/>
      <c r="R835" s="243"/>
      <c r="S835" s="243"/>
      <c r="T835" s="24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5" t="s">
        <v>225</v>
      </c>
      <c r="AU835" s="245" t="s">
        <v>93</v>
      </c>
      <c r="AV835" s="13" t="s">
        <v>93</v>
      </c>
      <c r="AW835" s="13" t="s">
        <v>38</v>
      </c>
      <c r="AX835" s="13" t="s">
        <v>83</v>
      </c>
      <c r="AY835" s="245" t="s">
        <v>216</v>
      </c>
    </row>
    <row r="836" s="13" customFormat="1">
      <c r="A836" s="13"/>
      <c r="B836" s="234"/>
      <c r="C836" s="235"/>
      <c r="D836" s="236" t="s">
        <v>225</v>
      </c>
      <c r="E836" s="237" t="s">
        <v>1</v>
      </c>
      <c r="F836" s="238" t="s">
        <v>4226</v>
      </c>
      <c r="G836" s="235"/>
      <c r="H836" s="239">
        <v>0.5</v>
      </c>
      <c r="I836" s="240"/>
      <c r="J836" s="235"/>
      <c r="K836" s="235"/>
      <c r="L836" s="241"/>
      <c r="M836" s="242"/>
      <c r="N836" s="243"/>
      <c r="O836" s="243"/>
      <c r="P836" s="243"/>
      <c r="Q836" s="243"/>
      <c r="R836" s="243"/>
      <c r="S836" s="243"/>
      <c r="T836" s="24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5" t="s">
        <v>225</v>
      </c>
      <c r="AU836" s="245" t="s">
        <v>93</v>
      </c>
      <c r="AV836" s="13" t="s">
        <v>93</v>
      </c>
      <c r="AW836" s="13" t="s">
        <v>38</v>
      </c>
      <c r="AX836" s="13" t="s">
        <v>83</v>
      </c>
      <c r="AY836" s="245" t="s">
        <v>216</v>
      </c>
    </row>
    <row r="837" s="13" customFormat="1">
      <c r="A837" s="13"/>
      <c r="B837" s="234"/>
      <c r="C837" s="235"/>
      <c r="D837" s="236" t="s">
        <v>225</v>
      </c>
      <c r="E837" s="237" t="s">
        <v>1</v>
      </c>
      <c r="F837" s="238" t="s">
        <v>4227</v>
      </c>
      <c r="G837" s="235"/>
      <c r="H837" s="239">
        <v>0.5</v>
      </c>
      <c r="I837" s="240"/>
      <c r="J837" s="235"/>
      <c r="K837" s="235"/>
      <c r="L837" s="241"/>
      <c r="M837" s="242"/>
      <c r="N837" s="243"/>
      <c r="O837" s="243"/>
      <c r="P837" s="243"/>
      <c r="Q837" s="243"/>
      <c r="R837" s="243"/>
      <c r="S837" s="243"/>
      <c r="T837" s="24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5" t="s">
        <v>225</v>
      </c>
      <c r="AU837" s="245" t="s">
        <v>93</v>
      </c>
      <c r="AV837" s="13" t="s">
        <v>93</v>
      </c>
      <c r="AW837" s="13" t="s">
        <v>38</v>
      </c>
      <c r="AX837" s="13" t="s">
        <v>83</v>
      </c>
      <c r="AY837" s="245" t="s">
        <v>216</v>
      </c>
    </row>
    <row r="838" s="13" customFormat="1">
      <c r="A838" s="13"/>
      <c r="B838" s="234"/>
      <c r="C838" s="235"/>
      <c r="D838" s="236" t="s">
        <v>225</v>
      </c>
      <c r="E838" s="237" t="s">
        <v>1</v>
      </c>
      <c r="F838" s="238" t="s">
        <v>4228</v>
      </c>
      <c r="G838" s="235"/>
      <c r="H838" s="239">
        <v>0.5</v>
      </c>
      <c r="I838" s="240"/>
      <c r="J838" s="235"/>
      <c r="K838" s="235"/>
      <c r="L838" s="241"/>
      <c r="M838" s="242"/>
      <c r="N838" s="243"/>
      <c r="O838" s="243"/>
      <c r="P838" s="243"/>
      <c r="Q838" s="243"/>
      <c r="R838" s="243"/>
      <c r="S838" s="243"/>
      <c r="T838" s="24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5" t="s">
        <v>225</v>
      </c>
      <c r="AU838" s="245" t="s">
        <v>93</v>
      </c>
      <c r="AV838" s="13" t="s">
        <v>93</v>
      </c>
      <c r="AW838" s="13" t="s">
        <v>38</v>
      </c>
      <c r="AX838" s="13" t="s">
        <v>83</v>
      </c>
      <c r="AY838" s="245" t="s">
        <v>216</v>
      </c>
    </row>
    <row r="839" s="13" customFormat="1">
      <c r="A839" s="13"/>
      <c r="B839" s="234"/>
      <c r="C839" s="235"/>
      <c r="D839" s="236" t="s">
        <v>225</v>
      </c>
      <c r="E839" s="237" t="s">
        <v>1</v>
      </c>
      <c r="F839" s="238" t="s">
        <v>4229</v>
      </c>
      <c r="G839" s="235"/>
      <c r="H839" s="239">
        <v>0.5</v>
      </c>
      <c r="I839" s="240"/>
      <c r="J839" s="235"/>
      <c r="K839" s="235"/>
      <c r="L839" s="241"/>
      <c r="M839" s="242"/>
      <c r="N839" s="243"/>
      <c r="O839" s="243"/>
      <c r="P839" s="243"/>
      <c r="Q839" s="243"/>
      <c r="R839" s="243"/>
      <c r="S839" s="243"/>
      <c r="T839" s="24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5" t="s">
        <v>225</v>
      </c>
      <c r="AU839" s="245" t="s">
        <v>93</v>
      </c>
      <c r="AV839" s="13" t="s">
        <v>93</v>
      </c>
      <c r="AW839" s="13" t="s">
        <v>38</v>
      </c>
      <c r="AX839" s="13" t="s">
        <v>83</v>
      </c>
      <c r="AY839" s="245" t="s">
        <v>216</v>
      </c>
    </row>
    <row r="840" s="13" customFormat="1">
      <c r="A840" s="13"/>
      <c r="B840" s="234"/>
      <c r="C840" s="235"/>
      <c r="D840" s="236" t="s">
        <v>225</v>
      </c>
      <c r="E840" s="237" t="s">
        <v>1</v>
      </c>
      <c r="F840" s="238" t="s">
        <v>4230</v>
      </c>
      <c r="G840" s="235"/>
      <c r="H840" s="239">
        <v>0.5</v>
      </c>
      <c r="I840" s="240"/>
      <c r="J840" s="235"/>
      <c r="K840" s="235"/>
      <c r="L840" s="241"/>
      <c r="M840" s="242"/>
      <c r="N840" s="243"/>
      <c r="O840" s="243"/>
      <c r="P840" s="243"/>
      <c r="Q840" s="243"/>
      <c r="R840" s="243"/>
      <c r="S840" s="243"/>
      <c r="T840" s="24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5" t="s">
        <v>225</v>
      </c>
      <c r="AU840" s="245" t="s">
        <v>93</v>
      </c>
      <c r="AV840" s="13" t="s">
        <v>93</v>
      </c>
      <c r="AW840" s="13" t="s">
        <v>38</v>
      </c>
      <c r="AX840" s="13" t="s">
        <v>83</v>
      </c>
      <c r="AY840" s="245" t="s">
        <v>216</v>
      </c>
    </row>
    <row r="841" s="13" customFormat="1">
      <c r="A841" s="13"/>
      <c r="B841" s="234"/>
      <c r="C841" s="235"/>
      <c r="D841" s="236" t="s">
        <v>225</v>
      </c>
      <c r="E841" s="237" t="s">
        <v>1</v>
      </c>
      <c r="F841" s="238" t="s">
        <v>4187</v>
      </c>
      <c r="G841" s="235"/>
      <c r="H841" s="239">
        <v>0.5</v>
      </c>
      <c r="I841" s="240"/>
      <c r="J841" s="235"/>
      <c r="K841" s="235"/>
      <c r="L841" s="241"/>
      <c r="M841" s="242"/>
      <c r="N841" s="243"/>
      <c r="O841" s="243"/>
      <c r="P841" s="243"/>
      <c r="Q841" s="243"/>
      <c r="R841" s="243"/>
      <c r="S841" s="243"/>
      <c r="T841" s="24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5" t="s">
        <v>225</v>
      </c>
      <c r="AU841" s="245" t="s">
        <v>93</v>
      </c>
      <c r="AV841" s="13" t="s">
        <v>93</v>
      </c>
      <c r="AW841" s="13" t="s">
        <v>38</v>
      </c>
      <c r="AX841" s="13" t="s">
        <v>83</v>
      </c>
      <c r="AY841" s="245" t="s">
        <v>216</v>
      </c>
    </row>
    <row r="842" s="13" customFormat="1">
      <c r="A842" s="13"/>
      <c r="B842" s="234"/>
      <c r="C842" s="235"/>
      <c r="D842" s="236" t="s">
        <v>225</v>
      </c>
      <c r="E842" s="237" t="s">
        <v>1</v>
      </c>
      <c r="F842" s="238" t="s">
        <v>4231</v>
      </c>
      <c r="G842" s="235"/>
      <c r="H842" s="239">
        <v>1</v>
      </c>
      <c r="I842" s="240"/>
      <c r="J842" s="235"/>
      <c r="K842" s="235"/>
      <c r="L842" s="241"/>
      <c r="M842" s="242"/>
      <c r="N842" s="243"/>
      <c r="O842" s="243"/>
      <c r="P842" s="243"/>
      <c r="Q842" s="243"/>
      <c r="R842" s="243"/>
      <c r="S842" s="243"/>
      <c r="T842" s="24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5" t="s">
        <v>225</v>
      </c>
      <c r="AU842" s="245" t="s">
        <v>93</v>
      </c>
      <c r="AV842" s="13" t="s">
        <v>93</v>
      </c>
      <c r="AW842" s="13" t="s">
        <v>38</v>
      </c>
      <c r="AX842" s="13" t="s">
        <v>83</v>
      </c>
      <c r="AY842" s="245" t="s">
        <v>216</v>
      </c>
    </row>
    <row r="843" s="13" customFormat="1">
      <c r="A843" s="13"/>
      <c r="B843" s="234"/>
      <c r="C843" s="235"/>
      <c r="D843" s="236" t="s">
        <v>225</v>
      </c>
      <c r="E843" s="237" t="s">
        <v>1</v>
      </c>
      <c r="F843" s="238" t="s">
        <v>4232</v>
      </c>
      <c r="G843" s="235"/>
      <c r="H843" s="239">
        <v>0.5</v>
      </c>
      <c r="I843" s="240"/>
      <c r="J843" s="235"/>
      <c r="K843" s="235"/>
      <c r="L843" s="241"/>
      <c r="M843" s="242"/>
      <c r="N843" s="243"/>
      <c r="O843" s="243"/>
      <c r="P843" s="243"/>
      <c r="Q843" s="243"/>
      <c r="R843" s="243"/>
      <c r="S843" s="243"/>
      <c r="T843" s="24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5" t="s">
        <v>225</v>
      </c>
      <c r="AU843" s="245" t="s">
        <v>93</v>
      </c>
      <c r="AV843" s="13" t="s">
        <v>93</v>
      </c>
      <c r="AW843" s="13" t="s">
        <v>38</v>
      </c>
      <c r="AX843" s="13" t="s">
        <v>83</v>
      </c>
      <c r="AY843" s="245" t="s">
        <v>216</v>
      </c>
    </row>
    <row r="844" s="14" customFormat="1">
      <c r="A844" s="14"/>
      <c r="B844" s="246"/>
      <c r="C844" s="247"/>
      <c r="D844" s="236" t="s">
        <v>225</v>
      </c>
      <c r="E844" s="248" t="s">
        <v>1</v>
      </c>
      <c r="F844" s="249" t="s">
        <v>229</v>
      </c>
      <c r="G844" s="247"/>
      <c r="H844" s="250">
        <v>23</v>
      </c>
      <c r="I844" s="251"/>
      <c r="J844" s="247"/>
      <c r="K844" s="247"/>
      <c r="L844" s="252"/>
      <c r="M844" s="253"/>
      <c r="N844" s="254"/>
      <c r="O844" s="254"/>
      <c r="P844" s="254"/>
      <c r="Q844" s="254"/>
      <c r="R844" s="254"/>
      <c r="S844" s="254"/>
      <c r="T844" s="255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6" t="s">
        <v>225</v>
      </c>
      <c r="AU844" s="256" t="s">
        <v>93</v>
      </c>
      <c r="AV844" s="14" t="s">
        <v>223</v>
      </c>
      <c r="AW844" s="14" t="s">
        <v>38</v>
      </c>
      <c r="AX844" s="14" t="s">
        <v>91</v>
      </c>
      <c r="AY844" s="256" t="s">
        <v>216</v>
      </c>
    </row>
    <row r="845" s="12" customFormat="1" ht="22.8" customHeight="1">
      <c r="A845" s="12"/>
      <c r="B845" s="205"/>
      <c r="C845" s="206"/>
      <c r="D845" s="207" t="s">
        <v>82</v>
      </c>
      <c r="E845" s="219" t="s">
        <v>4237</v>
      </c>
      <c r="F845" s="219" t="s">
        <v>4238</v>
      </c>
      <c r="G845" s="206"/>
      <c r="H845" s="206"/>
      <c r="I845" s="209"/>
      <c r="J845" s="220">
        <f>BK845</f>
        <v>0</v>
      </c>
      <c r="K845" s="206"/>
      <c r="L845" s="211"/>
      <c r="M845" s="212"/>
      <c r="N845" s="213"/>
      <c r="O845" s="213"/>
      <c r="P845" s="214">
        <f>SUM(P846:P998)</f>
        <v>0</v>
      </c>
      <c r="Q845" s="213"/>
      <c r="R845" s="214">
        <f>SUM(R846:R998)</f>
        <v>0</v>
      </c>
      <c r="S845" s="213"/>
      <c r="T845" s="215">
        <f>SUM(T846:T998)</f>
        <v>0</v>
      </c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R845" s="216" t="s">
        <v>91</v>
      </c>
      <c r="AT845" s="217" t="s">
        <v>82</v>
      </c>
      <c r="AU845" s="217" t="s">
        <v>91</v>
      </c>
      <c r="AY845" s="216" t="s">
        <v>216</v>
      </c>
      <c r="BK845" s="218">
        <f>SUM(BK846:BK998)</f>
        <v>0</v>
      </c>
    </row>
    <row r="846" s="2" customFormat="1" ht="16.5" customHeight="1">
      <c r="A846" s="40"/>
      <c r="B846" s="41"/>
      <c r="C846" s="221" t="s">
        <v>580</v>
      </c>
      <c r="D846" s="221" t="s">
        <v>218</v>
      </c>
      <c r="E846" s="222" t="s">
        <v>4239</v>
      </c>
      <c r="F846" s="223" t="s">
        <v>4240</v>
      </c>
      <c r="G846" s="224" t="s">
        <v>315</v>
      </c>
      <c r="H846" s="225">
        <v>45</v>
      </c>
      <c r="I846" s="226"/>
      <c r="J846" s="227">
        <f>ROUND(I846*H846,2)</f>
        <v>0</v>
      </c>
      <c r="K846" s="223" t="s">
        <v>1</v>
      </c>
      <c r="L846" s="46"/>
      <c r="M846" s="228" t="s">
        <v>1</v>
      </c>
      <c r="N846" s="229" t="s">
        <v>48</v>
      </c>
      <c r="O846" s="93"/>
      <c r="P846" s="230">
        <f>O846*H846</f>
        <v>0</v>
      </c>
      <c r="Q846" s="230">
        <v>0</v>
      </c>
      <c r="R846" s="230">
        <f>Q846*H846</f>
        <v>0</v>
      </c>
      <c r="S846" s="230">
        <v>0</v>
      </c>
      <c r="T846" s="231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32" t="s">
        <v>223</v>
      </c>
      <c r="AT846" s="232" t="s">
        <v>218</v>
      </c>
      <c r="AU846" s="232" t="s">
        <v>93</v>
      </c>
      <c r="AY846" s="18" t="s">
        <v>216</v>
      </c>
      <c r="BE846" s="233">
        <f>IF(N846="základní",J846,0)</f>
        <v>0</v>
      </c>
      <c r="BF846" s="233">
        <f>IF(N846="snížená",J846,0)</f>
        <v>0</v>
      </c>
      <c r="BG846" s="233">
        <f>IF(N846="zákl. přenesená",J846,0)</f>
        <v>0</v>
      </c>
      <c r="BH846" s="233">
        <f>IF(N846="sníž. přenesená",J846,0)</f>
        <v>0</v>
      </c>
      <c r="BI846" s="233">
        <f>IF(N846="nulová",J846,0)</f>
        <v>0</v>
      </c>
      <c r="BJ846" s="18" t="s">
        <v>91</v>
      </c>
      <c r="BK846" s="233">
        <f>ROUND(I846*H846,2)</f>
        <v>0</v>
      </c>
      <c r="BL846" s="18" t="s">
        <v>223</v>
      </c>
      <c r="BM846" s="232" t="s">
        <v>4241</v>
      </c>
    </row>
    <row r="847" s="15" customFormat="1">
      <c r="A847" s="15"/>
      <c r="B847" s="257"/>
      <c r="C847" s="258"/>
      <c r="D847" s="236" t="s">
        <v>225</v>
      </c>
      <c r="E847" s="259" t="s">
        <v>1</v>
      </c>
      <c r="F847" s="260" t="s">
        <v>3697</v>
      </c>
      <c r="G847" s="258"/>
      <c r="H847" s="259" t="s">
        <v>1</v>
      </c>
      <c r="I847" s="261"/>
      <c r="J847" s="258"/>
      <c r="K847" s="258"/>
      <c r="L847" s="262"/>
      <c r="M847" s="263"/>
      <c r="N847" s="264"/>
      <c r="O847" s="264"/>
      <c r="P847" s="264"/>
      <c r="Q847" s="264"/>
      <c r="R847" s="264"/>
      <c r="S847" s="264"/>
      <c r="T847" s="26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66" t="s">
        <v>225</v>
      </c>
      <c r="AU847" s="266" t="s">
        <v>93</v>
      </c>
      <c r="AV847" s="15" t="s">
        <v>91</v>
      </c>
      <c r="AW847" s="15" t="s">
        <v>38</v>
      </c>
      <c r="AX847" s="15" t="s">
        <v>83</v>
      </c>
      <c r="AY847" s="266" t="s">
        <v>216</v>
      </c>
    </row>
    <row r="848" s="13" customFormat="1">
      <c r="A848" s="13"/>
      <c r="B848" s="234"/>
      <c r="C848" s="235"/>
      <c r="D848" s="236" t="s">
        <v>225</v>
      </c>
      <c r="E848" s="237" t="s">
        <v>1</v>
      </c>
      <c r="F848" s="238" t="s">
        <v>3787</v>
      </c>
      <c r="G848" s="235"/>
      <c r="H848" s="239">
        <v>4</v>
      </c>
      <c r="I848" s="240"/>
      <c r="J848" s="235"/>
      <c r="K848" s="235"/>
      <c r="L848" s="241"/>
      <c r="M848" s="242"/>
      <c r="N848" s="243"/>
      <c r="O848" s="243"/>
      <c r="P848" s="243"/>
      <c r="Q848" s="243"/>
      <c r="R848" s="243"/>
      <c r="S848" s="243"/>
      <c r="T848" s="24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5" t="s">
        <v>225</v>
      </c>
      <c r="AU848" s="245" t="s">
        <v>93</v>
      </c>
      <c r="AV848" s="13" t="s">
        <v>93</v>
      </c>
      <c r="AW848" s="13" t="s">
        <v>38</v>
      </c>
      <c r="AX848" s="13" t="s">
        <v>83</v>
      </c>
      <c r="AY848" s="245" t="s">
        <v>216</v>
      </c>
    </row>
    <row r="849" s="13" customFormat="1">
      <c r="A849" s="13"/>
      <c r="B849" s="234"/>
      <c r="C849" s="235"/>
      <c r="D849" s="236" t="s">
        <v>225</v>
      </c>
      <c r="E849" s="237" t="s">
        <v>1</v>
      </c>
      <c r="F849" s="238" t="s">
        <v>3995</v>
      </c>
      <c r="G849" s="235"/>
      <c r="H849" s="239">
        <v>6</v>
      </c>
      <c r="I849" s="240"/>
      <c r="J849" s="235"/>
      <c r="K849" s="235"/>
      <c r="L849" s="241"/>
      <c r="M849" s="242"/>
      <c r="N849" s="243"/>
      <c r="O849" s="243"/>
      <c r="P849" s="243"/>
      <c r="Q849" s="243"/>
      <c r="R849" s="243"/>
      <c r="S849" s="243"/>
      <c r="T849" s="24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5" t="s">
        <v>225</v>
      </c>
      <c r="AU849" s="245" t="s">
        <v>93</v>
      </c>
      <c r="AV849" s="13" t="s">
        <v>93</v>
      </c>
      <c r="AW849" s="13" t="s">
        <v>38</v>
      </c>
      <c r="AX849" s="13" t="s">
        <v>83</v>
      </c>
      <c r="AY849" s="245" t="s">
        <v>216</v>
      </c>
    </row>
    <row r="850" s="13" customFormat="1">
      <c r="A850" s="13"/>
      <c r="B850" s="234"/>
      <c r="C850" s="235"/>
      <c r="D850" s="236" t="s">
        <v>225</v>
      </c>
      <c r="E850" s="237" t="s">
        <v>1</v>
      </c>
      <c r="F850" s="238" t="s">
        <v>3789</v>
      </c>
      <c r="G850" s="235"/>
      <c r="H850" s="239">
        <v>4</v>
      </c>
      <c r="I850" s="240"/>
      <c r="J850" s="235"/>
      <c r="K850" s="235"/>
      <c r="L850" s="241"/>
      <c r="M850" s="242"/>
      <c r="N850" s="243"/>
      <c r="O850" s="243"/>
      <c r="P850" s="243"/>
      <c r="Q850" s="243"/>
      <c r="R850" s="243"/>
      <c r="S850" s="243"/>
      <c r="T850" s="24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5" t="s">
        <v>225</v>
      </c>
      <c r="AU850" s="245" t="s">
        <v>93</v>
      </c>
      <c r="AV850" s="13" t="s">
        <v>93</v>
      </c>
      <c r="AW850" s="13" t="s">
        <v>38</v>
      </c>
      <c r="AX850" s="13" t="s">
        <v>83</v>
      </c>
      <c r="AY850" s="245" t="s">
        <v>216</v>
      </c>
    </row>
    <row r="851" s="13" customFormat="1">
      <c r="A851" s="13"/>
      <c r="B851" s="234"/>
      <c r="C851" s="235"/>
      <c r="D851" s="236" t="s">
        <v>225</v>
      </c>
      <c r="E851" s="237" t="s">
        <v>1</v>
      </c>
      <c r="F851" s="238" t="s">
        <v>3790</v>
      </c>
      <c r="G851" s="235"/>
      <c r="H851" s="239">
        <v>4</v>
      </c>
      <c r="I851" s="240"/>
      <c r="J851" s="235"/>
      <c r="K851" s="235"/>
      <c r="L851" s="241"/>
      <c r="M851" s="242"/>
      <c r="N851" s="243"/>
      <c r="O851" s="243"/>
      <c r="P851" s="243"/>
      <c r="Q851" s="243"/>
      <c r="R851" s="243"/>
      <c r="S851" s="243"/>
      <c r="T851" s="24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5" t="s">
        <v>225</v>
      </c>
      <c r="AU851" s="245" t="s">
        <v>93</v>
      </c>
      <c r="AV851" s="13" t="s">
        <v>93</v>
      </c>
      <c r="AW851" s="13" t="s">
        <v>38</v>
      </c>
      <c r="AX851" s="13" t="s">
        <v>83</v>
      </c>
      <c r="AY851" s="245" t="s">
        <v>216</v>
      </c>
    </row>
    <row r="852" s="13" customFormat="1">
      <c r="A852" s="13"/>
      <c r="B852" s="234"/>
      <c r="C852" s="235"/>
      <c r="D852" s="236" t="s">
        <v>225</v>
      </c>
      <c r="E852" s="237" t="s">
        <v>1</v>
      </c>
      <c r="F852" s="238" t="s">
        <v>4242</v>
      </c>
      <c r="G852" s="235"/>
      <c r="H852" s="239">
        <v>4</v>
      </c>
      <c r="I852" s="240"/>
      <c r="J852" s="235"/>
      <c r="K852" s="235"/>
      <c r="L852" s="241"/>
      <c r="M852" s="242"/>
      <c r="N852" s="243"/>
      <c r="O852" s="243"/>
      <c r="P852" s="243"/>
      <c r="Q852" s="243"/>
      <c r="R852" s="243"/>
      <c r="S852" s="243"/>
      <c r="T852" s="244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5" t="s">
        <v>225</v>
      </c>
      <c r="AU852" s="245" t="s">
        <v>93</v>
      </c>
      <c r="AV852" s="13" t="s">
        <v>93</v>
      </c>
      <c r="AW852" s="13" t="s">
        <v>38</v>
      </c>
      <c r="AX852" s="13" t="s">
        <v>83</v>
      </c>
      <c r="AY852" s="245" t="s">
        <v>216</v>
      </c>
    </row>
    <row r="853" s="13" customFormat="1">
      <c r="A853" s="13"/>
      <c r="B853" s="234"/>
      <c r="C853" s="235"/>
      <c r="D853" s="236" t="s">
        <v>225</v>
      </c>
      <c r="E853" s="237" t="s">
        <v>1</v>
      </c>
      <c r="F853" s="238" t="s">
        <v>4243</v>
      </c>
      <c r="G853" s="235"/>
      <c r="H853" s="239">
        <v>4</v>
      </c>
      <c r="I853" s="240"/>
      <c r="J853" s="235"/>
      <c r="K853" s="235"/>
      <c r="L853" s="241"/>
      <c r="M853" s="242"/>
      <c r="N853" s="243"/>
      <c r="O853" s="243"/>
      <c r="P853" s="243"/>
      <c r="Q853" s="243"/>
      <c r="R853" s="243"/>
      <c r="S853" s="243"/>
      <c r="T853" s="24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5" t="s">
        <v>225</v>
      </c>
      <c r="AU853" s="245" t="s">
        <v>93</v>
      </c>
      <c r="AV853" s="13" t="s">
        <v>93</v>
      </c>
      <c r="AW853" s="13" t="s">
        <v>38</v>
      </c>
      <c r="AX853" s="13" t="s">
        <v>83</v>
      </c>
      <c r="AY853" s="245" t="s">
        <v>216</v>
      </c>
    </row>
    <row r="854" s="15" customFormat="1">
      <c r="A854" s="15"/>
      <c r="B854" s="257"/>
      <c r="C854" s="258"/>
      <c r="D854" s="236" t="s">
        <v>225</v>
      </c>
      <c r="E854" s="259" t="s">
        <v>1</v>
      </c>
      <c r="F854" s="260" t="s">
        <v>3889</v>
      </c>
      <c r="G854" s="258"/>
      <c r="H854" s="259" t="s">
        <v>1</v>
      </c>
      <c r="I854" s="261"/>
      <c r="J854" s="258"/>
      <c r="K854" s="258"/>
      <c r="L854" s="262"/>
      <c r="M854" s="263"/>
      <c r="N854" s="264"/>
      <c r="O854" s="264"/>
      <c r="P854" s="264"/>
      <c r="Q854" s="264"/>
      <c r="R854" s="264"/>
      <c r="S854" s="264"/>
      <c r="T854" s="26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66" t="s">
        <v>225</v>
      </c>
      <c r="AU854" s="266" t="s">
        <v>93</v>
      </c>
      <c r="AV854" s="15" t="s">
        <v>91</v>
      </c>
      <c r="AW854" s="15" t="s">
        <v>38</v>
      </c>
      <c r="AX854" s="15" t="s">
        <v>83</v>
      </c>
      <c r="AY854" s="266" t="s">
        <v>216</v>
      </c>
    </row>
    <row r="855" s="13" customFormat="1">
      <c r="A855" s="13"/>
      <c r="B855" s="234"/>
      <c r="C855" s="235"/>
      <c r="D855" s="236" t="s">
        <v>225</v>
      </c>
      <c r="E855" s="237" t="s">
        <v>1</v>
      </c>
      <c r="F855" s="238" t="s">
        <v>3890</v>
      </c>
      <c r="G855" s="235"/>
      <c r="H855" s="239">
        <v>1</v>
      </c>
      <c r="I855" s="240"/>
      <c r="J855" s="235"/>
      <c r="K855" s="235"/>
      <c r="L855" s="241"/>
      <c r="M855" s="242"/>
      <c r="N855" s="243"/>
      <c r="O855" s="243"/>
      <c r="P855" s="243"/>
      <c r="Q855" s="243"/>
      <c r="R855" s="243"/>
      <c r="S855" s="243"/>
      <c r="T855" s="24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5" t="s">
        <v>225</v>
      </c>
      <c r="AU855" s="245" t="s">
        <v>93</v>
      </c>
      <c r="AV855" s="13" t="s">
        <v>93</v>
      </c>
      <c r="AW855" s="13" t="s">
        <v>38</v>
      </c>
      <c r="AX855" s="13" t="s">
        <v>83</v>
      </c>
      <c r="AY855" s="245" t="s">
        <v>216</v>
      </c>
    </row>
    <row r="856" s="13" customFormat="1">
      <c r="A856" s="13"/>
      <c r="B856" s="234"/>
      <c r="C856" s="235"/>
      <c r="D856" s="236" t="s">
        <v>225</v>
      </c>
      <c r="E856" s="237" t="s">
        <v>1</v>
      </c>
      <c r="F856" s="238" t="s">
        <v>3891</v>
      </c>
      <c r="G856" s="235"/>
      <c r="H856" s="239">
        <v>1</v>
      </c>
      <c r="I856" s="240"/>
      <c r="J856" s="235"/>
      <c r="K856" s="235"/>
      <c r="L856" s="241"/>
      <c r="M856" s="242"/>
      <c r="N856" s="243"/>
      <c r="O856" s="243"/>
      <c r="P856" s="243"/>
      <c r="Q856" s="243"/>
      <c r="R856" s="243"/>
      <c r="S856" s="243"/>
      <c r="T856" s="24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5" t="s">
        <v>225</v>
      </c>
      <c r="AU856" s="245" t="s">
        <v>93</v>
      </c>
      <c r="AV856" s="13" t="s">
        <v>93</v>
      </c>
      <c r="AW856" s="13" t="s">
        <v>38</v>
      </c>
      <c r="AX856" s="13" t="s">
        <v>83</v>
      </c>
      <c r="AY856" s="245" t="s">
        <v>216</v>
      </c>
    </row>
    <row r="857" s="13" customFormat="1">
      <c r="A857" s="13"/>
      <c r="B857" s="234"/>
      <c r="C857" s="235"/>
      <c r="D857" s="236" t="s">
        <v>225</v>
      </c>
      <c r="E857" s="237" t="s">
        <v>1</v>
      </c>
      <c r="F857" s="238" t="s">
        <v>4001</v>
      </c>
      <c r="G857" s="235"/>
      <c r="H857" s="239">
        <v>1</v>
      </c>
      <c r="I857" s="240"/>
      <c r="J857" s="235"/>
      <c r="K857" s="235"/>
      <c r="L857" s="241"/>
      <c r="M857" s="242"/>
      <c r="N857" s="243"/>
      <c r="O857" s="243"/>
      <c r="P857" s="243"/>
      <c r="Q857" s="243"/>
      <c r="R857" s="243"/>
      <c r="S857" s="243"/>
      <c r="T857" s="24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5" t="s">
        <v>225</v>
      </c>
      <c r="AU857" s="245" t="s">
        <v>93</v>
      </c>
      <c r="AV857" s="13" t="s">
        <v>93</v>
      </c>
      <c r="AW857" s="13" t="s">
        <v>38</v>
      </c>
      <c r="AX857" s="13" t="s">
        <v>83</v>
      </c>
      <c r="AY857" s="245" t="s">
        <v>216</v>
      </c>
    </row>
    <row r="858" s="13" customFormat="1">
      <c r="A858" s="13"/>
      <c r="B858" s="234"/>
      <c r="C858" s="235"/>
      <c r="D858" s="236" t="s">
        <v>225</v>
      </c>
      <c r="E858" s="237" t="s">
        <v>1</v>
      </c>
      <c r="F858" s="238" t="s">
        <v>4060</v>
      </c>
      <c r="G858" s="235"/>
      <c r="H858" s="239">
        <v>1</v>
      </c>
      <c r="I858" s="240"/>
      <c r="J858" s="235"/>
      <c r="K858" s="235"/>
      <c r="L858" s="241"/>
      <c r="M858" s="242"/>
      <c r="N858" s="243"/>
      <c r="O858" s="243"/>
      <c r="P858" s="243"/>
      <c r="Q858" s="243"/>
      <c r="R858" s="243"/>
      <c r="S858" s="243"/>
      <c r="T858" s="24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5" t="s">
        <v>225</v>
      </c>
      <c r="AU858" s="245" t="s">
        <v>93</v>
      </c>
      <c r="AV858" s="13" t="s">
        <v>93</v>
      </c>
      <c r="AW858" s="13" t="s">
        <v>38</v>
      </c>
      <c r="AX858" s="13" t="s">
        <v>83</v>
      </c>
      <c r="AY858" s="245" t="s">
        <v>216</v>
      </c>
    </row>
    <row r="859" s="13" customFormat="1">
      <c r="A859" s="13"/>
      <c r="B859" s="234"/>
      <c r="C859" s="235"/>
      <c r="D859" s="236" t="s">
        <v>225</v>
      </c>
      <c r="E859" s="237" t="s">
        <v>1</v>
      </c>
      <c r="F859" s="238" t="s">
        <v>3892</v>
      </c>
      <c r="G859" s="235"/>
      <c r="H859" s="239">
        <v>1</v>
      </c>
      <c r="I859" s="240"/>
      <c r="J859" s="235"/>
      <c r="K859" s="235"/>
      <c r="L859" s="241"/>
      <c r="M859" s="242"/>
      <c r="N859" s="243"/>
      <c r="O859" s="243"/>
      <c r="P859" s="243"/>
      <c r="Q859" s="243"/>
      <c r="R859" s="243"/>
      <c r="S859" s="243"/>
      <c r="T859" s="24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5" t="s">
        <v>225</v>
      </c>
      <c r="AU859" s="245" t="s">
        <v>93</v>
      </c>
      <c r="AV859" s="13" t="s">
        <v>93</v>
      </c>
      <c r="AW859" s="13" t="s">
        <v>38</v>
      </c>
      <c r="AX859" s="13" t="s">
        <v>83</v>
      </c>
      <c r="AY859" s="245" t="s">
        <v>216</v>
      </c>
    </row>
    <row r="860" s="13" customFormat="1">
      <c r="A860" s="13"/>
      <c r="B860" s="234"/>
      <c r="C860" s="235"/>
      <c r="D860" s="236" t="s">
        <v>225</v>
      </c>
      <c r="E860" s="237" t="s">
        <v>1</v>
      </c>
      <c r="F860" s="238" t="s">
        <v>3893</v>
      </c>
      <c r="G860" s="235"/>
      <c r="H860" s="239">
        <v>1</v>
      </c>
      <c r="I860" s="240"/>
      <c r="J860" s="235"/>
      <c r="K860" s="235"/>
      <c r="L860" s="241"/>
      <c r="M860" s="242"/>
      <c r="N860" s="243"/>
      <c r="O860" s="243"/>
      <c r="P860" s="243"/>
      <c r="Q860" s="243"/>
      <c r="R860" s="243"/>
      <c r="S860" s="243"/>
      <c r="T860" s="24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5" t="s">
        <v>225</v>
      </c>
      <c r="AU860" s="245" t="s">
        <v>93</v>
      </c>
      <c r="AV860" s="13" t="s">
        <v>93</v>
      </c>
      <c r="AW860" s="13" t="s">
        <v>38</v>
      </c>
      <c r="AX860" s="13" t="s">
        <v>83</v>
      </c>
      <c r="AY860" s="245" t="s">
        <v>216</v>
      </c>
    </row>
    <row r="861" s="13" customFormat="1">
      <c r="A861" s="13"/>
      <c r="B861" s="234"/>
      <c r="C861" s="235"/>
      <c r="D861" s="236" t="s">
        <v>225</v>
      </c>
      <c r="E861" s="237" t="s">
        <v>1</v>
      </c>
      <c r="F861" s="238" t="s">
        <v>4061</v>
      </c>
      <c r="G861" s="235"/>
      <c r="H861" s="239">
        <v>1</v>
      </c>
      <c r="I861" s="240"/>
      <c r="J861" s="235"/>
      <c r="K861" s="235"/>
      <c r="L861" s="241"/>
      <c r="M861" s="242"/>
      <c r="N861" s="243"/>
      <c r="O861" s="243"/>
      <c r="P861" s="243"/>
      <c r="Q861" s="243"/>
      <c r="R861" s="243"/>
      <c r="S861" s="243"/>
      <c r="T861" s="24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5" t="s">
        <v>225</v>
      </c>
      <c r="AU861" s="245" t="s">
        <v>93</v>
      </c>
      <c r="AV861" s="13" t="s">
        <v>93</v>
      </c>
      <c r="AW861" s="13" t="s">
        <v>38</v>
      </c>
      <c r="AX861" s="13" t="s">
        <v>83</v>
      </c>
      <c r="AY861" s="245" t="s">
        <v>216</v>
      </c>
    </row>
    <row r="862" s="13" customFormat="1">
      <c r="A862" s="13"/>
      <c r="B862" s="234"/>
      <c r="C862" s="235"/>
      <c r="D862" s="236" t="s">
        <v>225</v>
      </c>
      <c r="E862" s="237" t="s">
        <v>1</v>
      </c>
      <c r="F862" s="238" t="s">
        <v>4062</v>
      </c>
      <c r="G862" s="235"/>
      <c r="H862" s="239">
        <v>1</v>
      </c>
      <c r="I862" s="240"/>
      <c r="J862" s="235"/>
      <c r="K862" s="235"/>
      <c r="L862" s="241"/>
      <c r="M862" s="242"/>
      <c r="N862" s="243"/>
      <c r="O862" s="243"/>
      <c r="P862" s="243"/>
      <c r="Q862" s="243"/>
      <c r="R862" s="243"/>
      <c r="S862" s="243"/>
      <c r="T862" s="24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5" t="s">
        <v>225</v>
      </c>
      <c r="AU862" s="245" t="s">
        <v>93</v>
      </c>
      <c r="AV862" s="13" t="s">
        <v>93</v>
      </c>
      <c r="AW862" s="13" t="s">
        <v>38</v>
      </c>
      <c r="AX862" s="13" t="s">
        <v>83</v>
      </c>
      <c r="AY862" s="245" t="s">
        <v>216</v>
      </c>
    </row>
    <row r="863" s="13" customFormat="1">
      <c r="A863" s="13"/>
      <c r="B863" s="234"/>
      <c r="C863" s="235"/>
      <c r="D863" s="236" t="s">
        <v>225</v>
      </c>
      <c r="E863" s="237" t="s">
        <v>1</v>
      </c>
      <c r="F863" s="238" t="s">
        <v>3894</v>
      </c>
      <c r="G863" s="235"/>
      <c r="H863" s="239">
        <v>1</v>
      </c>
      <c r="I863" s="240"/>
      <c r="J863" s="235"/>
      <c r="K863" s="235"/>
      <c r="L863" s="241"/>
      <c r="M863" s="242"/>
      <c r="N863" s="243"/>
      <c r="O863" s="243"/>
      <c r="P863" s="243"/>
      <c r="Q863" s="243"/>
      <c r="R863" s="243"/>
      <c r="S863" s="243"/>
      <c r="T863" s="24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5" t="s">
        <v>225</v>
      </c>
      <c r="AU863" s="245" t="s">
        <v>93</v>
      </c>
      <c r="AV863" s="13" t="s">
        <v>93</v>
      </c>
      <c r="AW863" s="13" t="s">
        <v>38</v>
      </c>
      <c r="AX863" s="13" t="s">
        <v>83</v>
      </c>
      <c r="AY863" s="245" t="s">
        <v>216</v>
      </c>
    </row>
    <row r="864" s="13" customFormat="1">
      <c r="A864" s="13"/>
      <c r="B864" s="234"/>
      <c r="C864" s="235"/>
      <c r="D864" s="236" t="s">
        <v>225</v>
      </c>
      <c r="E864" s="237" t="s">
        <v>1</v>
      </c>
      <c r="F864" s="238" t="s">
        <v>3895</v>
      </c>
      <c r="G864" s="235"/>
      <c r="H864" s="239">
        <v>1</v>
      </c>
      <c r="I864" s="240"/>
      <c r="J864" s="235"/>
      <c r="K864" s="235"/>
      <c r="L864" s="241"/>
      <c r="M864" s="242"/>
      <c r="N864" s="243"/>
      <c r="O864" s="243"/>
      <c r="P864" s="243"/>
      <c r="Q864" s="243"/>
      <c r="R864" s="243"/>
      <c r="S864" s="243"/>
      <c r="T864" s="24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5" t="s">
        <v>225</v>
      </c>
      <c r="AU864" s="245" t="s">
        <v>93</v>
      </c>
      <c r="AV864" s="13" t="s">
        <v>93</v>
      </c>
      <c r="AW864" s="13" t="s">
        <v>38</v>
      </c>
      <c r="AX864" s="13" t="s">
        <v>83</v>
      </c>
      <c r="AY864" s="245" t="s">
        <v>216</v>
      </c>
    </row>
    <row r="865" s="13" customFormat="1">
      <c r="A865" s="13"/>
      <c r="B865" s="234"/>
      <c r="C865" s="235"/>
      <c r="D865" s="236" t="s">
        <v>225</v>
      </c>
      <c r="E865" s="237" t="s">
        <v>1</v>
      </c>
      <c r="F865" s="238" t="s">
        <v>4182</v>
      </c>
      <c r="G865" s="235"/>
      <c r="H865" s="239">
        <v>1</v>
      </c>
      <c r="I865" s="240"/>
      <c r="J865" s="235"/>
      <c r="K865" s="235"/>
      <c r="L865" s="241"/>
      <c r="M865" s="242"/>
      <c r="N865" s="243"/>
      <c r="O865" s="243"/>
      <c r="P865" s="243"/>
      <c r="Q865" s="243"/>
      <c r="R865" s="243"/>
      <c r="S865" s="243"/>
      <c r="T865" s="24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5" t="s">
        <v>225</v>
      </c>
      <c r="AU865" s="245" t="s">
        <v>93</v>
      </c>
      <c r="AV865" s="13" t="s">
        <v>93</v>
      </c>
      <c r="AW865" s="13" t="s">
        <v>38</v>
      </c>
      <c r="AX865" s="13" t="s">
        <v>83</v>
      </c>
      <c r="AY865" s="245" t="s">
        <v>216</v>
      </c>
    </row>
    <row r="866" s="13" customFormat="1">
      <c r="A866" s="13"/>
      <c r="B866" s="234"/>
      <c r="C866" s="235"/>
      <c r="D866" s="236" t="s">
        <v>225</v>
      </c>
      <c r="E866" s="237" t="s">
        <v>1</v>
      </c>
      <c r="F866" s="238" t="s">
        <v>4183</v>
      </c>
      <c r="G866" s="235"/>
      <c r="H866" s="239">
        <v>1</v>
      </c>
      <c r="I866" s="240"/>
      <c r="J866" s="235"/>
      <c r="K866" s="235"/>
      <c r="L866" s="241"/>
      <c r="M866" s="242"/>
      <c r="N866" s="243"/>
      <c r="O866" s="243"/>
      <c r="P866" s="243"/>
      <c r="Q866" s="243"/>
      <c r="R866" s="243"/>
      <c r="S866" s="243"/>
      <c r="T866" s="24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5" t="s">
        <v>225</v>
      </c>
      <c r="AU866" s="245" t="s">
        <v>93</v>
      </c>
      <c r="AV866" s="13" t="s">
        <v>93</v>
      </c>
      <c r="AW866" s="13" t="s">
        <v>38</v>
      </c>
      <c r="AX866" s="13" t="s">
        <v>83</v>
      </c>
      <c r="AY866" s="245" t="s">
        <v>216</v>
      </c>
    </row>
    <row r="867" s="13" customFormat="1">
      <c r="A867" s="13"/>
      <c r="B867" s="234"/>
      <c r="C867" s="235"/>
      <c r="D867" s="236" t="s">
        <v>225</v>
      </c>
      <c r="E867" s="237" t="s">
        <v>1</v>
      </c>
      <c r="F867" s="238" t="s">
        <v>4184</v>
      </c>
      <c r="G867" s="235"/>
      <c r="H867" s="239">
        <v>1</v>
      </c>
      <c r="I867" s="240"/>
      <c r="J867" s="235"/>
      <c r="K867" s="235"/>
      <c r="L867" s="241"/>
      <c r="M867" s="242"/>
      <c r="N867" s="243"/>
      <c r="O867" s="243"/>
      <c r="P867" s="243"/>
      <c r="Q867" s="243"/>
      <c r="R867" s="243"/>
      <c r="S867" s="243"/>
      <c r="T867" s="24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5" t="s">
        <v>225</v>
      </c>
      <c r="AU867" s="245" t="s">
        <v>93</v>
      </c>
      <c r="AV867" s="13" t="s">
        <v>93</v>
      </c>
      <c r="AW867" s="13" t="s">
        <v>38</v>
      </c>
      <c r="AX867" s="13" t="s">
        <v>83</v>
      </c>
      <c r="AY867" s="245" t="s">
        <v>216</v>
      </c>
    </row>
    <row r="868" s="13" customFormat="1">
      <c r="A868" s="13"/>
      <c r="B868" s="234"/>
      <c r="C868" s="235"/>
      <c r="D868" s="236" t="s">
        <v>225</v>
      </c>
      <c r="E868" s="237" t="s">
        <v>1</v>
      </c>
      <c r="F868" s="238" t="s">
        <v>4185</v>
      </c>
      <c r="G868" s="235"/>
      <c r="H868" s="239">
        <v>1</v>
      </c>
      <c r="I868" s="240"/>
      <c r="J868" s="235"/>
      <c r="K868" s="235"/>
      <c r="L868" s="241"/>
      <c r="M868" s="242"/>
      <c r="N868" s="243"/>
      <c r="O868" s="243"/>
      <c r="P868" s="243"/>
      <c r="Q868" s="243"/>
      <c r="R868" s="243"/>
      <c r="S868" s="243"/>
      <c r="T868" s="24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5" t="s">
        <v>225</v>
      </c>
      <c r="AU868" s="245" t="s">
        <v>93</v>
      </c>
      <c r="AV868" s="13" t="s">
        <v>93</v>
      </c>
      <c r="AW868" s="13" t="s">
        <v>38</v>
      </c>
      <c r="AX868" s="13" t="s">
        <v>83</v>
      </c>
      <c r="AY868" s="245" t="s">
        <v>216</v>
      </c>
    </row>
    <row r="869" s="13" customFormat="1">
      <c r="A869" s="13"/>
      <c r="B869" s="234"/>
      <c r="C869" s="235"/>
      <c r="D869" s="236" t="s">
        <v>225</v>
      </c>
      <c r="E869" s="237" t="s">
        <v>1</v>
      </c>
      <c r="F869" s="238" t="s">
        <v>3896</v>
      </c>
      <c r="G869" s="235"/>
      <c r="H869" s="239">
        <v>1</v>
      </c>
      <c r="I869" s="240"/>
      <c r="J869" s="235"/>
      <c r="K869" s="235"/>
      <c r="L869" s="241"/>
      <c r="M869" s="242"/>
      <c r="N869" s="243"/>
      <c r="O869" s="243"/>
      <c r="P869" s="243"/>
      <c r="Q869" s="243"/>
      <c r="R869" s="243"/>
      <c r="S869" s="243"/>
      <c r="T869" s="24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5" t="s">
        <v>225</v>
      </c>
      <c r="AU869" s="245" t="s">
        <v>93</v>
      </c>
      <c r="AV869" s="13" t="s">
        <v>93</v>
      </c>
      <c r="AW869" s="13" t="s">
        <v>38</v>
      </c>
      <c r="AX869" s="13" t="s">
        <v>83</v>
      </c>
      <c r="AY869" s="245" t="s">
        <v>216</v>
      </c>
    </row>
    <row r="870" s="13" customFormat="1">
      <c r="A870" s="13"/>
      <c r="B870" s="234"/>
      <c r="C870" s="235"/>
      <c r="D870" s="236" t="s">
        <v>225</v>
      </c>
      <c r="E870" s="237" t="s">
        <v>1</v>
      </c>
      <c r="F870" s="238" t="s">
        <v>3897</v>
      </c>
      <c r="G870" s="235"/>
      <c r="H870" s="239">
        <v>1</v>
      </c>
      <c r="I870" s="240"/>
      <c r="J870" s="235"/>
      <c r="K870" s="235"/>
      <c r="L870" s="241"/>
      <c r="M870" s="242"/>
      <c r="N870" s="243"/>
      <c r="O870" s="243"/>
      <c r="P870" s="243"/>
      <c r="Q870" s="243"/>
      <c r="R870" s="243"/>
      <c r="S870" s="243"/>
      <c r="T870" s="24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5" t="s">
        <v>225</v>
      </c>
      <c r="AU870" s="245" t="s">
        <v>93</v>
      </c>
      <c r="AV870" s="13" t="s">
        <v>93</v>
      </c>
      <c r="AW870" s="13" t="s">
        <v>38</v>
      </c>
      <c r="AX870" s="13" t="s">
        <v>83</v>
      </c>
      <c r="AY870" s="245" t="s">
        <v>216</v>
      </c>
    </row>
    <row r="871" s="13" customFormat="1">
      <c r="A871" s="13"/>
      <c r="B871" s="234"/>
      <c r="C871" s="235"/>
      <c r="D871" s="236" t="s">
        <v>225</v>
      </c>
      <c r="E871" s="237" t="s">
        <v>1</v>
      </c>
      <c r="F871" s="238" t="s">
        <v>4186</v>
      </c>
      <c r="G871" s="235"/>
      <c r="H871" s="239">
        <v>1</v>
      </c>
      <c r="I871" s="240"/>
      <c r="J871" s="235"/>
      <c r="K871" s="235"/>
      <c r="L871" s="241"/>
      <c r="M871" s="242"/>
      <c r="N871" s="243"/>
      <c r="O871" s="243"/>
      <c r="P871" s="243"/>
      <c r="Q871" s="243"/>
      <c r="R871" s="243"/>
      <c r="S871" s="243"/>
      <c r="T871" s="24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5" t="s">
        <v>225</v>
      </c>
      <c r="AU871" s="245" t="s">
        <v>93</v>
      </c>
      <c r="AV871" s="13" t="s">
        <v>93</v>
      </c>
      <c r="AW871" s="13" t="s">
        <v>38</v>
      </c>
      <c r="AX871" s="13" t="s">
        <v>83</v>
      </c>
      <c r="AY871" s="245" t="s">
        <v>216</v>
      </c>
    </row>
    <row r="872" s="13" customFormat="1">
      <c r="A872" s="13"/>
      <c r="B872" s="234"/>
      <c r="C872" s="235"/>
      <c r="D872" s="236" t="s">
        <v>225</v>
      </c>
      <c r="E872" s="237" t="s">
        <v>1</v>
      </c>
      <c r="F872" s="238" t="s">
        <v>4231</v>
      </c>
      <c r="G872" s="235"/>
      <c r="H872" s="239">
        <v>1</v>
      </c>
      <c r="I872" s="240"/>
      <c r="J872" s="235"/>
      <c r="K872" s="235"/>
      <c r="L872" s="241"/>
      <c r="M872" s="242"/>
      <c r="N872" s="243"/>
      <c r="O872" s="243"/>
      <c r="P872" s="243"/>
      <c r="Q872" s="243"/>
      <c r="R872" s="243"/>
      <c r="S872" s="243"/>
      <c r="T872" s="24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5" t="s">
        <v>225</v>
      </c>
      <c r="AU872" s="245" t="s">
        <v>93</v>
      </c>
      <c r="AV872" s="13" t="s">
        <v>93</v>
      </c>
      <c r="AW872" s="13" t="s">
        <v>38</v>
      </c>
      <c r="AX872" s="13" t="s">
        <v>83</v>
      </c>
      <c r="AY872" s="245" t="s">
        <v>216</v>
      </c>
    </row>
    <row r="873" s="13" customFormat="1">
      <c r="A873" s="13"/>
      <c r="B873" s="234"/>
      <c r="C873" s="235"/>
      <c r="D873" s="236" t="s">
        <v>225</v>
      </c>
      <c r="E873" s="237" t="s">
        <v>1</v>
      </c>
      <c r="F873" s="238" t="s">
        <v>4188</v>
      </c>
      <c r="G873" s="235"/>
      <c r="H873" s="239">
        <v>1</v>
      </c>
      <c r="I873" s="240"/>
      <c r="J873" s="235"/>
      <c r="K873" s="235"/>
      <c r="L873" s="241"/>
      <c r="M873" s="242"/>
      <c r="N873" s="243"/>
      <c r="O873" s="243"/>
      <c r="P873" s="243"/>
      <c r="Q873" s="243"/>
      <c r="R873" s="243"/>
      <c r="S873" s="243"/>
      <c r="T873" s="24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5" t="s">
        <v>225</v>
      </c>
      <c r="AU873" s="245" t="s">
        <v>93</v>
      </c>
      <c r="AV873" s="13" t="s">
        <v>93</v>
      </c>
      <c r="AW873" s="13" t="s">
        <v>38</v>
      </c>
      <c r="AX873" s="13" t="s">
        <v>83</v>
      </c>
      <c r="AY873" s="245" t="s">
        <v>216</v>
      </c>
    </row>
    <row r="874" s="14" customFormat="1">
      <c r="A874" s="14"/>
      <c r="B874" s="246"/>
      <c r="C874" s="247"/>
      <c r="D874" s="236" t="s">
        <v>225</v>
      </c>
      <c r="E874" s="248" t="s">
        <v>1</v>
      </c>
      <c r="F874" s="249" t="s">
        <v>229</v>
      </c>
      <c r="G874" s="247"/>
      <c r="H874" s="250">
        <v>45</v>
      </c>
      <c r="I874" s="251"/>
      <c r="J874" s="247"/>
      <c r="K874" s="247"/>
      <c r="L874" s="252"/>
      <c r="M874" s="253"/>
      <c r="N874" s="254"/>
      <c r="O874" s="254"/>
      <c r="P874" s="254"/>
      <c r="Q874" s="254"/>
      <c r="R874" s="254"/>
      <c r="S874" s="254"/>
      <c r="T874" s="255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6" t="s">
        <v>225</v>
      </c>
      <c r="AU874" s="256" t="s">
        <v>93</v>
      </c>
      <c r="AV874" s="14" t="s">
        <v>223</v>
      </c>
      <c r="AW874" s="14" t="s">
        <v>38</v>
      </c>
      <c r="AX874" s="14" t="s">
        <v>91</v>
      </c>
      <c r="AY874" s="256" t="s">
        <v>216</v>
      </c>
    </row>
    <row r="875" s="2" customFormat="1" ht="16.5" customHeight="1">
      <c r="A875" s="40"/>
      <c r="B875" s="41"/>
      <c r="C875" s="221" t="s">
        <v>609</v>
      </c>
      <c r="D875" s="221" t="s">
        <v>218</v>
      </c>
      <c r="E875" s="222" t="s">
        <v>4244</v>
      </c>
      <c r="F875" s="223" t="s">
        <v>4245</v>
      </c>
      <c r="G875" s="224" t="s">
        <v>315</v>
      </c>
      <c r="H875" s="225">
        <v>311</v>
      </c>
      <c r="I875" s="226"/>
      <c r="J875" s="227">
        <f>ROUND(I875*H875,2)</f>
        <v>0</v>
      </c>
      <c r="K875" s="223" t="s">
        <v>1</v>
      </c>
      <c r="L875" s="46"/>
      <c r="M875" s="228" t="s">
        <v>1</v>
      </c>
      <c r="N875" s="229" t="s">
        <v>48</v>
      </c>
      <c r="O875" s="93"/>
      <c r="P875" s="230">
        <f>O875*H875</f>
        <v>0</v>
      </c>
      <c r="Q875" s="230">
        <v>0</v>
      </c>
      <c r="R875" s="230">
        <f>Q875*H875</f>
        <v>0</v>
      </c>
      <c r="S875" s="230">
        <v>0</v>
      </c>
      <c r="T875" s="231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32" t="s">
        <v>223</v>
      </c>
      <c r="AT875" s="232" t="s">
        <v>218</v>
      </c>
      <c r="AU875" s="232" t="s">
        <v>93</v>
      </c>
      <c r="AY875" s="18" t="s">
        <v>216</v>
      </c>
      <c r="BE875" s="233">
        <f>IF(N875="základní",J875,0)</f>
        <v>0</v>
      </c>
      <c r="BF875" s="233">
        <f>IF(N875="snížená",J875,0)</f>
        <v>0</v>
      </c>
      <c r="BG875" s="233">
        <f>IF(N875="zákl. přenesená",J875,0)</f>
        <v>0</v>
      </c>
      <c r="BH875" s="233">
        <f>IF(N875="sníž. přenesená",J875,0)</f>
        <v>0</v>
      </c>
      <c r="BI875" s="233">
        <f>IF(N875="nulová",J875,0)</f>
        <v>0</v>
      </c>
      <c r="BJ875" s="18" t="s">
        <v>91</v>
      </c>
      <c r="BK875" s="233">
        <f>ROUND(I875*H875,2)</f>
        <v>0</v>
      </c>
      <c r="BL875" s="18" t="s">
        <v>223</v>
      </c>
      <c r="BM875" s="232" t="s">
        <v>4246</v>
      </c>
    </row>
    <row r="876" s="15" customFormat="1">
      <c r="A876" s="15"/>
      <c r="B876" s="257"/>
      <c r="C876" s="258"/>
      <c r="D876" s="236" t="s">
        <v>225</v>
      </c>
      <c r="E876" s="259" t="s">
        <v>1</v>
      </c>
      <c r="F876" s="260" t="s">
        <v>3697</v>
      </c>
      <c r="G876" s="258"/>
      <c r="H876" s="259" t="s">
        <v>1</v>
      </c>
      <c r="I876" s="261"/>
      <c r="J876" s="258"/>
      <c r="K876" s="258"/>
      <c r="L876" s="262"/>
      <c r="M876" s="263"/>
      <c r="N876" s="264"/>
      <c r="O876" s="264"/>
      <c r="P876" s="264"/>
      <c r="Q876" s="264"/>
      <c r="R876" s="264"/>
      <c r="S876" s="264"/>
      <c r="T876" s="26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66" t="s">
        <v>225</v>
      </c>
      <c r="AU876" s="266" t="s">
        <v>93</v>
      </c>
      <c r="AV876" s="15" t="s">
        <v>91</v>
      </c>
      <c r="AW876" s="15" t="s">
        <v>38</v>
      </c>
      <c r="AX876" s="15" t="s">
        <v>83</v>
      </c>
      <c r="AY876" s="266" t="s">
        <v>216</v>
      </c>
    </row>
    <row r="877" s="13" customFormat="1">
      <c r="A877" s="13"/>
      <c r="B877" s="234"/>
      <c r="C877" s="235"/>
      <c r="D877" s="236" t="s">
        <v>225</v>
      </c>
      <c r="E877" s="237" t="s">
        <v>1</v>
      </c>
      <c r="F877" s="238" t="s">
        <v>4247</v>
      </c>
      <c r="G877" s="235"/>
      <c r="H877" s="239">
        <v>40</v>
      </c>
      <c r="I877" s="240"/>
      <c r="J877" s="235"/>
      <c r="K877" s="235"/>
      <c r="L877" s="241"/>
      <c r="M877" s="242"/>
      <c r="N877" s="243"/>
      <c r="O877" s="243"/>
      <c r="P877" s="243"/>
      <c r="Q877" s="243"/>
      <c r="R877" s="243"/>
      <c r="S877" s="243"/>
      <c r="T877" s="24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5" t="s">
        <v>225</v>
      </c>
      <c r="AU877" s="245" t="s">
        <v>93</v>
      </c>
      <c r="AV877" s="13" t="s">
        <v>93</v>
      </c>
      <c r="AW877" s="13" t="s">
        <v>38</v>
      </c>
      <c r="AX877" s="13" t="s">
        <v>83</v>
      </c>
      <c r="AY877" s="245" t="s">
        <v>216</v>
      </c>
    </row>
    <row r="878" s="13" customFormat="1">
      <c r="A878" s="13"/>
      <c r="B878" s="234"/>
      <c r="C878" s="235"/>
      <c r="D878" s="236" t="s">
        <v>225</v>
      </c>
      <c r="E878" s="237" t="s">
        <v>1</v>
      </c>
      <c r="F878" s="238" t="s">
        <v>4248</v>
      </c>
      <c r="G878" s="235"/>
      <c r="H878" s="239">
        <v>45</v>
      </c>
      <c r="I878" s="240"/>
      <c r="J878" s="235"/>
      <c r="K878" s="235"/>
      <c r="L878" s="241"/>
      <c r="M878" s="242"/>
      <c r="N878" s="243"/>
      <c r="O878" s="243"/>
      <c r="P878" s="243"/>
      <c r="Q878" s="243"/>
      <c r="R878" s="243"/>
      <c r="S878" s="243"/>
      <c r="T878" s="24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5" t="s">
        <v>225</v>
      </c>
      <c r="AU878" s="245" t="s">
        <v>93</v>
      </c>
      <c r="AV878" s="13" t="s">
        <v>93</v>
      </c>
      <c r="AW878" s="13" t="s">
        <v>38</v>
      </c>
      <c r="AX878" s="13" t="s">
        <v>83</v>
      </c>
      <c r="AY878" s="245" t="s">
        <v>216</v>
      </c>
    </row>
    <row r="879" s="13" customFormat="1">
      <c r="A879" s="13"/>
      <c r="B879" s="234"/>
      <c r="C879" s="235"/>
      <c r="D879" s="236" t="s">
        <v>225</v>
      </c>
      <c r="E879" s="237" t="s">
        <v>1</v>
      </c>
      <c r="F879" s="238" t="s">
        <v>4249</v>
      </c>
      <c r="G879" s="235"/>
      <c r="H879" s="239">
        <v>40</v>
      </c>
      <c r="I879" s="240"/>
      <c r="J879" s="235"/>
      <c r="K879" s="235"/>
      <c r="L879" s="241"/>
      <c r="M879" s="242"/>
      <c r="N879" s="243"/>
      <c r="O879" s="243"/>
      <c r="P879" s="243"/>
      <c r="Q879" s="243"/>
      <c r="R879" s="243"/>
      <c r="S879" s="243"/>
      <c r="T879" s="24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5" t="s">
        <v>225</v>
      </c>
      <c r="AU879" s="245" t="s">
        <v>93</v>
      </c>
      <c r="AV879" s="13" t="s">
        <v>93</v>
      </c>
      <c r="AW879" s="13" t="s">
        <v>38</v>
      </c>
      <c r="AX879" s="13" t="s">
        <v>83</v>
      </c>
      <c r="AY879" s="245" t="s">
        <v>216</v>
      </c>
    </row>
    <row r="880" s="13" customFormat="1">
      <c r="A880" s="13"/>
      <c r="B880" s="234"/>
      <c r="C880" s="235"/>
      <c r="D880" s="236" t="s">
        <v>225</v>
      </c>
      <c r="E880" s="237" t="s">
        <v>1</v>
      </c>
      <c r="F880" s="238" t="s">
        <v>4250</v>
      </c>
      <c r="G880" s="235"/>
      <c r="H880" s="239">
        <v>40</v>
      </c>
      <c r="I880" s="240"/>
      <c r="J880" s="235"/>
      <c r="K880" s="235"/>
      <c r="L880" s="241"/>
      <c r="M880" s="242"/>
      <c r="N880" s="243"/>
      <c r="O880" s="243"/>
      <c r="P880" s="243"/>
      <c r="Q880" s="243"/>
      <c r="R880" s="243"/>
      <c r="S880" s="243"/>
      <c r="T880" s="24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5" t="s">
        <v>225</v>
      </c>
      <c r="AU880" s="245" t="s">
        <v>93</v>
      </c>
      <c r="AV880" s="13" t="s">
        <v>93</v>
      </c>
      <c r="AW880" s="13" t="s">
        <v>38</v>
      </c>
      <c r="AX880" s="13" t="s">
        <v>83</v>
      </c>
      <c r="AY880" s="245" t="s">
        <v>216</v>
      </c>
    </row>
    <row r="881" s="13" customFormat="1">
      <c r="A881" s="13"/>
      <c r="B881" s="234"/>
      <c r="C881" s="235"/>
      <c r="D881" s="236" t="s">
        <v>225</v>
      </c>
      <c r="E881" s="237" t="s">
        <v>1</v>
      </c>
      <c r="F881" s="238" t="s">
        <v>4114</v>
      </c>
      <c r="G881" s="235"/>
      <c r="H881" s="239">
        <v>20</v>
      </c>
      <c r="I881" s="240"/>
      <c r="J881" s="235"/>
      <c r="K881" s="235"/>
      <c r="L881" s="241"/>
      <c r="M881" s="242"/>
      <c r="N881" s="243"/>
      <c r="O881" s="243"/>
      <c r="P881" s="243"/>
      <c r="Q881" s="243"/>
      <c r="R881" s="243"/>
      <c r="S881" s="243"/>
      <c r="T881" s="24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5" t="s">
        <v>225</v>
      </c>
      <c r="AU881" s="245" t="s">
        <v>93</v>
      </c>
      <c r="AV881" s="13" t="s">
        <v>93</v>
      </c>
      <c r="AW881" s="13" t="s">
        <v>38</v>
      </c>
      <c r="AX881" s="13" t="s">
        <v>83</v>
      </c>
      <c r="AY881" s="245" t="s">
        <v>216</v>
      </c>
    </row>
    <row r="882" s="13" customFormat="1">
      <c r="A882" s="13"/>
      <c r="B882" s="234"/>
      <c r="C882" s="235"/>
      <c r="D882" s="236" t="s">
        <v>225</v>
      </c>
      <c r="E882" s="237" t="s">
        <v>1</v>
      </c>
      <c r="F882" s="238" t="s">
        <v>4251</v>
      </c>
      <c r="G882" s="235"/>
      <c r="H882" s="239">
        <v>45</v>
      </c>
      <c r="I882" s="240"/>
      <c r="J882" s="235"/>
      <c r="K882" s="235"/>
      <c r="L882" s="241"/>
      <c r="M882" s="242"/>
      <c r="N882" s="243"/>
      <c r="O882" s="243"/>
      <c r="P882" s="243"/>
      <c r="Q882" s="243"/>
      <c r="R882" s="243"/>
      <c r="S882" s="243"/>
      <c r="T882" s="24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5" t="s">
        <v>225</v>
      </c>
      <c r="AU882" s="245" t="s">
        <v>93</v>
      </c>
      <c r="AV882" s="13" t="s">
        <v>93</v>
      </c>
      <c r="AW882" s="13" t="s">
        <v>38</v>
      </c>
      <c r="AX882" s="13" t="s">
        <v>83</v>
      </c>
      <c r="AY882" s="245" t="s">
        <v>216</v>
      </c>
    </row>
    <row r="883" s="15" customFormat="1">
      <c r="A883" s="15"/>
      <c r="B883" s="257"/>
      <c r="C883" s="258"/>
      <c r="D883" s="236" t="s">
        <v>225</v>
      </c>
      <c r="E883" s="259" t="s">
        <v>1</v>
      </c>
      <c r="F883" s="260" t="s">
        <v>3703</v>
      </c>
      <c r="G883" s="258"/>
      <c r="H883" s="259" t="s">
        <v>1</v>
      </c>
      <c r="I883" s="261"/>
      <c r="J883" s="258"/>
      <c r="K883" s="258"/>
      <c r="L883" s="262"/>
      <c r="M883" s="263"/>
      <c r="N883" s="264"/>
      <c r="O883" s="264"/>
      <c r="P883" s="264"/>
      <c r="Q883" s="264"/>
      <c r="R883" s="264"/>
      <c r="S883" s="264"/>
      <c r="T883" s="26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66" t="s">
        <v>225</v>
      </c>
      <c r="AU883" s="266" t="s">
        <v>93</v>
      </c>
      <c r="AV883" s="15" t="s">
        <v>91</v>
      </c>
      <c r="AW883" s="15" t="s">
        <v>38</v>
      </c>
      <c r="AX883" s="15" t="s">
        <v>83</v>
      </c>
      <c r="AY883" s="266" t="s">
        <v>216</v>
      </c>
    </row>
    <row r="884" s="13" customFormat="1">
      <c r="A884" s="13"/>
      <c r="B884" s="234"/>
      <c r="C884" s="235"/>
      <c r="D884" s="236" t="s">
        <v>225</v>
      </c>
      <c r="E884" s="237" t="s">
        <v>1</v>
      </c>
      <c r="F884" s="238" t="s">
        <v>4075</v>
      </c>
      <c r="G884" s="235"/>
      <c r="H884" s="239">
        <v>4</v>
      </c>
      <c r="I884" s="240"/>
      <c r="J884" s="235"/>
      <c r="K884" s="235"/>
      <c r="L884" s="241"/>
      <c r="M884" s="242"/>
      <c r="N884" s="243"/>
      <c r="O884" s="243"/>
      <c r="P884" s="243"/>
      <c r="Q884" s="243"/>
      <c r="R884" s="243"/>
      <c r="S884" s="243"/>
      <c r="T884" s="24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5" t="s">
        <v>225</v>
      </c>
      <c r="AU884" s="245" t="s">
        <v>93</v>
      </c>
      <c r="AV884" s="13" t="s">
        <v>93</v>
      </c>
      <c r="AW884" s="13" t="s">
        <v>38</v>
      </c>
      <c r="AX884" s="13" t="s">
        <v>83</v>
      </c>
      <c r="AY884" s="245" t="s">
        <v>216</v>
      </c>
    </row>
    <row r="885" s="13" customFormat="1">
      <c r="A885" s="13"/>
      <c r="B885" s="234"/>
      <c r="C885" s="235"/>
      <c r="D885" s="236" t="s">
        <v>225</v>
      </c>
      <c r="E885" s="237" t="s">
        <v>1</v>
      </c>
      <c r="F885" s="238" t="s">
        <v>4252</v>
      </c>
      <c r="G885" s="235"/>
      <c r="H885" s="239">
        <v>8</v>
      </c>
      <c r="I885" s="240"/>
      <c r="J885" s="235"/>
      <c r="K885" s="235"/>
      <c r="L885" s="241"/>
      <c r="M885" s="242"/>
      <c r="N885" s="243"/>
      <c r="O885" s="243"/>
      <c r="P885" s="243"/>
      <c r="Q885" s="243"/>
      <c r="R885" s="243"/>
      <c r="S885" s="243"/>
      <c r="T885" s="24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5" t="s">
        <v>225</v>
      </c>
      <c r="AU885" s="245" t="s">
        <v>93</v>
      </c>
      <c r="AV885" s="13" t="s">
        <v>93</v>
      </c>
      <c r="AW885" s="13" t="s">
        <v>38</v>
      </c>
      <c r="AX885" s="13" t="s">
        <v>83</v>
      </c>
      <c r="AY885" s="245" t="s">
        <v>216</v>
      </c>
    </row>
    <row r="886" s="13" customFormat="1">
      <c r="A886" s="13"/>
      <c r="B886" s="234"/>
      <c r="C886" s="235"/>
      <c r="D886" s="236" t="s">
        <v>225</v>
      </c>
      <c r="E886" s="237" t="s">
        <v>1</v>
      </c>
      <c r="F886" s="238" t="s">
        <v>4253</v>
      </c>
      <c r="G886" s="235"/>
      <c r="H886" s="239">
        <v>4</v>
      </c>
      <c r="I886" s="240"/>
      <c r="J886" s="235"/>
      <c r="K886" s="235"/>
      <c r="L886" s="241"/>
      <c r="M886" s="242"/>
      <c r="N886" s="243"/>
      <c r="O886" s="243"/>
      <c r="P886" s="243"/>
      <c r="Q886" s="243"/>
      <c r="R886" s="243"/>
      <c r="S886" s="243"/>
      <c r="T886" s="24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5" t="s">
        <v>225</v>
      </c>
      <c r="AU886" s="245" t="s">
        <v>93</v>
      </c>
      <c r="AV886" s="13" t="s">
        <v>93</v>
      </c>
      <c r="AW886" s="13" t="s">
        <v>38</v>
      </c>
      <c r="AX886" s="13" t="s">
        <v>83</v>
      </c>
      <c r="AY886" s="245" t="s">
        <v>216</v>
      </c>
    </row>
    <row r="887" s="13" customFormat="1">
      <c r="A887" s="13"/>
      <c r="B887" s="234"/>
      <c r="C887" s="235"/>
      <c r="D887" s="236" t="s">
        <v>225</v>
      </c>
      <c r="E887" s="237" t="s">
        <v>1</v>
      </c>
      <c r="F887" s="238" t="s">
        <v>4254</v>
      </c>
      <c r="G887" s="235"/>
      <c r="H887" s="239">
        <v>4</v>
      </c>
      <c r="I887" s="240"/>
      <c r="J887" s="235"/>
      <c r="K887" s="235"/>
      <c r="L887" s="241"/>
      <c r="M887" s="242"/>
      <c r="N887" s="243"/>
      <c r="O887" s="243"/>
      <c r="P887" s="243"/>
      <c r="Q887" s="243"/>
      <c r="R887" s="243"/>
      <c r="S887" s="243"/>
      <c r="T887" s="244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5" t="s">
        <v>225</v>
      </c>
      <c r="AU887" s="245" t="s">
        <v>93</v>
      </c>
      <c r="AV887" s="13" t="s">
        <v>93</v>
      </c>
      <c r="AW887" s="13" t="s">
        <v>38</v>
      </c>
      <c r="AX887" s="13" t="s">
        <v>83</v>
      </c>
      <c r="AY887" s="245" t="s">
        <v>216</v>
      </c>
    </row>
    <row r="888" s="13" customFormat="1">
      <c r="A888" s="13"/>
      <c r="B888" s="234"/>
      <c r="C888" s="235"/>
      <c r="D888" s="236" t="s">
        <v>225</v>
      </c>
      <c r="E888" s="237" t="s">
        <v>1</v>
      </c>
      <c r="F888" s="238" t="s">
        <v>4078</v>
      </c>
      <c r="G888" s="235"/>
      <c r="H888" s="239">
        <v>4</v>
      </c>
      <c r="I888" s="240"/>
      <c r="J888" s="235"/>
      <c r="K888" s="235"/>
      <c r="L888" s="241"/>
      <c r="M888" s="242"/>
      <c r="N888" s="243"/>
      <c r="O888" s="243"/>
      <c r="P888" s="243"/>
      <c r="Q888" s="243"/>
      <c r="R888" s="243"/>
      <c r="S888" s="243"/>
      <c r="T888" s="244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5" t="s">
        <v>225</v>
      </c>
      <c r="AU888" s="245" t="s">
        <v>93</v>
      </c>
      <c r="AV888" s="13" t="s">
        <v>93</v>
      </c>
      <c r="AW888" s="13" t="s">
        <v>38</v>
      </c>
      <c r="AX888" s="13" t="s">
        <v>83</v>
      </c>
      <c r="AY888" s="245" t="s">
        <v>216</v>
      </c>
    </row>
    <row r="889" s="13" customFormat="1">
      <c r="A889" s="13"/>
      <c r="B889" s="234"/>
      <c r="C889" s="235"/>
      <c r="D889" s="236" t="s">
        <v>225</v>
      </c>
      <c r="E889" s="237" t="s">
        <v>1</v>
      </c>
      <c r="F889" s="238" t="s">
        <v>4181</v>
      </c>
      <c r="G889" s="235"/>
      <c r="H889" s="239">
        <v>4</v>
      </c>
      <c r="I889" s="240"/>
      <c r="J889" s="235"/>
      <c r="K889" s="235"/>
      <c r="L889" s="241"/>
      <c r="M889" s="242"/>
      <c r="N889" s="243"/>
      <c r="O889" s="243"/>
      <c r="P889" s="243"/>
      <c r="Q889" s="243"/>
      <c r="R889" s="243"/>
      <c r="S889" s="243"/>
      <c r="T889" s="244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5" t="s">
        <v>225</v>
      </c>
      <c r="AU889" s="245" t="s">
        <v>93</v>
      </c>
      <c r="AV889" s="13" t="s">
        <v>93</v>
      </c>
      <c r="AW889" s="13" t="s">
        <v>38</v>
      </c>
      <c r="AX889" s="13" t="s">
        <v>83</v>
      </c>
      <c r="AY889" s="245" t="s">
        <v>216</v>
      </c>
    </row>
    <row r="890" s="13" customFormat="1">
      <c r="A890" s="13"/>
      <c r="B890" s="234"/>
      <c r="C890" s="235"/>
      <c r="D890" s="236" t="s">
        <v>225</v>
      </c>
      <c r="E890" s="237" t="s">
        <v>1</v>
      </c>
      <c r="F890" s="238" t="s">
        <v>3838</v>
      </c>
      <c r="G890" s="235"/>
      <c r="H890" s="239">
        <v>4</v>
      </c>
      <c r="I890" s="240"/>
      <c r="J890" s="235"/>
      <c r="K890" s="235"/>
      <c r="L890" s="241"/>
      <c r="M890" s="242"/>
      <c r="N890" s="243"/>
      <c r="O890" s="243"/>
      <c r="P890" s="243"/>
      <c r="Q890" s="243"/>
      <c r="R890" s="243"/>
      <c r="S890" s="243"/>
      <c r="T890" s="24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5" t="s">
        <v>225</v>
      </c>
      <c r="AU890" s="245" t="s">
        <v>93</v>
      </c>
      <c r="AV890" s="13" t="s">
        <v>93</v>
      </c>
      <c r="AW890" s="13" t="s">
        <v>38</v>
      </c>
      <c r="AX890" s="13" t="s">
        <v>83</v>
      </c>
      <c r="AY890" s="245" t="s">
        <v>216</v>
      </c>
    </row>
    <row r="891" s="13" customFormat="1">
      <c r="A891" s="13"/>
      <c r="B891" s="234"/>
      <c r="C891" s="235"/>
      <c r="D891" s="236" t="s">
        <v>225</v>
      </c>
      <c r="E891" s="237" t="s">
        <v>1</v>
      </c>
      <c r="F891" s="238" t="s">
        <v>3839</v>
      </c>
      <c r="G891" s="235"/>
      <c r="H891" s="239">
        <v>4</v>
      </c>
      <c r="I891" s="240"/>
      <c r="J891" s="235"/>
      <c r="K891" s="235"/>
      <c r="L891" s="241"/>
      <c r="M891" s="242"/>
      <c r="N891" s="243"/>
      <c r="O891" s="243"/>
      <c r="P891" s="243"/>
      <c r="Q891" s="243"/>
      <c r="R891" s="243"/>
      <c r="S891" s="243"/>
      <c r="T891" s="24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5" t="s">
        <v>225</v>
      </c>
      <c r="AU891" s="245" t="s">
        <v>93</v>
      </c>
      <c r="AV891" s="13" t="s">
        <v>93</v>
      </c>
      <c r="AW891" s="13" t="s">
        <v>38</v>
      </c>
      <c r="AX891" s="13" t="s">
        <v>83</v>
      </c>
      <c r="AY891" s="245" t="s">
        <v>216</v>
      </c>
    </row>
    <row r="892" s="13" customFormat="1">
      <c r="A892" s="13"/>
      <c r="B892" s="234"/>
      <c r="C892" s="235"/>
      <c r="D892" s="236" t="s">
        <v>225</v>
      </c>
      <c r="E892" s="237" t="s">
        <v>1</v>
      </c>
      <c r="F892" s="238" t="s">
        <v>4082</v>
      </c>
      <c r="G892" s="235"/>
      <c r="H892" s="239">
        <v>4</v>
      </c>
      <c r="I892" s="240"/>
      <c r="J892" s="235"/>
      <c r="K892" s="235"/>
      <c r="L892" s="241"/>
      <c r="M892" s="242"/>
      <c r="N892" s="243"/>
      <c r="O892" s="243"/>
      <c r="P892" s="243"/>
      <c r="Q892" s="243"/>
      <c r="R892" s="243"/>
      <c r="S892" s="243"/>
      <c r="T892" s="24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5" t="s">
        <v>225</v>
      </c>
      <c r="AU892" s="245" t="s">
        <v>93</v>
      </c>
      <c r="AV892" s="13" t="s">
        <v>93</v>
      </c>
      <c r="AW892" s="13" t="s">
        <v>38</v>
      </c>
      <c r="AX892" s="13" t="s">
        <v>83</v>
      </c>
      <c r="AY892" s="245" t="s">
        <v>216</v>
      </c>
    </row>
    <row r="893" s="13" customFormat="1">
      <c r="A893" s="13"/>
      <c r="B893" s="234"/>
      <c r="C893" s="235"/>
      <c r="D893" s="236" t="s">
        <v>225</v>
      </c>
      <c r="E893" s="237" t="s">
        <v>1</v>
      </c>
      <c r="F893" s="238" t="s">
        <v>4255</v>
      </c>
      <c r="G893" s="235"/>
      <c r="H893" s="239">
        <v>4</v>
      </c>
      <c r="I893" s="240"/>
      <c r="J893" s="235"/>
      <c r="K893" s="235"/>
      <c r="L893" s="241"/>
      <c r="M893" s="242"/>
      <c r="N893" s="243"/>
      <c r="O893" s="243"/>
      <c r="P893" s="243"/>
      <c r="Q893" s="243"/>
      <c r="R893" s="243"/>
      <c r="S893" s="243"/>
      <c r="T893" s="24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5" t="s">
        <v>225</v>
      </c>
      <c r="AU893" s="245" t="s">
        <v>93</v>
      </c>
      <c r="AV893" s="13" t="s">
        <v>93</v>
      </c>
      <c r="AW893" s="13" t="s">
        <v>38</v>
      </c>
      <c r="AX893" s="13" t="s">
        <v>83</v>
      </c>
      <c r="AY893" s="245" t="s">
        <v>216</v>
      </c>
    </row>
    <row r="894" s="13" customFormat="1">
      <c r="A894" s="13"/>
      <c r="B894" s="234"/>
      <c r="C894" s="235"/>
      <c r="D894" s="236" t="s">
        <v>225</v>
      </c>
      <c r="E894" s="237" t="s">
        <v>1</v>
      </c>
      <c r="F894" s="238" t="s">
        <v>3842</v>
      </c>
      <c r="G894" s="235"/>
      <c r="H894" s="239">
        <v>4</v>
      </c>
      <c r="I894" s="240"/>
      <c r="J894" s="235"/>
      <c r="K894" s="235"/>
      <c r="L894" s="241"/>
      <c r="M894" s="242"/>
      <c r="N894" s="243"/>
      <c r="O894" s="243"/>
      <c r="P894" s="243"/>
      <c r="Q894" s="243"/>
      <c r="R894" s="243"/>
      <c r="S894" s="243"/>
      <c r="T894" s="24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5" t="s">
        <v>225</v>
      </c>
      <c r="AU894" s="245" t="s">
        <v>93</v>
      </c>
      <c r="AV894" s="13" t="s">
        <v>93</v>
      </c>
      <c r="AW894" s="13" t="s">
        <v>38</v>
      </c>
      <c r="AX894" s="13" t="s">
        <v>83</v>
      </c>
      <c r="AY894" s="245" t="s">
        <v>216</v>
      </c>
    </row>
    <row r="895" s="13" customFormat="1">
      <c r="A895" s="13"/>
      <c r="B895" s="234"/>
      <c r="C895" s="235"/>
      <c r="D895" s="236" t="s">
        <v>225</v>
      </c>
      <c r="E895" s="237" t="s">
        <v>1</v>
      </c>
      <c r="F895" s="238" t="s">
        <v>3843</v>
      </c>
      <c r="G895" s="235"/>
      <c r="H895" s="239">
        <v>4</v>
      </c>
      <c r="I895" s="240"/>
      <c r="J895" s="235"/>
      <c r="K895" s="235"/>
      <c r="L895" s="241"/>
      <c r="M895" s="242"/>
      <c r="N895" s="243"/>
      <c r="O895" s="243"/>
      <c r="P895" s="243"/>
      <c r="Q895" s="243"/>
      <c r="R895" s="243"/>
      <c r="S895" s="243"/>
      <c r="T895" s="24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5" t="s">
        <v>225</v>
      </c>
      <c r="AU895" s="245" t="s">
        <v>93</v>
      </c>
      <c r="AV895" s="13" t="s">
        <v>93</v>
      </c>
      <c r="AW895" s="13" t="s">
        <v>38</v>
      </c>
      <c r="AX895" s="13" t="s">
        <v>83</v>
      </c>
      <c r="AY895" s="245" t="s">
        <v>216</v>
      </c>
    </row>
    <row r="896" s="13" customFormat="1">
      <c r="A896" s="13"/>
      <c r="B896" s="234"/>
      <c r="C896" s="235"/>
      <c r="D896" s="236" t="s">
        <v>225</v>
      </c>
      <c r="E896" s="237" t="s">
        <v>1</v>
      </c>
      <c r="F896" s="238" t="s">
        <v>3844</v>
      </c>
      <c r="G896" s="235"/>
      <c r="H896" s="239">
        <v>4</v>
      </c>
      <c r="I896" s="240"/>
      <c r="J896" s="235"/>
      <c r="K896" s="235"/>
      <c r="L896" s="241"/>
      <c r="M896" s="242"/>
      <c r="N896" s="243"/>
      <c r="O896" s="243"/>
      <c r="P896" s="243"/>
      <c r="Q896" s="243"/>
      <c r="R896" s="243"/>
      <c r="S896" s="243"/>
      <c r="T896" s="244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5" t="s">
        <v>225</v>
      </c>
      <c r="AU896" s="245" t="s">
        <v>93</v>
      </c>
      <c r="AV896" s="13" t="s">
        <v>93</v>
      </c>
      <c r="AW896" s="13" t="s">
        <v>38</v>
      </c>
      <c r="AX896" s="13" t="s">
        <v>83</v>
      </c>
      <c r="AY896" s="245" t="s">
        <v>216</v>
      </c>
    </row>
    <row r="897" s="13" customFormat="1">
      <c r="A897" s="13"/>
      <c r="B897" s="234"/>
      <c r="C897" s="235"/>
      <c r="D897" s="236" t="s">
        <v>225</v>
      </c>
      <c r="E897" s="237" t="s">
        <v>1</v>
      </c>
      <c r="F897" s="238" t="s">
        <v>3845</v>
      </c>
      <c r="G897" s="235"/>
      <c r="H897" s="239">
        <v>4</v>
      </c>
      <c r="I897" s="240"/>
      <c r="J897" s="235"/>
      <c r="K897" s="235"/>
      <c r="L897" s="241"/>
      <c r="M897" s="242"/>
      <c r="N897" s="243"/>
      <c r="O897" s="243"/>
      <c r="P897" s="243"/>
      <c r="Q897" s="243"/>
      <c r="R897" s="243"/>
      <c r="S897" s="243"/>
      <c r="T897" s="244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5" t="s">
        <v>225</v>
      </c>
      <c r="AU897" s="245" t="s">
        <v>93</v>
      </c>
      <c r="AV897" s="13" t="s">
        <v>93</v>
      </c>
      <c r="AW897" s="13" t="s">
        <v>38</v>
      </c>
      <c r="AX897" s="13" t="s">
        <v>83</v>
      </c>
      <c r="AY897" s="245" t="s">
        <v>216</v>
      </c>
    </row>
    <row r="898" s="13" customFormat="1">
      <c r="A898" s="13"/>
      <c r="B898" s="234"/>
      <c r="C898" s="235"/>
      <c r="D898" s="236" t="s">
        <v>225</v>
      </c>
      <c r="E898" s="237" t="s">
        <v>1</v>
      </c>
      <c r="F898" s="238" t="s">
        <v>4088</v>
      </c>
      <c r="G898" s="235"/>
      <c r="H898" s="239">
        <v>4</v>
      </c>
      <c r="I898" s="240"/>
      <c r="J898" s="235"/>
      <c r="K898" s="235"/>
      <c r="L898" s="241"/>
      <c r="M898" s="242"/>
      <c r="N898" s="243"/>
      <c r="O898" s="243"/>
      <c r="P898" s="243"/>
      <c r="Q898" s="243"/>
      <c r="R898" s="243"/>
      <c r="S898" s="243"/>
      <c r="T898" s="24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5" t="s">
        <v>225</v>
      </c>
      <c r="AU898" s="245" t="s">
        <v>93</v>
      </c>
      <c r="AV898" s="13" t="s">
        <v>93</v>
      </c>
      <c r="AW898" s="13" t="s">
        <v>38</v>
      </c>
      <c r="AX898" s="13" t="s">
        <v>83</v>
      </c>
      <c r="AY898" s="245" t="s">
        <v>216</v>
      </c>
    </row>
    <row r="899" s="13" customFormat="1">
      <c r="A899" s="13"/>
      <c r="B899" s="234"/>
      <c r="C899" s="235"/>
      <c r="D899" s="236" t="s">
        <v>225</v>
      </c>
      <c r="E899" s="237" t="s">
        <v>1</v>
      </c>
      <c r="F899" s="238" t="s">
        <v>4089</v>
      </c>
      <c r="G899" s="235"/>
      <c r="H899" s="239">
        <v>4</v>
      </c>
      <c r="I899" s="240"/>
      <c r="J899" s="235"/>
      <c r="K899" s="235"/>
      <c r="L899" s="241"/>
      <c r="M899" s="242"/>
      <c r="N899" s="243"/>
      <c r="O899" s="243"/>
      <c r="P899" s="243"/>
      <c r="Q899" s="243"/>
      <c r="R899" s="243"/>
      <c r="S899" s="243"/>
      <c r="T899" s="24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5" t="s">
        <v>225</v>
      </c>
      <c r="AU899" s="245" t="s">
        <v>93</v>
      </c>
      <c r="AV899" s="13" t="s">
        <v>93</v>
      </c>
      <c r="AW899" s="13" t="s">
        <v>38</v>
      </c>
      <c r="AX899" s="13" t="s">
        <v>83</v>
      </c>
      <c r="AY899" s="245" t="s">
        <v>216</v>
      </c>
    </row>
    <row r="900" s="13" customFormat="1">
      <c r="A900" s="13"/>
      <c r="B900" s="234"/>
      <c r="C900" s="235"/>
      <c r="D900" s="236" t="s">
        <v>225</v>
      </c>
      <c r="E900" s="237" t="s">
        <v>1</v>
      </c>
      <c r="F900" s="238" t="s">
        <v>3848</v>
      </c>
      <c r="G900" s="235"/>
      <c r="H900" s="239">
        <v>4</v>
      </c>
      <c r="I900" s="240"/>
      <c r="J900" s="235"/>
      <c r="K900" s="235"/>
      <c r="L900" s="241"/>
      <c r="M900" s="242"/>
      <c r="N900" s="243"/>
      <c r="O900" s="243"/>
      <c r="P900" s="243"/>
      <c r="Q900" s="243"/>
      <c r="R900" s="243"/>
      <c r="S900" s="243"/>
      <c r="T900" s="24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5" t="s">
        <v>225</v>
      </c>
      <c r="AU900" s="245" t="s">
        <v>93</v>
      </c>
      <c r="AV900" s="13" t="s">
        <v>93</v>
      </c>
      <c r="AW900" s="13" t="s">
        <v>38</v>
      </c>
      <c r="AX900" s="13" t="s">
        <v>83</v>
      </c>
      <c r="AY900" s="245" t="s">
        <v>216</v>
      </c>
    </row>
    <row r="901" s="13" customFormat="1">
      <c r="A901" s="13"/>
      <c r="B901" s="234"/>
      <c r="C901" s="235"/>
      <c r="D901" s="236" t="s">
        <v>225</v>
      </c>
      <c r="E901" s="237" t="s">
        <v>1</v>
      </c>
      <c r="F901" s="238" t="s">
        <v>3855</v>
      </c>
      <c r="G901" s="235"/>
      <c r="H901" s="239">
        <v>1</v>
      </c>
      <c r="I901" s="240"/>
      <c r="J901" s="235"/>
      <c r="K901" s="235"/>
      <c r="L901" s="241"/>
      <c r="M901" s="242"/>
      <c r="N901" s="243"/>
      <c r="O901" s="243"/>
      <c r="P901" s="243"/>
      <c r="Q901" s="243"/>
      <c r="R901" s="243"/>
      <c r="S901" s="243"/>
      <c r="T901" s="24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5" t="s">
        <v>225</v>
      </c>
      <c r="AU901" s="245" t="s">
        <v>93</v>
      </c>
      <c r="AV901" s="13" t="s">
        <v>93</v>
      </c>
      <c r="AW901" s="13" t="s">
        <v>38</v>
      </c>
      <c r="AX901" s="13" t="s">
        <v>83</v>
      </c>
      <c r="AY901" s="245" t="s">
        <v>216</v>
      </c>
    </row>
    <row r="902" s="13" customFormat="1">
      <c r="A902" s="13"/>
      <c r="B902" s="234"/>
      <c r="C902" s="235"/>
      <c r="D902" s="236" t="s">
        <v>225</v>
      </c>
      <c r="E902" s="237" t="s">
        <v>1</v>
      </c>
      <c r="F902" s="238" t="s">
        <v>3884</v>
      </c>
      <c r="G902" s="235"/>
      <c r="H902" s="239">
        <v>4</v>
      </c>
      <c r="I902" s="240"/>
      <c r="J902" s="235"/>
      <c r="K902" s="235"/>
      <c r="L902" s="241"/>
      <c r="M902" s="242"/>
      <c r="N902" s="243"/>
      <c r="O902" s="243"/>
      <c r="P902" s="243"/>
      <c r="Q902" s="243"/>
      <c r="R902" s="243"/>
      <c r="S902" s="243"/>
      <c r="T902" s="244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5" t="s">
        <v>225</v>
      </c>
      <c r="AU902" s="245" t="s">
        <v>93</v>
      </c>
      <c r="AV902" s="13" t="s">
        <v>93</v>
      </c>
      <c r="AW902" s="13" t="s">
        <v>38</v>
      </c>
      <c r="AX902" s="13" t="s">
        <v>83</v>
      </c>
      <c r="AY902" s="245" t="s">
        <v>216</v>
      </c>
    </row>
    <row r="903" s="13" customFormat="1">
      <c r="A903" s="13"/>
      <c r="B903" s="234"/>
      <c r="C903" s="235"/>
      <c r="D903" s="236" t="s">
        <v>225</v>
      </c>
      <c r="E903" s="237" t="s">
        <v>1</v>
      </c>
      <c r="F903" s="238" t="s">
        <v>3850</v>
      </c>
      <c r="G903" s="235"/>
      <c r="H903" s="239">
        <v>4</v>
      </c>
      <c r="I903" s="240"/>
      <c r="J903" s="235"/>
      <c r="K903" s="235"/>
      <c r="L903" s="241"/>
      <c r="M903" s="242"/>
      <c r="N903" s="243"/>
      <c r="O903" s="243"/>
      <c r="P903" s="243"/>
      <c r="Q903" s="243"/>
      <c r="R903" s="243"/>
      <c r="S903" s="243"/>
      <c r="T903" s="24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5" t="s">
        <v>225</v>
      </c>
      <c r="AU903" s="245" t="s">
        <v>93</v>
      </c>
      <c r="AV903" s="13" t="s">
        <v>93</v>
      </c>
      <c r="AW903" s="13" t="s">
        <v>38</v>
      </c>
      <c r="AX903" s="13" t="s">
        <v>83</v>
      </c>
      <c r="AY903" s="245" t="s">
        <v>216</v>
      </c>
    </row>
    <row r="904" s="14" customFormat="1">
      <c r="A904" s="14"/>
      <c r="B904" s="246"/>
      <c r="C904" s="247"/>
      <c r="D904" s="236" t="s">
        <v>225</v>
      </c>
      <c r="E904" s="248" t="s">
        <v>1</v>
      </c>
      <c r="F904" s="249" t="s">
        <v>229</v>
      </c>
      <c r="G904" s="247"/>
      <c r="H904" s="250">
        <v>311</v>
      </c>
      <c r="I904" s="251"/>
      <c r="J904" s="247"/>
      <c r="K904" s="247"/>
      <c r="L904" s="252"/>
      <c r="M904" s="253"/>
      <c r="N904" s="254"/>
      <c r="O904" s="254"/>
      <c r="P904" s="254"/>
      <c r="Q904" s="254"/>
      <c r="R904" s="254"/>
      <c r="S904" s="254"/>
      <c r="T904" s="255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6" t="s">
        <v>225</v>
      </c>
      <c r="AU904" s="256" t="s">
        <v>93</v>
      </c>
      <c r="AV904" s="14" t="s">
        <v>223</v>
      </c>
      <c r="AW904" s="14" t="s">
        <v>38</v>
      </c>
      <c r="AX904" s="14" t="s">
        <v>91</v>
      </c>
      <c r="AY904" s="256" t="s">
        <v>216</v>
      </c>
    </row>
    <row r="905" s="2" customFormat="1" ht="16.5" customHeight="1">
      <c r="A905" s="40"/>
      <c r="B905" s="41"/>
      <c r="C905" s="221" t="s">
        <v>613</v>
      </c>
      <c r="D905" s="221" t="s">
        <v>218</v>
      </c>
      <c r="E905" s="222" t="s">
        <v>4256</v>
      </c>
      <c r="F905" s="223" t="s">
        <v>4257</v>
      </c>
      <c r="G905" s="224" t="s">
        <v>237</v>
      </c>
      <c r="H905" s="225">
        <v>541</v>
      </c>
      <c r="I905" s="226"/>
      <c r="J905" s="227">
        <f>ROUND(I905*H905,2)</f>
        <v>0</v>
      </c>
      <c r="K905" s="223" t="s">
        <v>1</v>
      </c>
      <c r="L905" s="46"/>
      <c r="M905" s="228" t="s">
        <v>1</v>
      </c>
      <c r="N905" s="229" t="s">
        <v>48</v>
      </c>
      <c r="O905" s="93"/>
      <c r="P905" s="230">
        <f>O905*H905</f>
        <v>0</v>
      </c>
      <c r="Q905" s="230">
        <v>0</v>
      </c>
      <c r="R905" s="230">
        <f>Q905*H905</f>
        <v>0</v>
      </c>
      <c r="S905" s="230">
        <v>0</v>
      </c>
      <c r="T905" s="231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32" t="s">
        <v>223</v>
      </c>
      <c r="AT905" s="232" t="s">
        <v>218</v>
      </c>
      <c r="AU905" s="232" t="s">
        <v>93</v>
      </c>
      <c r="AY905" s="18" t="s">
        <v>216</v>
      </c>
      <c r="BE905" s="233">
        <f>IF(N905="základní",J905,0)</f>
        <v>0</v>
      </c>
      <c r="BF905" s="233">
        <f>IF(N905="snížená",J905,0)</f>
        <v>0</v>
      </c>
      <c r="BG905" s="233">
        <f>IF(N905="zákl. přenesená",J905,0)</f>
        <v>0</v>
      </c>
      <c r="BH905" s="233">
        <f>IF(N905="sníž. přenesená",J905,0)</f>
        <v>0</v>
      </c>
      <c r="BI905" s="233">
        <f>IF(N905="nulová",J905,0)</f>
        <v>0</v>
      </c>
      <c r="BJ905" s="18" t="s">
        <v>91</v>
      </c>
      <c r="BK905" s="233">
        <f>ROUND(I905*H905,2)</f>
        <v>0</v>
      </c>
      <c r="BL905" s="18" t="s">
        <v>223</v>
      </c>
      <c r="BM905" s="232" t="s">
        <v>4258</v>
      </c>
    </row>
    <row r="906" s="15" customFormat="1">
      <c r="A906" s="15"/>
      <c r="B906" s="257"/>
      <c r="C906" s="258"/>
      <c r="D906" s="236" t="s">
        <v>225</v>
      </c>
      <c r="E906" s="259" t="s">
        <v>1</v>
      </c>
      <c r="F906" s="260" t="s">
        <v>3697</v>
      </c>
      <c r="G906" s="258"/>
      <c r="H906" s="259" t="s">
        <v>1</v>
      </c>
      <c r="I906" s="261"/>
      <c r="J906" s="258"/>
      <c r="K906" s="258"/>
      <c r="L906" s="262"/>
      <c r="M906" s="263"/>
      <c r="N906" s="264"/>
      <c r="O906" s="264"/>
      <c r="P906" s="264"/>
      <c r="Q906" s="264"/>
      <c r="R906" s="264"/>
      <c r="S906" s="264"/>
      <c r="T906" s="26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66" t="s">
        <v>225</v>
      </c>
      <c r="AU906" s="266" t="s">
        <v>93</v>
      </c>
      <c r="AV906" s="15" t="s">
        <v>91</v>
      </c>
      <c r="AW906" s="15" t="s">
        <v>38</v>
      </c>
      <c r="AX906" s="15" t="s">
        <v>83</v>
      </c>
      <c r="AY906" s="266" t="s">
        <v>216</v>
      </c>
    </row>
    <row r="907" s="13" customFormat="1">
      <c r="A907" s="13"/>
      <c r="B907" s="234"/>
      <c r="C907" s="235"/>
      <c r="D907" s="236" t="s">
        <v>225</v>
      </c>
      <c r="E907" s="237" t="s">
        <v>1</v>
      </c>
      <c r="F907" s="238" t="s">
        <v>4259</v>
      </c>
      <c r="G907" s="235"/>
      <c r="H907" s="239">
        <v>35</v>
      </c>
      <c r="I907" s="240"/>
      <c r="J907" s="235"/>
      <c r="K907" s="235"/>
      <c r="L907" s="241"/>
      <c r="M907" s="242"/>
      <c r="N907" s="243"/>
      <c r="O907" s="243"/>
      <c r="P907" s="243"/>
      <c r="Q907" s="243"/>
      <c r="R907" s="243"/>
      <c r="S907" s="243"/>
      <c r="T907" s="24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5" t="s">
        <v>225</v>
      </c>
      <c r="AU907" s="245" t="s">
        <v>93</v>
      </c>
      <c r="AV907" s="13" t="s">
        <v>93</v>
      </c>
      <c r="AW907" s="13" t="s">
        <v>38</v>
      </c>
      <c r="AX907" s="13" t="s">
        <v>83</v>
      </c>
      <c r="AY907" s="245" t="s">
        <v>216</v>
      </c>
    </row>
    <row r="908" s="13" customFormat="1">
      <c r="A908" s="13"/>
      <c r="B908" s="234"/>
      <c r="C908" s="235"/>
      <c r="D908" s="236" t="s">
        <v>225</v>
      </c>
      <c r="E908" s="237" t="s">
        <v>1</v>
      </c>
      <c r="F908" s="238" t="s">
        <v>4248</v>
      </c>
      <c r="G908" s="235"/>
      <c r="H908" s="239">
        <v>45</v>
      </c>
      <c r="I908" s="240"/>
      <c r="J908" s="235"/>
      <c r="K908" s="235"/>
      <c r="L908" s="241"/>
      <c r="M908" s="242"/>
      <c r="N908" s="243"/>
      <c r="O908" s="243"/>
      <c r="P908" s="243"/>
      <c r="Q908" s="243"/>
      <c r="R908" s="243"/>
      <c r="S908" s="243"/>
      <c r="T908" s="24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5" t="s">
        <v>225</v>
      </c>
      <c r="AU908" s="245" t="s">
        <v>93</v>
      </c>
      <c r="AV908" s="13" t="s">
        <v>93</v>
      </c>
      <c r="AW908" s="13" t="s">
        <v>38</v>
      </c>
      <c r="AX908" s="13" t="s">
        <v>83</v>
      </c>
      <c r="AY908" s="245" t="s">
        <v>216</v>
      </c>
    </row>
    <row r="909" s="13" customFormat="1">
      <c r="A909" s="13"/>
      <c r="B909" s="234"/>
      <c r="C909" s="235"/>
      <c r="D909" s="236" t="s">
        <v>225</v>
      </c>
      <c r="E909" s="237" t="s">
        <v>1</v>
      </c>
      <c r="F909" s="238" t="s">
        <v>4260</v>
      </c>
      <c r="G909" s="235"/>
      <c r="H909" s="239">
        <v>35</v>
      </c>
      <c r="I909" s="240"/>
      <c r="J909" s="235"/>
      <c r="K909" s="235"/>
      <c r="L909" s="241"/>
      <c r="M909" s="242"/>
      <c r="N909" s="243"/>
      <c r="O909" s="243"/>
      <c r="P909" s="243"/>
      <c r="Q909" s="243"/>
      <c r="R909" s="243"/>
      <c r="S909" s="243"/>
      <c r="T909" s="24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5" t="s">
        <v>225</v>
      </c>
      <c r="AU909" s="245" t="s">
        <v>93</v>
      </c>
      <c r="AV909" s="13" t="s">
        <v>93</v>
      </c>
      <c r="AW909" s="13" t="s">
        <v>38</v>
      </c>
      <c r="AX909" s="13" t="s">
        <v>83</v>
      </c>
      <c r="AY909" s="245" t="s">
        <v>216</v>
      </c>
    </row>
    <row r="910" s="13" customFormat="1">
      <c r="A910" s="13"/>
      <c r="B910" s="234"/>
      <c r="C910" s="235"/>
      <c r="D910" s="236" t="s">
        <v>225</v>
      </c>
      <c r="E910" s="237" t="s">
        <v>1</v>
      </c>
      <c r="F910" s="238" t="s">
        <v>4261</v>
      </c>
      <c r="G910" s="235"/>
      <c r="H910" s="239">
        <v>35</v>
      </c>
      <c r="I910" s="240"/>
      <c r="J910" s="235"/>
      <c r="K910" s="235"/>
      <c r="L910" s="241"/>
      <c r="M910" s="242"/>
      <c r="N910" s="243"/>
      <c r="O910" s="243"/>
      <c r="P910" s="243"/>
      <c r="Q910" s="243"/>
      <c r="R910" s="243"/>
      <c r="S910" s="243"/>
      <c r="T910" s="244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5" t="s">
        <v>225</v>
      </c>
      <c r="AU910" s="245" t="s">
        <v>93</v>
      </c>
      <c r="AV910" s="13" t="s">
        <v>93</v>
      </c>
      <c r="AW910" s="13" t="s">
        <v>38</v>
      </c>
      <c r="AX910" s="13" t="s">
        <v>83</v>
      </c>
      <c r="AY910" s="245" t="s">
        <v>216</v>
      </c>
    </row>
    <row r="911" s="13" customFormat="1">
      <c r="A911" s="13"/>
      <c r="B911" s="234"/>
      <c r="C911" s="235"/>
      <c r="D911" s="236" t="s">
        <v>225</v>
      </c>
      <c r="E911" s="237" t="s">
        <v>1</v>
      </c>
      <c r="F911" s="238" t="s">
        <v>4262</v>
      </c>
      <c r="G911" s="235"/>
      <c r="H911" s="239">
        <v>30</v>
      </c>
      <c r="I911" s="240"/>
      <c r="J911" s="235"/>
      <c r="K911" s="235"/>
      <c r="L911" s="241"/>
      <c r="M911" s="242"/>
      <c r="N911" s="243"/>
      <c r="O911" s="243"/>
      <c r="P911" s="243"/>
      <c r="Q911" s="243"/>
      <c r="R911" s="243"/>
      <c r="S911" s="243"/>
      <c r="T911" s="24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5" t="s">
        <v>225</v>
      </c>
      <c r="AU911" s="245" t="s">
        <v>93</v>
      </c>
      <c r="AV911" s="13" t="s">
        <v>93</v>
      </c>
      <c r="AW911" s="13" t="s">
        <v>38</v>
      </c>
      <c r="AX911" s="13" t="s">
        <v>83</v>
      </c>
      <c r="AY911" s="245" t="s">
        <v>216</v>
      </c>
    </row>
    <row r="912" s="13" customFormat="1">
      <c r="A912" s="13"/>
      <c r="B912" s="234"/>
      <c r="C912" s="235"/>
      <c r="D912" s="236" t="s">
        <v>225</v>
      </c>
      <c r="E912" s="237" t="s">
        <v>1</v>
      </c>
      <c r="F912" s="238" t="s">
        <v>3942</v>
      </c>
      <c r="G912" s="235"/>
      <c r="H912" s="239">
        <v>30</v>
      </c>
      <c r="I912" s="240"/>
      <c r="J912" s="235"/>
      <c r="K912" s="235"/>
      <c r="L912" s="241"/>
      <c r="M912" s="242"/>
      <c r="N912" s="243"/>
      <c r="O912" s="243"/>
      <c r="P912" s="243"/>
      <c r="Q912" s="243"/>
      <c r="R912" s="243"/>
      <c r="S912" s="243"/>
      <c r="T912" s="24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5" t="s">
        <v>225</v>
      </c>
      <c r="AU912" s="245" t="s">
        <v>93</v>
      </c>
      <c r="AV912" s="13" t="s">
        <v>93</v>
      </c>
      <c r="AW912" s="13" t="s">
        <v>38</v>
      </c>
      <c r="AX912" s="13" t="s">
        <v>83</v>
      </c>
      <c r="AY912" s="245" t="s">
        <v>216</v>
      </c>
    </row>
    <row r="913" s="15" customFormat="1">
      <c r="A913" s="15"/>
      <c r="B913" s="257"/>
      <c r="C913" s="258"/>
      <c r="D913" s="236" t="s">
        <v>225</v>
      </c>
      <c r="E913" s="259" t="s">
        <v>1</v>
      </c>
      <c r="F913" s="260" t="s">
        <v>3703</v>
      </c>
      <c r="G913" s="258"/>
      <c r="H913" s="259" t="s">
        <v>1</v>
      </c>
      <c r="I913" s="261"/>
      <c r="J913" s="258"/>
      <c r="K913" s="258"/>
      <c r="L913" s="262"/>
      <c r="M913" s="263"/>
      <c r="N913" s="264"/>
      <c r="O913" s="264"/>
      <c r="P913" s="264"/>
      <c r="Q913" s="264"/>
      <c r="R913" s="264"/>
      <c r="S913" s="264"/>
      <c r="T913" s="26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66" t="s">
        <v>225</v>
      </c>
      <c r="AU913" s="266" t="s">
        <v>93</v>
      </c>
      <c r="AV913" s="15" t="s">
        <v>91</v>
      </c>
      <c r="AW913" s="15" t="s">
        <v>38</v>
      </c>
      <c r="AX913" s="15" t="s">
        <v>83</v>
      </c>
      <c r="AY913" s="266" t="s">
        <v>216</v>
      </c>
    </row>
    <row r="914" s="13" customFormat="1">
      <c r="A914" s="13"/>
      <c r="B914" s="234"/>
      <c r="C914" s="235"/>
      <c r="D914" s="236" t="s">
        <v>225</v>
      </c>
      <c r="E914" s="237" t="s">
        <v>1</v>
      </c>
      <c r="F914" s="238" t="s">
        <v>3832</v>
      </c>
      <c r="G914" s="235"/>
      <c r="H914" s="239">
        <v>5</v>
      </c>
      <c r="I914" s="240"/>
      <c r="J914" s="235"/>
      <c r="K914" s="235"/>
      <c r="L914" s="241"/>
      <c r="M914" s="242"/>
      <c r="N914" s="243"/>
      <c r="O914" s="243"/>
      <c r="P914" s="243"/>
      <c r="Q914" s="243"/>
      <c r="R914" s="243"/>
      <c r="S914" s="243"/>
      <c r="T914" s="24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5" t="s">
        <v>225</v>
      </c>
      <c r="AU914" s="245" t="s">
        <v>93</v>
      </c>
      <c r="AV914" s="13" t="s">
        <v>93</v>
      </c>
      <c r="AW914" s="13" t="s">
        <v>38</v>
      </c>
      <c r="AX914" s="13" t="s">
        <v>83</v>
      </c>
      <c r="AY914" s="245" t="s">
        <v>216</v>
      </c>
    </row>
    <row r="915" s="13" customFormat="1">
      <c r="A915" s="13"/>
      <c r="B915" s="234"/>
      <c r="C915" s="235"/>
      <c r="D915" s="236" t="s">
        <v>225</v>
      </c>
      <c r="E915" s="237" t="s">
        <v>1</v>
      </c>
      <c r="F915" s="238" t="s">
        <v>4263</v>
      </c>
      <c r="G915" s="235"/>
      <c r="H915" s="239">
        <v>15</v>
      </c>
      <c r="I915" s="240"/>
      <c r="J915" s="235"/>
      <c r="K915" s="235"/>
      <c r="L915" s="241"/>
      <c r="M915" s="242"/>
      <c r="N915" s="243"/>
      <c r="O915" s="243"/>
      <c r="P915" s="243"/>
      <c r="Q915" s="243"/>
      <c r="R915" s="243"/>
      <c r="S915" s="243"/>
      <c r="T915" s="24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5" t="s">
        <v>225</v>
      </c>
      <c r="AU915" s="245" t="s">
        <v>93</v>
      </c>
      <c r="AV915" s="13" t="s">
        <v>93</v>
      </c>
      <c r="AW915" s="13" t="s">
        <v>38</v>
      </c>
      <c r="AX915" s="13" t="s">
        <v>83</v>
      </c>
      <c r="AY915" s="245" t="s">
        <v>216</v>
      </c>
    </row>
    <row r="916" s="13" customFormat="1">
      <c r="A916" s="13"/>
      <c r="B916" s="234"/>
      <c r="C916" s="235"/>
      <c r="D916" s="236" t="s">
        <v>225</v>
      </c>
      <c r="E916" s="237" t="s">
        <v>1</v>
      </c>
      <c r="F916" s="238" t="s">
        <v>4264</v>
      </c>
      <c r="G916" s="235"/>
      <c r="H916" s="239">
        <v>20</v>
      </c>
      <c r="I916" s="240"/>
      <c r="J916" s="235"/>
      <c r="K916" s="235"/>
      <c r="L916" s="241"/>
      <c r="M916" s="242"/>
      <c r="N916" s="243"/>
      <c r="O916" s="243"/>
      <c r="P916" s="243"/>
      <c r="Q916" s="243"/>
      <c r="R916" s="243"/>
      <c r="S916" s="243"/>
      <c r="T916" s="24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5" t="s">
        <v>225</v>
      </c>
      <c r="AU916" s="245" t="s">
        <v>93</v>
      </c>
      <c r="AV916" s="13" t="s">
        <v>93</v>
      </c>
      <c r="AW916" s="13" t="s">
        <v>38</v>
      </c>
      <c r="AX916" s="13" t="s">
        <v>83</v>
      </c>
      <c r="AY916" s="245" t="s">
        <v>216</v>
      </c>
    </row>
    <row r="917" s="13" customFormat="1">
      <c r="A917" s="13"/>
      <c r="B917" s="234"/>
      <c r="C917" s="235"/>
      <c r="D917" s="236" t="s">
        <v>225</v>
      </c>
      <c r="E917" s="237" t="s">
        <v>1</v>
      </c>
      <c r="F917" s="238" t="s">
        <v>4265</v>
      </c>
      <c r="G917" s="235"/>
      <c r="H917" s="239">
        <v>15</v>
      </c>
      <c r="I917" s="240"/>
      <c r="J917" s="235"/>
      <c r="K917" s="235"/>
      <c r="L917" s="241"/>
      <c r="M917" s="242"/>
      <c r="N917" s="243"/>
      <c r="O917" s="243"/>
      <c r="P917" s="243"/>
      <c r="Q917" s="243"/>
      <c r="R917" s="243"/>
      <c r="S917" s="243"/>
      <c r="T917" s="24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5" t="s">
        <v>225</v>
      </c>
      <c r="AU917" s="245" t="s">
        <v>93</v>
      </c>
      <c r="AV917" s="13" t="s">
        <v>93</v>
      </c>
      <c r="AW917" s="13" t="s">
        <v>38</v>
      </c>
      <c r="AX917" s="13" t="s">
        <v>83</v>
      </c>
      <c r="AY917" s="245" t="s">
        <v>216</v>
      </c>
    </row>
    <row r="918" s="13" customFormat="1">
      <c r="A918" s="13"/>
      <c r="B918" s="234"/>
      <c r="C918" s="235"/>
      <c r="D918" s="236" t="s">
        <v>225</v>
      </c>
      <c r="E918" s="237" t="s">
        <v>1</v>
      </c>
      <c r="F918" s="238" t="s">
        <v>4266</v>
      </c>
      <c r="G918" s="235"/>
      <c r="H918" s="239">
        <v>20</v>
      </c>
      <c r="I918" s="240"/>
      <c r="J918" s="235"/>
      <c r="K918" s="235"/>
      <c r="L918" s="241"/>
      <c r="M918" s="242"/>
      <c r="N918" s="243"/>
      <c r="O918" s="243"/>
      <c r="P918" s="243"/>
      <c r="Q918" s="243"/>
      <c r="R918" s="243"/>
      <c r="S918" s="243"/>
      <c r="T918" s="24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5" t="s">
        <v>225</v>
      </c>
      <c r="AU918" s="245" t="s">
        <v>93</v>
      </c>
      <c r="AV918" s="13" t="s">
        <v>93</v>
      </c>
      <c r="AW918" s="13" t="s">
        <v>38</v>
      </c>
      <c r="AX918" s="13" t="s">
        <v>83</v>
      </c>
      <c r="AY918" s="245" t="s">
        <v>216</v>
      </c>
    </row>
    <row r="919" s="13" customFormat="1">
      <c r="A919" s="13"/>
      <c r="B919" s="234"/>
      <c r="C919" s="235"/>
      <c r="D919" s="236" t="s">
        <v>225</v>
      </c>
      <c r="E919" s="237" t="s">
        <v>1</v>
      </c>
      <c r="F919" s="238" t="s">
        <v>4079</v>
      </c>
      <c r="G919" s="235"/>
      <c r="H919" s="239">
        <v>5</v>
      </c>
      <c r="I919" s="240"/>
      <c r="J919" s="235"/>
      <c r="K919" s="235"/>
      <c r="L919" s="241"/>
      <c r="M919" s="242"/>
      <c r="N919" s="243"/>
      <c r="O919" s="243"/>
      <c r="P919" s="243"/>
      <c r="Q919" s="243"/>
      <c r="R919" s="243"/>
      <c r="S919" s="243"/>
      <c r="T919" s="24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5" t="s">
        <v>225</v>
      </c>
      <c r="AU919" s="245" t="s">
        <v>93</v>
      </c>
      <c r="AV919" s="13" t="s">
        <v>93</v>
      </c>
      <c r="AW919" s="13" t="s">
        <v>38</v>
      </c>
      <c r="AX919" s="13" t="s">
        <v>83</v>
      </c>
      <c r="AY919" s="245" t="s">
        <v>216</v>
      </c>
    </row>
    <row r="920" s="13" customFormat="1">
      <c r="A920" s="13"/>
      <c r="B920" s="234"/>
      <c r="C920" s="235"/>
      <c r="D920" s="236" t="s">
        <v>225</v>
      </c>
      <c r="E920" s="237" t="s">
        <v>1</v>
      </c>
      <c r="F920" s="238" t="s">
        <v>4267</v>
      </c>
      <c r="G920" s="235"/>
      <c r="H920" s="239">
        <v>15</v>
      </c>
      <c r="I920" s="240"/>
      <c r="J920" s="235"/>
      <c r="K920" s="235"/>
      <c r="L920" s="241"/>
      <c r="M920" s="242"/>
      <c r="N920" s="243"/>
      <c r="O920" s="243"/>
      <c r="P920" s="243"/>
      <c r="Q920" s="243"/>
      <c r="R920" s="243"/>
      <c r="S920" s="243"/>
      <c r="T920" s="24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5" t="s">
        <v>225</v>
      </c>
      <c r="AU920" s="245" t="s">
        <v>93</v>
      </c>
      <c r="AV920" s="13" t="s">
        <v>93</v>
      </c>
      <c r="AW920" s="13" t="s">
        <v>38</v>
      </c>
      <c r="AX920" s="13" t="s">
        <v>83</v>
      </c>
      <c r="AY920" s="245" t="s">
        <v>216</v>
      </c>
    </row>
    <row r="921" s="13" customFormat="1">
      <c r="A921" s="13"/>
      <c r="B921" s="234"/>
      <c r="C921" s="235"/>
      <c r="D921" s="236" t="s">
        <v>225</v>
      </c>
      <c r="E921" s="237" t="s">
        <v>1</v>
      </c>
      <c r="F921" s="238" t="s">
        <v>4268</v>
      </c>
      <c r="G921" s="235"/>
      <c r="H921" s="239">
        <v>20</v>
      </c>
      <c r="I921" s="240"/>
      <c r="J921" s="235"/>
      <c r="K921" s="235"/>
      <c r="L921" s="241"/>
      <c r="M921" s="242"/>
      <c r="N921" s="243"/>
      <c r="O921" s="243"/>
      <c r="P921" s="243"/>
      <c r="Q921" s="243"/>
      <c r="R921" s="243"/>
      <c r="S921" s="243"/>
      <c r="T921" s="244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5" t="s">
        <v>225</v>
      </c>
      <c r="AU921" s="245" t="s">
        <v>93</v>
      </c>
      <c r="AV921" s="13" t="s">
        <v>93</v>
      </c>
      <c r="AW921" s="13" t="s">
        <v>38</v>
      </c>
      <c r="AX921" s="13" t="s">
        <v>83</v>
      </c>
      <c r="AY921" s="245" t="s">
        <v>216</v>
      </c>
    </row>
    <row r="922" s="13" customFormat="1">
      <c r="A922" s="13"/>
      <c r="B922" s="234"/>
      <c r="C922" s="235"/>
      <c r="D922" s="236" t="s">
        <v>225</v>
      </c>
      <c r="E922" s="237" t="s">
        <v>1</v>
      </c>
      <c r="F922" s="238" t="s">
        <v>4269</v>
      </c>
      <c r="G922" s="235"/>
      <c r="H922" s="239">
        <v>20</v>
      </c>
      <c r="I922" s="240"/>
      <c r="J922" s="235"/>
      <c r="K922" s="235"/>
      <c r="L922" s="241"/>
      <c r="M922" s="242"/>
      <c r="N922" s="243"/>
      <c r="O922" s="243"/>
      <c r="P922" s="243"/>
      <c r="Q922" s="243"/>
      <c r="R922" s="243"/>
      <c r="S922" s="243"/>
      <c r="T922" s="24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5" t="s">
        <v>225</v>
      </c>
      <c r="AU922" s="245" t="s">
        <v>93</v>
      </c>
      <c r="AV922" s="13" t="s">
        <v>93</v>
      </c>
      <c r="AW922" s="13" t="s">
        <v>38</v>
      </c>
      <c r="AX922" s="13" t="s">
        <v>83</v>
      </c>
      <c r="AY922" s="245" t="s">
        <v>216</v>
      </c>
    </row>
    <row r="923" s="13" customFormat="1">
      <c r="A923" s="13"/>
      <c r="B923" s="234"/>
      <c r="C923" s="235"/>
      <c r="D923" s="236" t="s">
        <v>225</v>
      </c>
      <c r="E923" s="237" t="s">
        <v>1</v>
      </c>
      <c r="F923" s="238" t="s">
        <v>4270</v>
      </c>
      <c r="G923" s="235"/>
      <c r="H923" s="239">
        <v>20</v>
      </c>
      <c r="I923" s="240"/>
      <c r="J923" s="235"/>
      <c r="K923" s="235"/>
      <c r="L923" s="241"/>
      <c r="M923" s="242"/>
      <c r="N923" s="243"/>
      <c r="O923" s="243"/>
      <c r="P923" s="243"/>
      <c r="Q923" s="243"/>
      <c r="R923" s="243"/>
      <c r="S923" s="243"/>
      <c r="T923" s="244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5" t="s">
        <v>225</v>
      </c>
      <c r="AU923" s="245" t="s">
        <v>93</v>
      </c>
      <c r="AV923" s="13" t="s">
        <v>93</v>
      </c>
      <c r="AW923" s="13" t="s">
        <v>38</v>
      </c>
      <c r="AX923" s="13" t="s">
        <v>83</v>
      </c>
      <c r="AY923" s="245" t="s">
        <v>216</v>
      </c>
    </row>
    <row r="924" s="13" customFormat="1">
      <c r="A924" s="13"/>
      <c r="B924" s="234"/>
      <c r="C924" s="235"/>
      <c r="D924" s="236" t="s">
        <v>225</v>
      </c>
      <c r="E924" s="237" t="s">
        <v>1</v>
      </c>
      <c r="F924" s="238" t="s">
        <v>4271</v>
      </c>
      <c r="G924" s="235"/>
      <c r="H924" s="239">
        <v>15</v>
      </c>
      <c r="I924" s="240"/>
      <c r="J924" s="235"/>
      <c r="K924" s="235"/>
      <c r="L924" s="241"/>
      <c r="M924" s="242"/>
      <c r="N924" s="243"/>
      <c r="O924" s="243"/>
      <c r="P924" s="243"/>
      <c r="Q924" s="243"/>
      <c r="R924" s="243"/>
      <c r="S924" s="243"/>
      <c r="T924" s="24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5" t="s">
        <v>225</v>
      </c>
      <c r="AU924" s="245" t="s">
        <v>93</v>
      </c>
      <c r="AV924" s="13" t="s">
        <v>93</v>
      </c>
      <c r="AW924" s="13" t="s">
        <v>38</v>
      </c>
      <c r="AX924" s="13" t="s">
        <v>83</v>
      </c>
      <c r="AY924" s="245" t="s">
        <v>216</v>
      </c>
    </row>
    <row r="925" s="13" customFormat="1">
      <c r="A925" s="13"/>
      <c r="B925" s="234"/>
      <c r="C925" s="235"/>
      <c r="D925" s="236" t="s">
        <v>225</v>
      </c>
      <c r="E925" s="237" t="s">
        <v>1</v>
      </c>
      <c r="F925" s="238" t="s">
        <v>4272</v>
      </c>
      <c r="G925" s="235"/>
      <c r="H925" s="239">
        <v>12</v>
      </c>
      <c r="I925" s="240"/>
      <c r="J925" s="235"/>
      <c r="K925" s="235"/>
      <c r="L925" s="241"/>
      <c r="M925" s="242"/>
      <c r="N925" s="243"/>
      <c r="O925" s="243"/>
      <c r="P925" s="243"/>
      <c r="Q925" s="243"/>
      <c r="R925" s="243"/>
      <c r="S925" s="243"/>
      <c r="T925" s="24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5" t="s">
        <v>225</v>
      </c>
      <c r="AU925" s="245" t="s">
        <v>93</v>
      </c>
      <c r="AV925" s="13" t="s">
        <v>93</v>
      </c>
      <c r="AW925" s="13" t="s">
        <v>38</v>
      </c>
      <c r="AX925" s="13" t="s">
        <v>83</v>
      </c>
      <c r="AY925" s="245" t="s">
        <v>216</v>
      </c>
    </row>
    <row r="926" s="13" customFormat="1">
      <c r="A926" s="13"/>
      <c r="B926" s="234"/>
      <c r="C926" s="235"/>
      <c r="D926" s="236" t="s">
        <v>225</v>
      </c>
      <c r="E926" s="237" t="s">
        <v>1</v>
      </c>
      <c r="F926" s="238" t="s">
        <v>4273</v>
      </c>
      <c r="G926" s="235"/>
      <c r="H926" s="239">
        <v>15</v>
      </c>
      <c r="I926" s="240"/>
      <c r="J926" s="235"/>
      <c r="K926" s="235"/>
      <c r="L926" s="241"/>
      <c r="M926" s="242"/>
      <c r="N926" s="243"/>
      <c r="O926" s="243"/>
      <c r="P926" s="243"/>
      <c r="Q926" s="243"/>
      <c r="R926" s="243"/>
      <c r="S926" s="243"/>
      <c r="T926" s="24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5" t="s">
        <v>225</v>
      </c>
      <c r="AU926" s="245" t="s">
        <v>93</v>
      </c>
      <c r="AV926" s="13" t="s">
        <v>93</v>
      </c>
      <c r="AW926" s="13" t="s">
        <v>38</v>
      </c>
      <c r="AX926" s="13" t="s">
        <v>83</v>
      </c>
      <c r="AY926" s="245" t="s">
        <v>216</v>
      </c>
    </row>
    <row r="927" s="13" customFormat="1">
      <c r="A927" s="13"/>
      <c r="B927" s="234"/>
      <c r="C927" s="235"/>
      <c r="D927" s="236" t="s">
        <v>225</v>
      </c>
      <c r="E927" s="237" t="s">
        <v>1</v>
      </c>
      <c r="F927" s="238" t="s">
        <v>4274</v>
      </c>
      <c r="G927" s="235"/>
      <c r="H927" s="239">
        <v>12</v>
      </c>
      <c r="I927" s="240"/>
      <c r="J927" s="235"/>
      <c r="K927" s="235"/>
      <c r="L927" s="241"/>
      <c r="M927" s="242"/>
      <c r="N927" s="243"/>
      <c r="O927" s="243"/>
      <c r="P927" s="243"/>
      <c r="Q927" s="243"/>
      <c r="R927" s="243"/>
      <c r="S927" s="243"/>
      <c r="T927" s="244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5" t="s">
        <v>225</v>
      </c>
      <c r="AU927" s="245" t="s">
        <v>93</v>
      </c>
      <c r="AV927" s="13" t="s">
        <v>93</v>
      </c>
      <c r="AW927" s="13" t="s">
        <v>38</v>
      </c>
      <c r="AX927" s="13" t="s">
        <v>83</v>
      </c>
      <c r="AY927" s="245" t="s">
        <v>216</v>
      </c>
    </row>
    <row r="928" s="13" customFormat="1">
      <c r="A928" s="13"/>
      <c r="B928" s="234"/>
      <c r="C928" s="235"/>
      <c r="D928" s="236" t="s">
        <v>225</v>
      </c>
      <c r="E928" s="237" t="s">
        <v>1</v>
      </c>
      <c r="F928" s="238" t="s">
        <v>4275</v>
      </c>
      <c r="G928" s="235"/>
      <c r="H928" s="239">
        <v>20</v>
      </c>
      <c r="I928" s="240"/>
      <c r="J928" s="235"/>
      <c r="K928" s="235"/>
      <c r="L928" s="241"/>
      <c r="M928" s="242"/>
      <c r="N928" s="243"/>
      <c r="O928" s="243"/>
      <c r="P928" s="243"/>
      <c r="Q928" s="243"/>
      <c r="R928" s="243"/>
      <c r="S928" s="243"/>
      <c r="T928" s="244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5" t="s">
        <v>225</v>
      </c>
      <c r="AU928" s="245" t="s">
        <v>93</v>
      </c>
      <c r="AV928" s="13" t="s">
        <v>93</v>
      </c>
      <c r="AW928" s="13" t="s">
        <v>38</v>
      </c>
      <c r="AX928" s="13" t="s">
        <v>83</v>
      </c>
      <c r="AY928" s="245" t="s">
        <v>216</v>
      </c>
    </row>
    <row r="929" s="13" customFormat="1">
      <c r="A929" s="13"/>
      <c r="B929" s="234"/>
      <c r="C929" s="235"/>
      <c r="D929" s="236" t="s">
        <v>225</v>
      </c>
      <c r="E929" s="237" t="s">
        <v>1</v>
      </c>
      <c r="F929" s="238" t="s">
        <v>4276</v>
      </c>
      <c r="G929" s="235"/>
      <c r="H929" s="239">
        <v>17</v>
      </c>
      <c r="I929" s="240"/>
      <c r="J929" s="235"/>
      <c r="K929" s="235"/>
      <c r="L929" s="241"/>
      <c r="M929" s="242"/>
      <c r="N929" s="243"/>
      <c r="O929" s="243"/>
      <c r="P929" s="243"/>
      <c r="Q929" s="243"/>
      <c r="R929" s="243"/>
      <c r="S929" s="243"/>
      <c r="T929" s="244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5" t="s">
        <v>225</v>
      </c>
      <c r="AU929" s="245" t="s">
        <v>93</v>
      </c>
      <c r="AV929" s="13" t="s">
        <v>93</v>
      </c>
      <c r="AW929" s="13" t="s">
        <v>38</v>
      </c>
      <c r="AX929" s="13" t="s">
        <v>83</v>
      </c>
      <c r="AY929" s="245" t="s">
        <v>216</v>
      </c>
    </row>
    <row r="930" s="13" customFormat="1">
      <c r="A930" s="13"/>
      <c r="B930" s="234"/>
      <c r="C930" s="235"/>
      <c r="D930" s="236" t="s">
        <v>225</v>
      </c>
      <c r="E930" s="237" t="s">
        <v>1</v>
      </c>
      <c r="F930" s="238" t="s">
        <v>4277</v>
      </c>
      <c r="G930" s="235"/>
      <c r="H930" s="239">
        <v>20</v>
      </c>
      <c r="I930" s="240"/>
      <c r="J930" s="235"/>
      <c r="K930" s="235"/>
      <c r="L930" s="241"/>
      <c r="M930" s="242"/>
      <c r="N930" s="243"/>
      <c r="O930" s="243"/>
      <c r="P930" s="243"/>
      <c r="Q930" s="243"/>
      <c r="R930" s="243"/>
      <c r="S930" s="243"/>
      <c r="T930" s="244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5" t="s">
        <v>225</v>
      </c>
      <c r="AU930" s="245" t="s">
        <v>93</v>
      </c>
      <c r="AV930" s="13" t="s">
        <v>93</v>
      </c>
      <c r="AW930" s="13" t="s">
        <v>38</v>
      </c>
      <c r="AX930" s="13" t="s">
        <v>83</v>
      </c>
      <c r="AY930" s="245" t="s">
        <v>216</v>
      </c>
    </row>
    <row r="931" s="13" customFormat="1">
      <c r="A931" s="13"/>
      <c r="B931" s="234"/>
      <c r="C931" s="235"/>
      <c r="D931" s="236" t="s">
        <v>225</v>
      </c>
      <c r="E931" s="237" t="s">
        <v>1</v>
      </c>
      <c r="F931" s="238" t="s">
        <v>4278</v>
      </c>
      <c r="G931" s="235"/>
      <c r="H931" s="239">
        <v>35</v>
      </c>
      <c r="I931" s="240"/>
      <c r="J931" s="235"/>
      <c r="K931" s="235"/>
      <c r="L931" s="241"/>
      <c r="M931" s="242"/>
      <c r="N931" s="243"/>
      <c r="O931" s="243"/>
      <c r="P931" s="243"/>
      <c r="Q931" s="243"/>
      <c r="R931" s="243"/>
      <c r="S931" s="243"/>
      <c r="T931" s="24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5" t="s">
        <v>225</v>
      </c>
      <c r="AU931" s="245" t="s">
        <v>93</v>
      </c>
      <c r="AV931" s="13" t="s">
        <v>93</v>
      </c>
      <c r="AW931" s="13" t="s">
        <v>38</v>
      </c>
      <c r="AX931" s="13" t="s">
        <v>83</v>
      </c>
      <c r="AY931" s="245" t="s">
        <v>216</v>
      </c>
    </row>
    <row r="932" s="13" customFormat="1">
      <c r="A932" s="13"/>
      <c r="B932" s="234"/>
      <c r="C932" s="235"/>
      <c r="D932" s="236" t="s">
        <v>225</v>
      </c>
      <c r="E932" s="237" t="s">
        <v>1</v>
      </c>
      <c r="F932" s="238" t="s">
        <v>4279</v>
      </c>
      <c r="G932" s="235"/>
      <c r="H932" s="239">
        <v>30</v>
      </c>
      <c r="I932" s="240"/>
      <c r="J932" s="235"/>
      <c r="K932" s="235"/>
      <c r="L932" s="241"/>
      <c r="M932" s="242"/>
      <c r="N932" s="243"/>
      <c r="O932" s="243"/>
      <c r="P932" s="243"/>
      <c r="Q932" s="243"/>
      <c r="R932" s="243"/>
      <c r="S932" s="243"/>
      <c r="T932" s="24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5" t="s">
        <v>225</v>
      </c>
      <c r="AU932" s="245" t="s">
        <v>93</v>
      </c>
      <c r="AV932" s="13" t="s">
        <v>93</v>
      </c>
      <c r="AW932" s="13" t="s">
        <v>38</v>
      </c>
      <c r="AX932" s="13" t="s">
        <v>83</v>
      </c>
      <c r="AY932" s="245" t="s">
        <v>216</v>
      </c>
    </row>
    <row r="933" s="14" customFormat="1">
      <c r="A933" s="14"/>
      <c r="B933" s="246"/>
      <c r="C933" s="247"/>
      <c r="D933" s="236" t="s">
        <v>225</v>
      </c>
      <c r="E933" s="248" t="s">
        <v>1</v>
      </c>
      <c r="F933" s="249" t="s">
        <v>229</v>
      </c>
      <c r="G933" s="247"/>
      <c r="H933" s="250">
        <v>541</v>
      </c>
      <c r="I933" s="251"/>
      <c r="J933" s="247"/>
      <c r="K933" s="247"/>
      <c r="L933" s="252"/>
      <c r="M933" s="253"/>
      <c r="N933" s="254"/>
      <c r="O933" s="254"/>
      <c r="P933" s="254"/>
      <c r="Q933" s="254"/>
      <c r="R933" s="254"/>
      <c r="S933" s="254"/>
      <c r="T933" s="255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6" t="s">
        <v>225</v>
      </c>
      <c r="AU933" s="256" t="s">
        <v>93</v>
      </c>
      <c r="AV933" s="14" t="s">
        <v>223</v>
      </c>
      <c r="AW933" s="14" t="s">
        <v>38</v>
      </c>
      <c r="AX933" s="14" t="s">
        <v>91</v>
      </c>
      <c r="AY933" s="256" t="s">
        <v>216</v>
      </c>
    </row>
    <row r="934" s="2" customFormat="1" ht="21.75" customHeight="1">
      <c r="A934" s="40"/>
      <c r="B934" s="41"/>
      <c r="C934" s="221" t="s">
        <v>646</v>
      </c>
      <c r="D934" s="221" t="s">
        <v>218</v>
      </c>
      <c r="E934" s="222" t="s">
        <v>4280</v>
      </c>
      <c r="F934" s="223" t="s">
        <v>4281</v>
      </c>
      <c r="G934" s="224" t="s">
        <v>323</v>
      </c>
      <c r="H934" s="225">
        <v>44</v>
      </c>
      <c r="I934" s="226"/>
      <c r="J934" s="227">
        <f>ROUND(I934*H934,2)</f>
        <v>0</v>
      </c>
      <c r="K934" s="223" t="s">
        <v>1</v>
      </c>
      <c r="L934" s="46"/>
      <c r="M934" s="228" t="s">
        <v>1</v>
      </c>
      <c r="N934" s="229" t="s">
        <v>48</v>
      </c>
      <c r="O934" s="93"/>
      <c r="P934" s="230">
        <f>O934*H934</f>
        <v>0</v>
      </c>
      <c r="Q934" s="230">
        <v>0</v>
      </c>
      <c r="R934" s="230">
        <f>Q934*H934</f>
        <v>0</v>
      </c>
      <c r="S934" s="230">
        <v>0</v>
      </c>
      <c r="T934" s="231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32" t="s">
        <v>223</v>
      </c>
      <c r="AT934" s="232" t="s">
        <v>218</v>
      </c>
      <c r="AU934" s="232" t="s">
        <v>93</v>
      </c>
      <c r="AY934" s="18" t="s">
        <v>216</v>
      </c>
      <c r="BE934" s="233">
        <f>IF(N934="základní",J934,0)</f>
        <v>0</v>
      </c>
      <c r="BF934" s="233">
        <f>IF(N934="snížená",J934,0)</f>
        <v>0</v>
      </c>
      <c r="BG934" s="233">
        <f>IF(N934="zákl. přenesená",J934,0)</f>
        <v>0</v>
      </c>
      <c r="BH934" s="233">
        <f>IF(N934="sníž. přenesená",J934,0)</f>
        <v>0</v>
      </c>
      <c r="BI934" s="233">
        <f>IF(N934="nulová",J934,0)</f>
        <v>0</v>
      </c>
      <c r="BJ934" s="18" t="s">
        <v>91</v>
      </c>
      <c r="BK934" s="233">
        <f>ROUND(I934*H934,2)</f>
        <v>0</v>
      </c>
      <c r="BL934" s="18" t="s">
        <v>223</v>
      </c>
      <c r="BM934" s="232" t="s">
        <v>4282</v>
      </c>
    </row>
    <row r="935" s="13" customFormat="1">
      <c r="A935" s="13"/>
      <c r="B935" s="234"/>
      <c r="C935" s="235"/>
      <c r="D935" s="236" t="s">
        <v>225</v>
      </c>
      <c r="E935" s="237" t="s">
        <v>1</v>
      </c>
      <c r="F935" s="238" t="s">
        <v>4206</v>
      </c>
      <c r="G935" s="235"/>
      <c r="H935" s="239">
        <v>8</v>
      </c>
      <c r="I935" s="240"/>
      <c r="J935" s="235"/>
      <c r="K935" s="235"/>
      <c r="L935" s="241"/>
      <c r="M935" s="242"/>
      <c r="N935" s="243"/>
      <c r="O935" s="243"/>
      <c r="P935" s="243"/>
      <c r="Q935" s="243"/>
      <c r="R935" s="243"/>
      <c r="S935" s="243"/>
      <c r="T935" s="24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5" t="s">
        <v>225</v>
      </c>
      <c r="AU935" s="245" t="s">
        <v>93</v>
      </c>
      <c r="AV935" s="13" t="s">
        <v>93</v>
      </c>
      <c r="AW935" s="13" t="s">
        <v>38</v>
      </c>
      <c r="AX935" s="13" t="s">
        <v>83</v>
      </c>
      <c r="AY935" s="245" t="s">
        <v>216</v>
      </c>
    </row>
    <row r="936" s="13" customFormat="1">
      <c r="A936" s="13"/>
      <c r="B936" s="234"/>
      <c r="C936" s="235"/>
      <c r="D936" s="236" t="s">
        <v>225</v>
      </c>
      <c r="E936" s="237" t="s">
        <v>1</v>
      </c>
      <c r="F936" s="238" t="s">
        <v>4207</v>
      </c>
      <c r="G936" s="235"/>
      <c r="H936" s="239">
        <v>8</v>
      </c>
      <c r="I936" s="240"/>
      <c r="J936" s="235"/>
      <c r="K936" s="235"/>
      <c r="L936" s="241"/>
      <c r="M936" s="242"/>
      <c r="N936" s="243"/>
      <c r="O936" s="243"/>
      <c r="P936" s="243"/>
      <c r="Q936" s="243"/>
      <c r="R936" s="243"/>
      <c r="S936" s="243"/>
      <c r="T936" s="24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5" t="s">
        <v>225</v>
      </c>
      <c r="AU936" s="245" t="s">
        <v>93</v>
      </c>
      <c r="AV936" s="13" t="s">
        <v>93</v>
      </c>
      <c r="AW936" s="13" t="s">
        <v>38</v>
      </c>
      <c r="AX936" s="13" t="s">
        <v>83</v>
      </c>
      <c r="AY936" s="245" t="s">
        <v>216</v>
      </c>
    </row>
    <row r="937" s="13" customFormat="1">
      <c r="A937" s="13"/>
      <c r="B937" s="234"/>
      <c r="C937" s="235"/>
      <c r="D937" s="236" t="s">
        <v>225</v>
      </c>
      <c r="E937" s="237" t="s">
        <v>1</v>
      </c>
      <c r="F937" s="238" t="s">
        <v>3789</v>
      </c>
      <c r="G937" s="235"/>
      <c r="H937" s="239">
        <v>4</v>
      </c>
      <c r="I937" s="240"/>
      <c r="J937" s="235"/>
      <c r="K937" s="235"/>
      <c r="L937" s="241"/>
      <c r="M937" s="242"/>
      <c r="N937" s="243"/>
      <c r="O937" s="243"/>
      <c r="P937" s="243"/>
      <c r="Q937" s="243"/>
      <c r="R937" s="243"/>
      <c r="S937" s="243"/>
      <c r="T937" s="24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5" t="s">
        <v>225</v>
      </c>
      <c r="AU937" s="245" t="s">
        <v>93</v>
      </c>
      <c r="AV937" s="13" t="s">
        <v>93</v>
      </c>
      <c r="AW937" s="13" t="s">
        <v>38</v>
      </c>
      <c r="AX937" s="13" t="s">
        <v>83</v>
      </c>
      <c r="AY937" s="245" t="s">
        <v>216</v>
      </c>
    </row>
    <row r="938" s="13" customFormat="1">
      <c r="A938" s="13"/>
      <c r="B938" s="234"/>
      <c r="C938" s="235"/>
      <c r="D938" s="236" t="s">
        <v>225</v>
      </c>
      <c r="E938" s="237" t="s">
        <v>1</v>
      </c>
      <c r="F938" s="238" t="s">
        <v>4167</v>
      </c>
      <c r="G938" s="235"/>
      <c r="H938" s="239">
        <v>8</v>
      </c>
      <c r="I938" s="240"/>
      <c r="J938" s="235"/>
      <c r="K938" s="235"/>
      <c r="L938" s="241"/>
      <c r="M938" s="242"/>
      <c r="N938" s="243"/>
      <c r="O938" s="243"/>
      <c r="P938" s="243"/>
      <c r="Q938" s="243"/>
      <c r="R938" s="243"/>
      <c r="S938" s="243"/>
      <c r="T938" s="24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5" t="s">
        <v>225</v>
      </c>
      <c r="AU938" s="245" t="s">
        <v>93</v>
      </c>
      <c r="AV938" s="13" t="s">
        <v>93</v>
      </c>
      <c r="AW938" s="13" t="s">
        <v>38</v>
      </c>
      <c r="AX938" s="13" t="s">
        <v>83</v>
      </c>
      <c r="AY938" s="245" t="s">
        <v>216</v>
      </c>
    </row>
    <row r="939" s="13" customFormat="1">
      <c r="A939" s="13"/>
      <c r="B939" s="234"/>
      <c r="C939" s="235"/>
      <c r="D939" s="236" t="s">
        <v>225</v>
      </c>
      <c r="E939" s="237" t="s">
        <v>1</v>
      </c>
      <c r="F939" s="238" t="s">
        <v>4208</v>
      </c>
      <c r="G939" s="235"/>
      <c r="H939" s="239">
        <v>8</v>
      </c>
      <c r="I939" s="240"/>
      <c r="J939" s="235"/>
      <c r="K939" s="235"/>
      <c r="L939" s="241"/>
      <c r="M939" s="242"/>
      <c r="N939" s="243"/>
      <c r="O939" s="243"/>
      <c r="P939" s="243"/>
      <c r="Q939" s="243"/>
      <c r="R939" s="243"/>
      <c r="S939" s="243"/>
      <c r="T939" s="24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5" t="s">
        <v>225</v>
      </c>
      <c r="AU939" s="245" t="s">
        <v>93</v>
      </c>
      <c r="AV939" s="13" t="s">
        <v>93</v>
      </c>
      <c r="AW939" s="13" t="s">
        <v>38</v>
      </c>
      <c r="AX939" s="13" t="s">
        <v>83</v>
      </c>
      <c r="AY939" s="245" t="s">
        <v>216</v>
      </c>
    </row>
    <row r="940" s="13" customFormat="1">
      <c r="A940" s="13"/>
      <c r="B940" s="234"/>
      <c r="C940" s="235"/>
      <c r="D940" s="236" t="s">
        <v>225</v>
      </c>
      <c r="E940" s="237" t="s">
        <v>1</v>
      </c>
      <c r="F940" s="238" t="s">
        <v>3999</v>
      </c>
      <c r="G940" s="235"/>
      <c r="H940" s="239">
        <v>8</v>
      </c>
      <c r="I940" s="240"/>
      <c r="J940" s="235"/>
      <c r="K940" s="235"/>
      <c r="L940" s="241"/>
      <c r="M940" s="242"/>
      <c r="N940" s="243"/>
      <c r="O940" s="243"/>
      <c r="P940" s="243"/>
      <c r="Q940" s="243"/>
      <c r="R940" s="243"/>
      <c r="S940" s="243"/>
      <c r="T940" s="244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5" t="s">
        <v>225</v>
      </c>
      <c r="AU940" s="245" t="s">
        <v>93</v>
      </c>
      <c r="AV940" s="13" t="s">
        <v>93</v>
      </c>
      <c r="AW940" s="13" t="s">
        <v>38</v>
      </c>
      <c r="AX940" s="13" t="s">
        <v>83</v>
      </c>
      <c r="AY940" s="245" t="s">
        <v>216</v>
      </c>
    </row>
    <row r="941" s="14" customFormat="1">
      <c r="A941" s="14"/>
      <c r="B941" s="246"/>
      <c r="C941" s="247"/>
      <c r="D941" s="236" t="s">
        <v>225</v>
      </c>
      <c r="E941" s="248" t="s">
        <v>1</v>
      </c>
      <c r="F941" s="249" t="s">
        <v>229</v>
      </c>
      <c r="G941" s="247"/>
      <c r="H941" s="250">
        <v>44</v>
      </c>
      <c r="I941" s="251"/>
      <c r="J941" s="247"/>
      <c r="K941" s="247"/>
      <c r="L941" s="252"/>
      <c r="M941" s="253"/>
      <c r="N941" s="254"/>
      <c r="O941" s="254"/>
      <c r="P941" s="254"/>
      <c r="Q941" s="254"/>
      <c r="R941" s="254"/>
      <c r="S941" s="254"/>
      <c r="T941" s="255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6" t="s">
        <v>225</v>
      </c>
      <c r="AU941" s="256" t="s">
        <v>93</v>
      </c>
      <c r="AV941" s="14" t="s">
        <v>223</v>
      </c>
      <c r="AW941" s="14" t="s">
        <v>38</v>
      </c>
      <c r="AX941" s="14" t="s">
        <v>91</v>
      </c>
      <c r="AY941" s="256" t="s">
        <v>216</v>
      </c>
    </row>
    <row r="942" s="2" customFormat="1" ht="24.15" customHeight="1">
      <c r="A942" s="40"/>
      <c r="B942" s="41"/>
      <c r="C942" s="221" t="s">
        <v>651</v>
      </c>
      <c r="D942" s="221" t="s">
        <v>218</v>
      </c>
      <c r="E942" s="222" t="s">
        <v>4283</v>
      </c>
      <c r="F942" s="223" t="s">
        <v>4284</v>
      </c>
      <c r="G942" s="224" t="s">
        <v>221</v>
      </c>
      <c r="H942" s="225">
        <v>182</v>
      </c>
      <c r="I942" s="226"/>
      <c r="J942" s="227">
        <f>ROUND(I942*H942,2)</f>
        <v>0</v>
      </c>
      <c r="K942" s="223" t="s">
        <v>1</v>
      </c>
      <c r="L942" s="46"/>
      <c r="M942" s="228" t="s">
        <v>1</v>
      </c>
      <c r="N942" s="229" t="s">
        <v>48</v>
      </c>
      <c r="O942" s="93"/>
      <c r="P942" s="230">
        <f>O942*H942</f>
        <v>0</v>
      </c>
      <c r="Q942" s="230">
        <v>0</v>
      </c>
      <c r="R942" s="230">
        <f>Q942*H942</f>
        <v>0</v>
      </c>
      <c r="S942" s="230">
        <v>0</v>
      </c>
      <c r="T942" s="231">
        <f>S942*H942</f>
        <v>0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32" t="s">
        <v>223</v>
      </c>
      <c r="AT942" s="232" t="s">
        <v>218</v>
      </c>
      <c r="AU942" s="232" t="s">
        <v>93</v>
      </c>
      <c r="AY942" s="18" t="s">
        <v>216</v>
      </c>
      <c r="BE942" s="233">
        <f>IF(N942="základní",J942,0)</f>
        <v>0</v>
      </c>
      <c r="BF942" s="233">
        <f>IF(N942="snížená",J942,0)</f>
        <v>0</v>
      </c>
      <c r="BG942" s="233">
        <f>IF(N942="zákl. přenesená",J942,0)</f>
        <v>0</v>
      </c>
      <c r="BH942" s="233">
        <f>IF(N942="sníž. přenesená",J942,0)</f>
        <v>0</v>
      </c>
      <c r="BI942" s="233">
        <f>IF(N942="nulová",J942,0)</f>
        <v>0</v>
      </c>
      <c r="BJ942" s="18" t="s">
        <v>91</v>
      </c>
      <c r="BK942" s="233">
        <f>ROUND(I942*H942,2)</f>
        <v>0</v>
      </c>
      <c r="BL942" s="18" t="s">
        <v>223</v>
      </c>
      <c r="BM942" s="232" t="s">
        <v>4285</v>
      </c>
    </row>
    <row r="943" s="15" customFormat="1">
      <c r="A943" s="15"/>
      <c r="B943" s="257"/>
      <c r="C943" s="258"/>
      <c r="D943" s="236" t="s">
        <v>225</v>
      </c>
      <c r="E943" s="259" t="s">
        <v>1</v>
      </c>
      <c r="F943" s="260" t="s">
        <v>3751</v>
      </c>
      <c r="G943" s="258"/>
      <c r="H943" s="259" t="s">
        <v>1</v>
      </c>
      <c r="I943" s="261"/>
      <c r="J943" s="258"/>
      <c r="K943" s="258"/>
      <c r="L943" s="262"/>
      <c r="M943" s="263"/>
      <c r="N943" s="264"/>
      <c r="O943" s="264"/>
      <c r="P943" s="264"/>
      <c r="Q943" s="264"/>
      <c r="R943" s="264"/>
      <c r="S943" s="264"/>
      <c r="T943" s="26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66" t="s">
        <v>225</v>
      </c>
      <c r="AU943" s="266" t="s">
        <v>93</v>
      </c>
      <c r="AV943" s="15" t="s">
        <v>91</v>
      </c>
      <c r="AW943" s="15" t="s">
        <v>38</v>
      </c>
      <c r="AX943" s="15" t="s">
        <v>83</v>
      </c>
      <c r="AY943" s="266" t="s">
        <v>216</v>
      </c>
    </row>
    <row r="944" s="13" customFormat="1">
      <c r="A944" s="13"/>
      <c r="B944" s="234"/>
      <c r="C944" s="235"/>
      <c r="D944" s="236" t="s">
        <v>225</v>
      </c>
      <c r="E944" s="237" t="s">
        <v>1</v>
      </c>
      <c r="F944" s="238" t="s">
        <v>3824</v>
      </c>
      <c r="G944" s="235"/>
      <c r="H944" s="239">
        <v>15</v>
      </c>
      <c r="I944" s="240"/>
      <c r="J944" s="235"/>
      <c r="K944" s="235"/>
      <c r="L944" s="241"/>
      <c r="M944" s="242"/>
      <c r="N944" s="243"/>
      <c r="O944" s="243"/>
      <c r="P944" s="243"/>
      <c r="Q944" s="243"/>
      <c r="R944" s="243"/>
      <c r="S944" s="243"/>
      <c r="T944" s="24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5" t="s">
        <v>225</v>
      </c>
      <c r="AU944" s="245" t="s">
        <v>93</v>
      </c>
      <c r="AV944" s="13" t="s">
        <v>93</v>
      </c>
      <c r="AW944" s="13" t="s">
        <v>38</v>
      </c>
      <c r="AX944" s="13" t="s">
        <v>83</v>
      </c>
      <c r="AY944" s="245" t="s">
        <v>216</v>
      </c>
    </row>
    <row r="945" s="13" customFormat="1">
      <c r="A945" s="13"/>
      <c r="B945" s="234"/>
      <c r="C945" s="235"/>
      <c r="D945" s="236" t="s">
        <v>225</v>
      </c>
      <c r="E945" s="237" t="s">
        <v>1</v>
      </c>
      <c r="F945" s="238" t="s">
        <v>4286</v>
      </c>
      <c r="G945" s="235"/>
      <c r="H945" s="239">
        <v>20</v>
      </c>
      <c r="I945" s="240"/>
      <c r="J945" s="235"/>
      <c r="K945" s="235"/>
      <c r="L945" s="241"/>
      <c r="M945" s="242"/>
      <c r="N945" s="243"/>
      <c r="O945" s="243"/>
      <c r="P945" s="243"/>
      <c r="Q945" s="243"/>
      <c r="R945" s="243"/>
      <c r="S945" s="243"/>
      <c r="T945" s="244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5" t="s">
        <v>225</v>
      </c>
      <c r="AU945" s="245" t="s">
        <v>93</v>
      </c>
      <c r="AV945" s="13" t="s">
        <v>93</v>
      </c>
      <c r="AW945" s="13" t="s">
        <v>38</v>
      </c>
      <c r="AX945" s="13" t="s">
        <v>83</v>
      </c>
      <c r="AY945" s="245" t="s">
        <v>216</v>
      </c>
    </row>
    <row r="946" s="13" customFormat="1">
      <c r="A946" s="13"/>
      <c r="B946" s="234"/>
      <c r="C946" s="235"/>
      <c r="D946" s="236" t="s">
        <v>225</v>
      </c>
      <c r="E946" s="237" t="s">
        <v>1</v>
      </c>
      <c r="F946" s="238" t="s">
        <v>4287</v>
      </c>
      <c r="G946" s="235"/>
      <c r="H946" s="239">
        <v>15</v>
      </c>
      <c r="I946" s="240"/>
      <c r="J946" s="235"/>
      <c r="K946" s="235"/>
      <c r="L946" s="241"/>
      <c r="M946" s="242"/>
      <c r="N946" s="243"/>
      <c r="O946" s="243"/>
      <c r="P946" s="243"/>
      <c r="Q946" s="243"/>
      <c r="R946" s="243"/>
      <c r="S946" s="243"/>
      <c r="T946" s="24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5" t="s">
        <v>225</v>
      </c>
      <c r="AU946" s="245" t="s">
        <v>93</v>
      </c>
      <c r="AV946" s="13" t="s">
        <v>93</v>
      </c>
      <c r="AW946" s="13" t="s">
        <v>38</v>
      </c>
      <c r="AX946" s="13" t="s">
        <v>83</v>
      </c>
      <c r="AY946" s="245" t="s">
        <v>216</v>
      </c>
    </row>
    <row r="947" s="13" customFormat="1">
      <c r="A947" s="13"/>
      <c r="B947" s="234"/>
      <c r="C947" s="235"/>
      <c r="D947" s="236" t="s">
        <v>225</v>
      </c>
      <c r="E947" s="237" t="s">
        <v>1</v>
      </c>
      <c r="F947" s="238" t="s">
        <v>4288</v>
      </c>
      <c r="G947" s="235"/>
      <c r="H947" s="239">
        <v>10</v>
      </c>
      <c r="I947" s="240"/>
      <c r="J947" s="235"/>
      <c r="K947" s="235"/>
      <c r="L947" s="241"/>
      <c r="M947" s="242"/>
      <c r="N947" s="243"/>
      <c r="O947" s="243"/>
      <c r="P947" s="243"/>
      <c r="Q947" s="243"/>
      <c r="R947" s="243"/>
      <c r="S947" s="243"/>
      <c r="T947" s="24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5" t="s">
        <v>225</v>
      </c>
      <c r="AU947" s="245" t="s">
        <v>93</v>
      </c>
      <c r="AV947" s="13" t="s">
        <v>93</v>
      </c>
      <c r="AW947" s="13" t="s">
        <v>38</v>
      </c>
      <c r="AX947" s="13" t="s">
        <v>83</v>
      </c>
      <c r="AY947" s="245" t="s">
        <v>216</v>
      </c>
    </row>
    <row r="948" s="13" customFormat="1">
      <c r="A948" s="13"/>
      <c r="B948" s="234"/>
      <c r="C948" s="235"/>
      <c r="D948" s="236" t="s">
        <v>225</v>
      </c>
      <c r="E948" s="237" t="s">
        <v>1</v>
      </c>
      <c r="F948" s="238" t="s">
        <v>3998</v>
      </c>
      <c r="G948" s="235"/>
      <c r="H948" s="239">
        <v>10</v>
      </c>
      <c r="I948" s="240"/>
      <c r="J948" s="235"/>
      <c r="K948" s="235"/>
      <c r="L948" s="241"/>
      <c r="M948" s="242"/>
      <c r="N948" s="243"/>
      <c r="O948" s="243"/>
      <c r="P948" s="243"/>
      <c r="Q948" s="243"/>
      <c r="R948" s="243"/>
      <c r="S948" s="243"/>
      <c r="T948" s="24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5" t="s">
        <v>225</v>
      </c>
      <c r="AU948" s="245" t="s">
        <v>93</v>
      </c>
      <c r="AV948" s="13" t="s">
        <v>93</v>
      </c>
      <c r="AW948" s="13" t="s">
        <v>38</v>
      </c>
      <c r="AX948" s="13" t="s">
        <v>83</v>
      </c>
      <c r="AY948" s="245" t="s">
        <v>216</v>
      </c>
    </row>
    <row r="949" s="13" customFormat="1">
      <c r="A949" s="13"/>
      <c r="B949" s="234"/>
      <c r="C949" s="235"/>
      <c r="D949" s="236" t="s">
        <v>225</v>
      </c>
      <c r="E949" s="237" t="s">
        <v>1</v>
      </c>
      <c r="F949" s="238" t="s">
        <v>4289</v>
      </c>
      <c r="G949" s="235"/>
      <c r="H949" s="239">
        <v>10</v>
      </c>
      <c r="I949" s="240"/>
      <c r="J949" s="235"/>
      <c r="K949" s="235"/>
      <c r="L949" s="241"/>
      <c r="M949" s="242"/>
      <c r="N949" s="243"/>
      <c r="O949" s="243"/>
      <c r="P949" s="243"/>
      <c r="Q949" s="243"/>
      <c r="R949" s="243"/>
      <c r="S949" s="243"/>
      <c r="T949" s="24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5" t="s">
        <v>225</v>
      </c>
      <c r="AU949" s="245" t="s">
        <v>93</v>
      </c>
      <c r="AV949" s="13" t="s">
        <v>93</v>
      </c>
      <c r="AW949" s="13" t="s">
        <v>38</v>
      </c>
      <c r="AX949" s="13" t="s">
        <v>83</v>
      </c>
      <c r="AY949" s="245" t="s">
        <v>216</v>
      </c>
    </row>
    <row r="950" s="15" customFormat="1">
      <c r="A950" s="15"/>
      <c r="B950" s="257"/>
      <c r="C950" s="258"/>
      <c r="D950" s="236" t="s">
        <v>225</v>
      </c>
      <c r="E950" s="259" t="s">
        <v>1</v>
      </c>
      <c r="F950" s="260" t="s">
        <v>3703</v>
      </c>
      <c r="G950" s="258"/>
      <c r="H950" s="259" t="s">
        <v>1</v>
      </c>
      <c r="I950" s="261"/>
      <c r="J950" s="258"/>
      <c r="K950" s="258"/>
      <c r="L950" s="262"/>
      <c r="M950" s="263"/>
      <c r="N950" s="264"/>
      <c r="O950" s="264"/>
      <c r="P950" s="264"/>
      <c r="Q950" s="264"/>
      <c r="R950" s="264"/>
      <c r="S950" s="264"/>
      <c r="T950" s="26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66" t="s">
        <v>225</v>
      </c>
      <c r="AU950" s="266" t="s">
        <v>93</v>
      </c>
      <c r="AV950" s="15" t="s">
        <v>91</v>
      </c>
      <c r="AW950" s="15" t="s">
        <v>38</v>
      </c>
      <c r="AX950" s="15" t="s">
        <v>83</v>
      </c>
      <c r="AY950" s="266" t="s">
        <v>216</v>
      </c>
    </row>
    <row r="951" s="13" customFormat="1">
      <c r="A951" s="13"/>
      <c r="B951" s="234"/>
      <c r="C951" s="235"/>
      <c r="D951" s="236" t="s">
        <v>225</v>
      </c>
      <c r="E951" s="237" t="s">
        <v>1</v>
      </c>
      <c r="F951" s="238" t="s">
        <v>3868</v>
      </c>
      <c r="G951" s="235"/>
      <c r="H951" s="239">
        <v>2</v>
      </c>
      <c r="I951" s="240"/>
      <c r="J951" s="235"/>
      <c r="K951" s="235"/>
      <c r="L951" s="241"/>
      <c r="M951" s="242"/>
      <c r="N951" s="243"/>
      <c r="O951" s="243"/>
      <c r="P951" s="243"/>
      <c r="Q951" s="243"/>
      <c r="R951" s="243"/>
      <c r="S951" s="243"/>
      <c r="T951" s="24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5" t="s">
        <v>225</v>
      </c>
      <c r="AU951" s="245" t="s">
        <v>93</v>
      </c>
      <c r="AV951" s="13" t="s">
        <v>93</v>
      </c>
      <c r="AW951" s="13" t="s">
        <v>38</v>
      </c>
      <c r="AX951" s="13" t="s">
        <v>83</v>
      </c>
      <c r="AY951" s="245" t="s">
        <v>216</v>
      </c>
    </row>
    <row r="952" s="13" customFormat="1">
      <c r="A952" s="13"/>
      <c r="B952" s="234"/>
      <c r="C952" s="235"/>
      <c r="D952" s="236" t="s">
        <v>225</v>
      </c>
      <c r="E952" s="237" t="s">
        <v>1</v>
      </c>
      <c r="F952" s="238" t="s">
        <v>4252</v>
      </c>
      <c r="G952" s="235"/>
      <c r="H952" s="239">
        <v>8</v>
      </c>
      <c r="I952" s="240"/>
      <c r="J952" s="235"/>
      <c r="K952" s="235"/>
      <c r="L952" s="241"/>
      <c r="M952" s="242"/>
      <c r="N952" s="243"/>
      <c r="O952" s="243"/>
      <c r="P952" s="243"/>
      <c r="Q952" s="243"/>
      <c r="R952" s="243"/>
      <c r="S952" s="243"/>
      <c r="T952" s="24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5" t="s">
        <v>225</v>
      </c>
      <c r="AU952" s="245" t="s">
        <v>93</v>
      </c>
      <c r="AV952" s="13" t="s">
        <v>93</v>
      </c>
      <c r="AW952" s="13" t="s">
        <v>38</v>
      </c>
      <c r="AX952" s="13" t="s">
        <v>83</v>
      </c>
      <c r="AY952" s="245" t="s">
        <v>216</v>
      </c>
    </row>
    <row r="953" s="13" customFormat="1">
      <c r="A953" s="13"/>
      <c r="B953" s="234"/>
      <c r="C953" s="235"/>
      <c r="D953" s="236" t="s">
        <v>225</v>
      </c>
      <c r="E953" s="237" t="s">
        <v>1</v>
      </c>
      <c r="F953" s="238" t="s">
        <v>3989</v>
      </c>
      <c r="G953" s="235"/>
      <c r="H953" s="239">
        <v>5</v>
      </c>
      <c r="I953" s="240"/>
      <c r="J953" s="235"/>
      <c r="K953" s="235"/>
      <c r="L953" s="241"/>
      <c r="M953" s="242"/>
      <c r="N953" s="243"/>
      <c r="O953" s="243"/>
      <c r="P953" s="243"/>
      <c r="Q953" s="243"/>
      <c r="R953" s="243"/>
      <c r="S953" s="243"/>
      <c r="T953" s="244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5" t="s">
        <v>225</v>
      </c>
      <c r="AU953" s="245" t="s">
        <v>93</v>
      </c>
      <c r="AV953" s="13" t="s">
        <v>93</v>
      </c>
      <c r="AW953" s="13" t="s">
        <v>38</v>
      </c>
      <c r="AX953" s="13" t="s">
        <v>83</v>
      </c>
      <c r="AY953" s="245" t="s">
        <v>216</v>
      </c>
    </row>
    <row r="954" s="13" customFormat="1">
      <c r="A954" s="13"/>
      <c r="B954" s="234"/>
      <c r="C954" s="235"/>
      <c r="D954" s="236" t="s">
        <v>225</v>
      </c>
      <c r="E954" s="237" t="s">
        <v>1</v>
      </c>
      <c r="F954" s="238" t="s">
        <v>4077</v>
      </c>
      <c r="G954" s="235"/>
      <c r="H954" s="239">
        <v>3</v>
      </c>
      <c r="I954" s="240"/>
      <c r="J954" s="235"/>
      <c r="K954" s="235"/>
      <c r="L954" s="241"/>
      <c r="M954" s="242"/>
      <c r="N954" s="243"/>
      <c r="O954" s="243"/>
      <c r="P954" s="243"/>
      <c r="Q954" s="243"/>
      <c r="R954" s="243"/>
      <c r="S954" s="243"/>
      <c r="T954" s="24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5" t="s">
        <v>225</v>
      </c>
      <c r="AU954" s="245" t="s">
        <v>93</v>
      </c>
      <c r="AV954" s="13" t="s">
        <v>93</v>
      </c>
      <c r="AW954" s="13" t="s">
        <v>38</v>
      </c>
      <c r="AX954" s="13" t="s">
        <v>83</v>
      </c>
      <c r="AY954" s="245" t="s">
        <v>216</v>
      </c>
    </row>
    <row r="955" s="13" customFormat="1">
      <c r="A955" s="13"/>
      <c r="B955" s="234"/>
      <c r="C955" s="235"/>
      <c r="D955" s="236" t="s">
        <v>225</v>
      </c>
      <c r="E955" s="237" t="s">
        <v>1</v>
      </c>
      <c r="F955" s="238" t="s">
        <v>3836</v>
      </c>
      <c r="G955" s="235"/>
      <c r="H955" s="239">
        <v>5</v>
      </c>
      <c r="I955" s="240"/>
      <c r="J955" s="235"/>
      <c r="K955" s="235"/>
      <c r="L955" s="241"/>
      <c r="M955" s="242"/>
      <c r="N955" s="243"/>
      <c r="O955" s="243"/>
      <c r="P955" s="243"/>
      <c r="Q955" s="243"/>
      <c r="R955" s="243"/>
      <c r="S955" s="243"/>
      <c r="T955" s="24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5" t="s">
        <v>225</v>
      </c>
      <c r="AU955" s="245" t="s">
        <v>93</v>
      </c>
      <c r="AV955" s="13" t="s">
        <v>93</v>
      </c>
      <c r="AW955" s="13" t="s">
        <v>38</v>
      </c>
      <c r="AX955" s="13" t="s">
        <v>83</v>
      </c>
      <c r="AY955" s="245" t="s">
        <v>216</v>
      </c>
    </row>
    <row r="956" s="13" customFormat="1">
      <c r="A956" s="13"/>
      <c r="B956" s="234"/>
      <c r="C956" s="235"/>
      <c r="D956" s="236" t="s">
        <v>225</v>
      </c>
      <c r="E956" s="237" t="s">
        <v>1</v>
      </c>
      <c r="F956" s="238" t="s">
        <v>3873</v>
      </c>
      <c r="G956" s="235"/>
      <c r="H956" s="239">
        <v>2</v>
      </c>
      <c r="I956" s="240"/>
      <c r="J956" s="235"/>
      <c r="K956" s="235"/>
      <c r="L956" s="241"/>
      <c r="M956" s="242"/>
      <c r="N956" s="243"/>
      <c r="O956" s="243"/>
      <c r="P956" s="243"/>
      <c r="Q956" s="243"/>
      <c r="R956" s="243"/>
      <c r="S956" s="243"/>
      <c r="T956" s="24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5" t="s">
        <v>225</v>
      </c>
      <c r="AU956" s="245" t="s">
        <v>93</v>
      </c>
      <c r="AV956" s="13" t="s">
        <v>93</v>
      </c>
      <c r="AW956" s="13" t="s">
        <v>38</v>
      </c>
      <c r="AX956" s="13" t="s">
        <v>83</v>
      </c>
      <c r="AY956" s="245" t="s">
        <v>216</v>
      </c>
    </row>
    <row r="957" s="13" customFormat="1">
      <c r="A957" s="13"/>
      <c r="B957" s="234"/>
      <c r="C957" s="235"/>
      <c r="D957" s="236" t="s">
        <v>225</v>
      </c>
      <c r="E957" s="237" t="s">
        <v>1</v>
      </c>
      <c r="F957" s="238" t="s">
        <v>4290</v>
      </c>
      <c r="G957" s="235"/>
      <c r="H957" s="239">
        <v>5</v>
      </c>
      <c r="I957" s="240"/>
      <c r="J957" s="235"/>
      <c r="K957" s="235"/>
      <c r="L957" s="241"/>
      <c r="M957" s="242"/>
      <c r="N957" s="243"/>
      <c r="O957" s="243"/>
      <c r="P957" s="243"/>
      <c r="Q957" s="243"/>
      <c r="R957" s="243"/>
      <c r="S957" s="243"/>
      <c r="T957" s="24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5" t="s">
        <v>225</v>
      </c>
      <c r="AU957" s="245" t="s">
        <v>93</v>
      </c>
      <c r="AV957" s="13" t="s">
        <v>93</v>
      </c>
      <c r="AW957" s="13" t="s">
        <v>38</v>
      </c>
      <c r="AX957" s="13" t="s">
        <v>83</v>
      </c>
      <c r="AY957" s="245" t="s">
        <v>216</v>
      </c>
    </row>
    <row r="958" s="13" customFormat="1">
      <c r="A958" s="13"/>
      <c r="B958" s="234"/>
      <c r="C958" s="235"/>
      <c r="D958" s="236" t="s">
        <v>225</v>
      </c>
      <c r="E958" s="237" t="s">
        <v>1</v>
      </c>
      <c r="F958" s="238" t="s">
        <v>4291</v>
      </c>
      <c r="G958" s="235"/>
      <c r="H958" s="239">
        <v>6</v>
      </c>
      <c r="I958" s="240"/>
      <c r="J958" s="235"/>
      <c r="K958" s="235"/>
      <c r="L958" s="241"/>
      <c r="M958" s="242"/>
      <c r="N958" s="243"/>
      <c r="O958" s="243"/>
      <c r="P958" s="243"/>
      <c r="Q958" s="243"/>
      <c r="R958" s="243"/>
      <c r="S958" s="243"/>
      <c r="T958" s="24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5" t="s">
        <v>225</v>
      </c>
      <c r="AU958" s="245" t="s">
        <v>93</v>
      </c>
      <c r="AV958" s="13" t="s">
        <v>93</v>
      </c>
      <c r="AW958" s="13" t="s">
        <v>38</v>
      </c>
      <c r="AX958" s="13" t="s">
        <v>83</v>
      </c>
      <c r="AY958" s="245" t="s">
        <v>216</v>
      </c>
    </row>
    <row r="959" s="13" customFormat="1">
      <c r="A959" s="13"/>
      <c r="B959" s="234"/>
      <c r="C959" s="235"/>
      <c r="D959" s="236" t="s">
        <v>225</v>
      </c>
      <c r="E959" s="237" t="s">
        <v>1</v>
      </c>
      <c r="F959" s="238" t="s">
        <v>4292</v>
      </c>
      <c r="G959" s="235"/>
      <c r="H959" s="239">
        <v>6</v>
      </c>
      <c r="I959" s="240"/>
      <c r="J959" s="235"/>
      <c r="K959" s="235"/>
      <c r="L959" s="241"/>
      <c r="M959" s="242"/>
      <c r="N959" s="243"/>
      <c r="O959" s="243"/>
      <c r="P959" s="243"/>
      <c r="Q959" s="243"/>
      <c r="R959" s="243"/>
      <c r="S959" s="243"/>
      <c r="T959" s="24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5" t="s">
        <v>225</v>
      </c>
      <c r="AU959" s="245" t="s">
        <v>93</v>
      </c>
      <c r="AV959" s="13" t="s">
        <v>93</v>
      </c>
      <c r="AW959" s="13" t="s">
        <v>38</v>
      </c>
      <c r="AX959" s="13" t="s">
        <v>83</v>
      </c>
      <c r="AY959" s="245" t="s">
        <v>216</v>
      </c>
    </row>
    <row r="960" s="13" customFormat="1">
      <c r="A960" s="13"/>
      <c r="B960" s="234"/>
      <c r="C960" s="235"/>
      <c r="D960" s="236" t="s">
        <v>225</v>
      </c>
      <c r="E960" s="237" t="s">
        <v>1</v>
      </c>
      <c r="F960" s="238" t="s">
        <v>3841</v>
      </c>
      <c r="G960" s="235"/>
      <c r="H960" s="239">
        <v>6</v>
      </c>
      <c r="I960" s="240"/>
      <c r="J960" s="235"/>
      <c r="K960" s="235"/>
      <c r="L960" s="241"/>
      <c r="M960" s="242"/>
      <c r="N960" s="243"/>
      <c r="O960" s="243"/>
      <c r="P960" s="243"/>
      <c r="Q960" s="243"/>
      <c r="R960" s="243"/>
      <c r="S960" s="243"/>
      <c r="T960" s="24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5" t="s">
        <v>225</v>
      </c>
      <c r="AU960" s="245" t="s">
        <v>93</v>
      </c>
      <c r="AV960" s="13" t="s">
        <v>93</v>
      </c>
      <c r="AW960" s="13" t="s">
        <v>38</v>
      </c>
      <c r="AX960" s="13" t="s">
        <v>83</v>
      </c>
      <c r="AY960" s="245" t="s">
        <v>216</v>
      </c>
    </row>
    <row r="961" s="13" customFormat="1">
      <c r="A961" s="13"/>
      <c r="B961" s="234"/>
      <c r="C961" s="235"/>
      <c r="D961" s="236" t="s">
        <v>225</v>
      </c>
      <c r="E961" s="237" t="s">
        <v>1</v>
      </c>
      <c r="F961" s="238" t="s">
        <v>4293</v>
      </c>
      <c r="G961" s="235"/>
      <c r="H961" s="239">
        <v>5</v>
      </c>
      <c r="I961" s="240"/>
      <c r="J961" s="235"/>
      <c r="K961" s="235"/>
      <c r="L961" s="241"/>
      <c r="M961" s="242"/>
      <c r="N961" s="243"/>
      <c r="O961" s="243"/>
      <c r="P961" s="243"/>
      <c r="Q961" s="243"/>
      <c r="R961" s="243"/>
      <c r="S961" s="243"/>
      <c r="T961" s="24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5" t="s">
        <v>225</v>
      </c>
      <c r="AU961" s="245" t="s">
        <v>93</v>
      </c>
      <c r="AV961" s="13" t="s">
        <v>93</v>
      </c>
      <c r="AW961" s="13" t="s">
        <v>38</v>
      </c>
      <c r="AX961" s="13" t="s">
        <v>83</v>
      </c>
      <c r="AY961" s="245" t="s">
        <v>216</v>
      </c>
    </row>
    <row r="962" s="13" customFormat="1">
      <c r="A962" s="13"/>
      <c r="B962" s="234"/>
      <c r="C962" s="235"/>
      <c r="D962" s="236" t="s">
        <v>225</v>
      </c>
      <c r="E962" s="237" t="s">
        <v>1</v>
      </c>
      <c r="F962" s="238" t="s">
        <v>3843</v>
      </c>
      <c r="G962" s="235"/>
      <c r="H962" s="239">
        <v>4</v>
      </c>
      <c r="I962" s="240"/>
      <c r="J962" s="235"/>
      <c r="K962" s="235"/>
      <c r="L962" s="241"/>
      <c r="M962" s="242"/>
      <c r="N962" s="243"/>
      <c r="O962" s="243"/>
      <c r="P962" s="243"/>
      <c r="Q962" s="243"/>
      <c r="R962" s="243"/>
      <c r="S962" s="243"/>
      <c r="T962" s="24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5" t="s">
        <v>225</v>
      </c>
      <c r="AU962" s="245" t="s">
        <v>93</v>
      </c>
      <c r="AV962" s="13" t="s">
        <v>93</v>
      </c>
      <c r="AW962" s="13" t="s">
        <v>38</v>
      </c>
      <c r="AX962" s="13" t="s">
        <v>83</v>
      </c>
      <c r="AY962" s="245" t="s">
        <v>216</v>
      </c>
    </row>
    <row r="963" s="13" customFormat="1">
      <c r="A963" s="13"/>
      <c r="B963" s="234"/>
      <c r="C963" s="235"/>
      <c r="D963" s="236" t="s">
        <v>225</v>
      </c>
      <c r="E963" s="237" t="s">
        <v>1</v>
      </c>
      <c r="F963" s="238" t="s">
        <v>4086</v>
      </c>
      <c r="G963" s="235"/>
      <c r="H963" s="239">
        <v>3</v>
      </c>
      <c r="I963" s="240"/>
      <c r="J963" s="235"/>
      <c r="K963" s="235"/>
      <c r="L963" s="241"/>
      <c r="M963" s="242"/>
      <c r="N963" s="243"/>
      <c r="O963" s="243"/>
      <c r="P963" s="243"/>
      <c r="Q963" s="243"/>
      <c r="R963" s="243"/>
      <c r="S963" s="243"/>
      <c r="T963" s="24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5" t="s">
        <v>225</v>
      </c>
      <c r="AU963" s="245" t="s">
        <v>93</v>
      </c>
      <c r="AV963" s="13" t="s">
        <v>93</v>
      </c>
      <c r="AW963" s="13" t="s">
        <v>38</v>
      </c>
      <c r="AX963" s="13" t="s">
        <v>83</v>
      </c>
      <c r="AY963" s="245" t="s">
        <v>216</v>
      </c>
    </row>
    <row r="964" s="13" customFormat="1">
      <c r="A964" s="13"/>
      <c r="B964" s="234"/>
      <c r="C964" s="235"/>
      <c r="D964" s="236" t="s">
        <v>225</v>
      </c>
      <c r="E964" s="237" t="s">
        <v>1</v>
      </c>
      <c r="F964" s="238" t="s">
        <v>3845</v>
      </c>
      <c r="G964" s="235"/>
      <c r="H964" s="239">
        <v>4</v>
      </c>
      <c r="I964" s="240"/>
      <c r="J964" s="235"/>
      <c r="K964" s="235"/>
      <c r="L964" s="241"/>
      <c r="M964" s="242"/>
      <c r="N964" s="243"/>
      <c r="O964" s="243"/>
      <c r="P964" s="243"/>
      <c r="Q964" s="243"/>
      <c r="R964" s="243"/>
      <c r="S964" s="243"/>
      <c r="T964" s="24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5" t="s">
        <v>225</v>
      </c>
      <c r="AU964" s="245" t="s">
        <v>93</v>
      </c>
      <c r="AV964" s="13" t="s">
        <v>93</v>
      </c>
      <c r="AW964" s="13" t="s">
        <v>38</v>
      </c>
      <c r="AX964" s="13" t="s">
        <v>83</v>
      </c>
      <c r="AY964" s="245" t="s">
        <v>216</v>
      </c>
    </row>
    <row r="965" s="13" customFormat="1">
      <c r="A965" s="13"/>
      <c r="B965" s="234"/>
      <c r="C965" s="235"/>
      <c r="D965" s="236" t="s">
        <v>225</v>
      </c>
      <c r="E965" s="237" t="s">
        <v>1</v>
      </c>
      <c r="F965" s="238" t="s">
        <v>3846</v>
      </c>
      <c r="G965" s="235"/>
      <c r="H965" s="239">
        <v>5</v>
      </c>
      <c r="I965" s="240"/>
      <c r="J965" s="235"/>
      <c r="K965" s="235"/>
      <c r="L965" s="241"/>
      <c r="M965" s="242"/>
      <c r="N965" s="243"/>
      <c r="O965" s="243"/>
      <c r="P965" s="243"/>
      <c r="Q965" s="243"/>
      <c r="R965" s="243"/>
      <c r="S965" s="243"/>
      <c r="T965" s="244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5" t="s">
        <v>225</v>
      </c>
      <c r="AU965" s="245" t="s">
        <v>93</v>
      </c>
      <c r="AV965" s="13" t="s">
        <v>93</v>
      </c>
      <c r="AW965" s="13" t="s">
        <v>38</v>
      </c>
      <c r="AX965" s="13" t="s">
        <v>83</v>
      </c>
      <c r="AY965" s="245" t="s">
        <v>216</v>
      </c>
    </row>
    <row r="966" s="13" customFormat="1">
      <c r="A966" s="13"/>
      <c r="B966" s="234"/>
      <c r="C966" s="235"/>
      <c r="D966" s="236" t="s">
        <v>225</v>
      </c>
      <c r="E966" s="237" t="s">
        <v>1</v>
      </c>
      <c r="F966" s="238" t="s">
        <v>4294</v>
      </c>
      <c r="G966" s="235"/>
      <c r="H966" s="239">
        <v>8</v>
      </c>
      <c r="I966" s="240"/>
      <c r="J966" s="235"/>
      <c r="K966" s="235"/>
      <c r="L966" s="241"/>
      <c r="M966" s="242"/>
      <c r="N966" s="243"/>
      <c r="O966" s="243"/>
      <c r="P966" s="243"/>
      <c r="Q966" s="243"/>
      <c r="R966" s="243"/>
      <c r="S966" s="243"/>
      <c r="T966" s="24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5" t="s">
        <v>225</v>
      </c>
      <c r="AU966" s="245" t="s">
        <v>93</v>
      </c>
      <c r="AV966" s="13" t="s">
        <v>93</v>
      </c>
      <c r="AW966" s="13" t="s">
        <v>38</v>
      </c>
      <c r="AX966" s="13" t="s">
        <v>83</v>
      </c>
      <c r="AY966" s="245" t="s">
        <v>216</v>
      </c>
    </row>
    <row r="967" s="13" customFormat="1">
      <c r="A967" s="13"/>
      <c r="B967" s="234"/>
      <c r="C967" s="235"/>
      <c r="D967" s="236" t="s">
        <v>225</v>
      </c>
      <c r="E967" s="237" t="s">
        <v>1</v>
      </c>
      <c r="F967" s="238" t="s">
        <v>4295</v>
      </c>
      <c r="G967" s="235"/>
      <c r="H967" s="239">
        <v>5</v>
      </c>
      <c r="I967" s="240"/>
      <c r="J967" s="235"/>
      <c r="K967" s="235"/>
      <c r="L967" s="241"/>
      <c r="M967" s="242"/>
      <c r="N967" s="243"/>
      <c r="O967" s="243"/>
      <c r="P967" s="243"/>
      <c r="Q967" s="243"/>
      <c r="R967" s="243"/>
      <c r="S967" s="243"/>
      <c r="T967" s="244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5" t="s">
        <v>225</v>
      </c>
      <c r="AU967" s="245" t="s">
        <v>93</v>
      </c>
      <c r="AV967" s="13" t="s">
        <v>93</v>
      </c>
      <c r="AW967" s="13" t="s">
        <v>38</v>
      </c>
      <c r="AX967" s="13" t="s">
        <v>83</v>
      </c>
      <c r="AY967" s="245" t="s">
        <v>216</v>
      </c>
    </row>
    <row r="968" s="13" customFormat="1">
      <c r="A968" s="13"/>
      <c r="B968" s="234"/>
      <c r="C968" s="235"/>
      <c r="D968" s="236" t="s">
        <v>225</v>
      </c>
      <c r="E968" s="237" t="s">
        <v>1</v>
      </c>
      <c r="F968" s="238" t="s">
        <v>4296</v>
      </c>
      <c r="G968" s="235"/>
      <c r="H968" s="239">
        <v>10</v>
      </c>
      <c r="I968" s="240"/>
      <c r="J968" s="235"/>
      <c r="K968" s="235"/>
      <c r="L968" s="241"/>
      <c r="M968" s="242"/>
      <c r="N968" s="243"/>
      <c r="O968" s="243"/>
      <c r="P968" s="243"/>
      <c r="Q968" s="243"/>
      <c r="R968" s="243"/>
      <c r="S968" s="243"/>
      <c r="T968" s="24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5" t="s">
        <v>225</v>
      </c>
      <c r="AU968" s="245" t="s">
        <v>93</v>
      </c>
      <c r="AV968" s="13" t="s">
        <v>93</v>
      </c>
      <c r="AW968" s="13" t="s">
        <v>38</v>
      </c>
      <c r="AX968" s="13" t="s">
        <v>83</v>
      </c>
      <c r="AY968" s="245" t="s">
        <v>216</v>
      </c>
    </row>
    <row r="969" s="13" customFormat="1">
      <c r="A969" s="13"/>
      <c r="B969" s="234"/>
      <c r="C969" s="235"/>
      <c r="D969" s="236" t="s">
        <v>225</v>
      </c>
      <c r="E969" s="237" t="s">
        <v>1</v>
      </c>
      <c r="F969" s="238" t="s">
        <v>4297</v>
      </c>
      <c r="G969" s="235"/>
      <c r="H969" s="239">
        <v>10</v>
      </c>
      <c r="I969" s="240"/>
      <c r="J969" s="235"/>
      <c r="K969" s="235"/>
      <c r="L969" s="241"/>
      <c r="M969" s="242"/>
      <c r="N969" s="243"/>
      <c r="O969" s="243"/>
      <c r="P969" s="243"/>
      <c r="Q969" s="243"/>
      <c r="R969" s="243"/>
      <c r="S969" s="243"/>
      <c r="T969" s="244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5" t="s">
        <v>225</v>
      </c>
      <c r="AU969" s="245" t="s">
        <v>93</v>
      </c>
      <c r="AV969" s="13" t="s">
        <v>93</v>
      </c>
      <c r="AW969" s="13" t="s">
        <v>38</v>
      </c>
      <c r="AX969" s="13" t="s">
        <v>83</v>
      </c>
      <c r="AY969" s="245" t="s">
        <v>216</v>
      </c>
    </row>
    <row r="970" s="14" customFormat="1">
      <c r="A970" s="14"/>
      <c r="B970" s="246"/>
      <c r="C970" s="247"/>
      <c r="D970" s="236" t="s">
        <v>225</v>
      </c>
      <c r="E970" s="248" t="s">
        <v>1</v>
      </c>
      <c r="F970" s="249" t="s">
        <v>229</v>
      </c>
      <c r="G970" s="247"/>
      <c r="H970" s="250">
        <v>182</v>
      </c>
      <c r="I970" s="251"/>
      <c r="J970" s="247"/>
      <c r="K970" s="247"/>
      <c r="L970" s="252"/>
      <c r="M970" s="253"/>
      <c r="N970" s="254"/>
      <c r="O970" s="254"/>
      <c r="P970" s="254"/>
      <c r="Q970" s="254"/>
      <c r="R970" s="254"/>
      <c r="S970" s="254"/>
      <c r="T970" s="255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6" t="s">
        <v>225</v>
      </c>
      <c r="AU970" s="256" t="s">
        <v>93</v>
      </c>
      <c r="AV970" s="14" t="s">
        <v>223</v>
      </c>
      <c r="AW970" s="14" t="s">
        <v>38</v>
      </c>
      <c r="AX970" s="14" t="s">
        <v>91</v>
      </c>
      <c r="AY970" s="256" t="s">
        <v>216</v>
      </c>
    </row>
    <row r="971" s="2" customFormat="1" ht="24.15" customHeight="1">
      <c r="A971" s="40"/>
      <c r="B971" s="41"/>
      <c r="C971" s="221" t="s">
        <v>680</v>
      </c>
      <c r="D971" s="221" t="s">
        <v>218</v>
      </c>
      <c r="E971" s="222" t="s">
        <v>4298</v>
      </c>
      <c r="F971" s="223" t="s">
        <v>4299</v>
      </c>
      <c r="G971" s="224" t="s">
        <v>278</v>
      </c>
      <c r="H971" s="225">
        <v>7.0499999999999998</v>
      </c>
      <c r="I971" s="226"/>
      <c r="J971" s="227">
        <f>ROUND(I971*H971,2)</f>
        <v>0</v>
      </c>
      <c r="K971" s="223" t="s">
        <v>1</v>
      </c>
      <c r="L971" s="46"/>
      <c r="M971" s="228" t="s">
        <v>1</v>
      </c>
      <c r="N971" s="229" t="s">
        <v>48</v>
      </c>
      <c r="O971" s="93"/>
      <c r="P971" s="230">
        <f>O971*H971</f>
        <v>0</v>
      </c>
      <c r="Q971" s="230">
        <v>0</v>
      </c>
      <c r="R971" s="230">
        <f>Q971*H971</f>
        <v>0</v>
      </c>
      <c r="S971" s="230">
        <v>0</v>
      </c>
      <c r="T971" s="231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32" t="s">
        <v>223</v>
      </c>
      <c r="AT971" s="232" t="s">
        <v>218</v>
      </c>
      <c r="AU971" s="232" t="s">
        <v>93</v>
      </c>
      <c r="AY971" s="18" t="s">
        <v>216</v>
      </c>
      <c r="BE971" s="233">
        <f>IF(N971="základní",J971,0)</f>
        <v>0</v>
      </c>
      <c r="BF971" s="233">
        <f>IF(N971="snížená",J971,0)</f>
        <v>0</v>
      </c>
      <c r="BG971" s="233">
        <f>IF(N971="zákl. přenesená",J971,0)</f>
        <v>0</v>
      </c>
      <c r="BH971" s="233">
        <f>IF(N971="sníž. přenesená",J971,0)</f>
        <v>0</v>
      </c>
      <c r="BI971" s="233">
        <f>IF(N971="nulová",J971,0)</f>
        <v>0</v>
      </c>
      <c r="BJ971" s="18" t="s">
        <v>91</v>
      </c>
      <c r="BK971" s="233">
        <f>ROUND(I971*H971,2)</f>
        <v>0</v>
      </c>
      <c r="BL971" s="18" t="s">
        <v>223</v>
      </c>
      <c r="BM971" s="232" t="s">
        <v>4300</v>
      </c>
    </row>
    <row r="972" s="13" customFormat="1">
      <c r="A972" s="13"/>
      <c r="B972" s="234"/>
      <c r="C972" s="235"/>
      <c r="D972" s="236" t="s">
        <v>225</v>
      </c>
      <c r="E972" s="237" t="s">
        <v>1</v>
      </c>
      <c r="F972" s="238" t="s">
        <v>4301</v>
      </c>
      <c r="G972" s="235"/>
      <c r="H972" s="239">
        <v>0.59999999999999998</v>
      </c>
      <c r="I972" s="240"/>
      <c r="J972" s="235"/>
      <c r="K972" s="235"/>
      <c r="L972" s="241"/>
      <c r="M972" s="242"/>
      <c r="N972" s="243"/>
      <c r="O972" s="243"/>
      <c r="P972" s="243"/>
      <c r="Q972" s="243"/>
      <c r="R972" s="243"/>
      <c r="S972" s="243"/>
      <c r="T972" s="24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5" t="s">
        <v>225</v>
      </c>
      <c r="AU972" s="245" t="s">
        <v>93</v>
      </c>
      <c r="AV972" s="13" t="s">
        <v>93</v>
      </c>
      <c r="AW972" s="13" t="s">
        <v>38</v>
      </c>
      <c r="AX972" s="13" t="s">
        <v>83</v>
      </c>
      <c r="AY972" s="245" t="s">
        <v>216</v>
      </c>
    </row>
    <row r="973" s="13" customFormat="1">
      <c r="A973" s="13"/>
      <c r="B973" s="234"/>
      <c r="C973" s="235"/>
      <c r="D973" s="236" t="s">
        <v>225</v>
      </c>
      <c r="E973" s="237" t="s">
        <v>1</v>
      </c>
      <c r="F973" s="238" t="s">
        <v>4302</v>
      </c>
      <c r="G973" s="235"/>
      <c r="H973" s="239">
        <v>0.80000000000000004</v>
      </c>
      <c r="I973" s="240"/>
      <c r="J973" s="235"/>
      <c r="K973" s="235"/>
      <c r="L973" s="241"/>
      <c r="M973" s="242"/>
      <c r="N973" s="243"/>
      <c r="O973" s="243"/>
      <c r="P973" s="243"/>
      <c r="Q973" s="243"/>
      <c r="R973" s="243"/>
      <c r="S973" s="243"/>
      <c r="T973" s="24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5" t="s">
        <v>225</v>
      </c>
      <c r="AU973" s="245" t="s">
        <v>93</v>
      </c>
      <c r="AV973" s="13" t="s">
        <v>93</v>
      </c>
      <c r="AW973" s="13" t="s">
        <v>38</v>
      </c>
      <c r="AX973" s="13" t="s">
        <v>83</v>
      </c>
      <c r="AY973" s="245" t="s">
        <v>216</v>
      </c>
    </row>
    <row r="974" s="13" customFormat="1">
      <c r="A974" s="13"/>
      <c r="B974" s="234"/>
      <c r="C974" s="235"/>
      <c r="D974" s="236" t="s">
        <v>225</v>
      </c>
      <c r="E974" s="237" t="s">
        <v>1</v>
      </c>
      <c r="F974" s="238" t="s">
        <v>4303</v>
      </c>
      <c r="G974" s="235"/>
      <c r="H974" s="239">
        <v>0.69999999999999996</v>
      </c>
      <c r="I974" s="240"/>
      <c r="J974" s="235"/>
      <c r="K974" s="235"/>
      <c r="L974" s="241"/>
      <c r="M974" s="242"/>
      <c r="N974" s="243"/>
      <c r="O974" s="243"/>
      <c r="P974" s="243"/>
      <c r="Q974" s="243"/>
      <c r="R974" s="243"/>
      <c r="S974" s="243"/>
      <c r="T974" s="24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5" t="s">
        <v>225</v>
      </c>
      <c r="AU974" s="245" t="s">
        <v>93</v>
      </c>
      <c r="AV974" s="13" t="s">
        <v>93</v>
      </c>
      <c r="AW974" s="13" t="s">
        <v>38</v>
      </c>
      <c r="AX974" s="13" t="s">
        <v>83</v>
      </c>
      <c r="AY974" s="245" t="s">
        <v>216</v>
      </c>
    </row>
    <row r="975" s="13" customFormat="1">
      <c r="A975" s="13"/>
      <c r="B975" s="234"/>
      <c r="C975" s="235"/>
      <c r="D975" s="236" t="s">
        <v>225</v>
      </c>
      <c r="E975" s="237" t="s">
        <v>1</v>
      </c>
      <c r="F975" s="238" t="s">
        <v>4304</v>
      </c>
      <c r="G975" s="235"/>
      <c r="H975" s="239">
        <v>0.5</v>
      </c>
      <c r="I975" s="240"/>
      <c r="J975" s="235"/>
      <c r="K975" s="235"/>
      <c r="L975" s="241"/>
      <c r="M975" s="242"/>
      <c r="N975" s="243"/>
      <c r="O975" s="243"/>
      <c r="P975" s="243"/>
      <c r="Q975" s="243"/>
      <c r="R975" s="243"/>
      <c r="S975" s="243"/>
      <c r="T975" s="24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5" t="s">
        <v>225</v>
      </c>
      <c r="AU975" s="245" t="s">
        <v>93</v>
      </c>
      <c r="AV975" s="13" t="s">
        <v>93</v>
      </c>
      <c r="AW975" s="13" t="s">
        <v>38</v>
      </c>
      <c r="AX975" s="13" t="s">
        <v>83</v>
      </c>
      <c r="AY975" s="245" t="s">
        <v>216</v>
      </c>
    </row>
    <row r="976" s="13" customFormat="1">
      <c r="A976" s="13"/>
      <c r="B976" s="234"/>
      <c r="C976" s="235"/>
      <c r="D976" s="236" t="s">
        <v>225</v>
      </c>
      <c r="E976" s="237" t="s">
        <v>1</v>
      </c>
      <c r="F976" s="238" t="s">
        <v>4305</v>
      </c>
      <c r="G976" s="235"/>
      <c r="H976" s="239">
        <v>0.5</v>
      </c>
      <c r="I976" s="240"/>
      <c r="J976" s="235"/>
      <c r="K976" s="235"/>
      <c r="L976" s="241"/>
      <c r="M976" s="242"/>
      <c r="N976" s="243"/>
      <c r="O976" s="243"/>
      <c r="P976" s="243"/>
      <c r="Q976" s="243"/>
      <c r="R976" s="243"/>
      <c r="S976" s="243"/>
      <c r="T976" s="244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5" t="s">
        <v>225</v>
      </c>
      <c r="AU976" s="245" t="s">
        <v>93</v>
      </c>
      <c r="AV976" s="13" t="s">
        <v>93</v>
      </c>
      <c r="AW976" s="13" t="s">
        <v>38</v>
      </c>
      <c r="AX976" s="13" t="s">
        <v>83</v>
      </c>
      <c r="AY976" s="245" t="s">
        <v>216</v>
      </c>
    </row>
    <row r="977" s="13" customFormat="1">
      <c r="A977" s="13"/>
      <c r="B977" s="234"/>
      <c r="C977" s="235"/>
      <c r="D977" s="236" t="s">
        <v>225</v>
      </c>
      <c r="E977" s="237" t="s">
        <v>1</v>
      </c>
      <c r="F977" s="238" t="s">
        <v>4306</v>
      </c>
      <c r="G977" s="235"/>
      <c r="H977" s="239">
        <v>0.69999999999999996</v>
      </c>
      <c r="I977" s="240"/>
      <c r="J977" s="235"/>
      <c r="K977" s="235"/>
      <c r="L977" s="241"/>
      <c r="M977" s="242"/>
      <c r="N977" s="243"/>
      <c r="O977" s="243"/>
      <c r="P977" s="243"/>
      <c r="Q977" s="243"/>
      <c r="R977" s="243"/>
      <c r="S977" s="243"/>
      <c r="T977" s="24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5" t="s">
        <v>225</v>
      </c>
      <c r="AU977" s="245" t="s">
        <v>93</v>
      </c>
      <c r="AV977" s="13" t="s">
        <v>93</v>
      </c>
      <c r="AW977" s="13" t="s">
        <v>38</v>
      </c>
      <c r="AX977" s="13" t="s">
        <v>83</v>
      </c>
      <c r="AY977" s="245" t="s">
        <v>216</v>
      </c>
    </row>
    <row r="978" s="15" customFormat="1">
      <c r="A978" s="15"/>
      <c r="B978" s="257"/>
      <c r="C978" s="258"/>
      <c r="D978" s="236" t="s">
        <v>225</v>
      </c>
      <c r="E978" s="259" t="s">
        <v>1</v>
      </c>
      <c r="F978" s="260" t="s">
        <v>3703</v>
      </c>
      <c r="G978" s="258"/>
      <c r="H978" s="259" t="s">
        <v>1</v>
      </c>
      <c r="I978" s="261"/>
      <c r="J978" s="258"/>
      <c r="K978" s="258"/>
      <c r="L978" s="262"/>
      <c r="M978" s="263"/>
      <c r="N978" s="264"/>
      <c r="O978" s="264"/>
      <c r="P978" s="264"/>
      <c r="Q978" s="264"/>
      <c r="R978" s="264"/>
      <c r="S978" s="264"/>
      <c r="T978" s="26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66" t="s">
        <v>225</v>
      </c>
      <c r="AU978" s="266" t="s">
        <v>93</v>
      </c>
      <c r="AV978" s="15" t="s">
        <v>91</v>
      </c>
      <c r="AW978" s="15" t="s">
        <v>38</v>
      </c>
      <c r="AX978" s="15" t="s">
        <v>83</v>
      </c>
      <c r="AY978" s="266" t="s">
        <v>216</v>
      </c>
    </row>
    <row r="979" s="13" customFormat="1">
      <c r="A979" s="13"/>
      <c r="B979" s="234"/>
      <c r="C979" s="235"/>
      <c r="D979" s="236" t="s">
        <v>225</v>
      </c>
      <c r="E979" s="237" t="s">
        <v>1</v>
      </c>
      <c r="F979" s="238" t="s">
        <v>4307</v>
      </c>
      <c r="G979" s="235"/>
      <c r="H979" s="239">
        <v>0.10000000000000001</v>
      </c>
      <c r="I979" s="240"/>
      <c r="J979" s="235"/>
      <c r="K979" s="235"/>
      <c r="L979" s="241"/>
      <c r="M979" s="242"/>
      <c r="N979" s="243"/>
      <c r="O979" s="243"/>
      <c r="P979" s="243"/>
      <c r="Q979" s="243"/>
      <c r="R979" s="243"/>
      <c r="S979" s="243"/>
      <c r="T979" s="24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5" t="s">
        <v>225</v>
      </c>
      <c r="AU979" s="245" t="s">
        <v>93</v>
      </c>
      <c r="AV979" s="13" t="s">
        <v>93</v>
      </c>
      <c r="AW979" s="13" t="s">
        <v>38</v>
      </c>
      <c r="AX979" s="13" t="s">
        <v>83</v>
      </c>
      <c r="AY979" s="245" t="s">
        <v>216</v>
      </c>
    </row>
    <row r="980" s="13" customFormat="1">
      <c r="A980" s="13"/>
      <c r="B980" s="234"/>
      <c r="C980" s="235"/>
      <c r="D980" s="236" t="s">
        <v>225</v>
      </c>
      <c r="E980" s="237" t="s">
        <v>1</v>
      </c>
      <c r="F980" s="238" t="s">
        <v>4308</v>
      </c>
      <c r="G980" s="235"/>
      <c r="H980" s="239">
        <v>0.20000000000000001</v>
      </c>
      <c r="I980" s="240"/>
      <c r="J980" s="235"/>
      <c r="K980" s="235"/>
      <c r="L980" s="241"/>
      <c r="M980" s="242"/>
      <c r="N980" s="243"/>
      <c r="O980" s="243"/>
      <c r="P980" s="243"/>
      <c r="Q980" s="243"/>
      <c r="R980" s="243"/>
      <c r="S980" s="243"/>
      <c r="T980" s="24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5" t="s">
        <v>225</v>
      </c>
      <c r="AU980" s="245" t="s">
        <v>93</v>
      </c>
      <c r="AV980" s="13" t="s">
        <v>93</v>
      </c>
      <c r="AW980" s="13" t="s">
        <v>38</v>
      </c>
      <c r="AX980" s="13" t="s">
        <v>83</v>
      </c>
      <c r="AY980" s="245" t="s">
        <v>216</v>
      </c>
    </row>
    <row r="981" s="13" customFormat="1">
      <c r="A981" s="13"/>
      <c r="B981" s="234"/>
      <c r="C981" s="235"/>
      <c r="D981" s="236" t="s">
        <v>225</v>
      </c>
      <c r="E981" s="237" t="s">
        <v>1</v>
      </c>
      <c r="F981" s="238" t="s">
        <v>4309</v>
      </c>
      <c r="G981" s="235"/>
      <c r="H981" s="239">
        <v>0.14999999999999999</v>
      </c>
      <c r="I981" s="240"/>
      <c r="J981" s="235"/>
      <c r="K981" s="235"/>
      <c r="L981" s="241"/>
      <c r="M981" s="242"/>
      <c r="N981" s="243"/>
      <c r="O981" s="243"/>
      <c r="P981" s="243"/>
      <c r="Q981" s="243"/>
      <c r="R981" s="243"/>
      <c r="S981" s="243"/>
      <c r="T981" s="24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5" t="s">
        <v>225</v>
      </c>
      <c r="AU981" s="245" t="s">
        <v>93</v>
      </c>
      <c r="AV981" s="13" t="s">
        <v>93</v>
      </c>
      <c r="AW981" s="13" t="s">
        <v>38</v>
      </c>
      <c r="AX981" s="13" t="s">
        <v>83</v>
      </c>
      <c r="AY981" s="245" t="s">
        <v>216</v>
      </c>
    </row>
    <row r="982" s="13" customFormat="1">
      <c r="A982" s="13"/>
      <c r="B982" s="234"/>
      <c r="C982" s="235"/>
      <c r="D982" s="236" t="s">
        <v>225</v>
      </c>
      <c r="E982" s="237" t="s">
        <v>1</v>
      </c>
      <c r="F982" s="238" t="s">
        <v>4310</v>
      </c>
      <c r="G982" s="235"/>
      <c r="H982" s="239">
        <v>0.20000000000000001</v>
      </c>
      <c r="I982" s="240"/>
      <c r="J982" s="235"/>
      <c r="K982" s="235"/>
      <c r="L982" s="241"/>
      <c r="M982" s="242"/>
      <c r="N982" s="243"/>
      <c r="O982" s="243"/>
      <c r="P982" s="243"/>
      <c r="Q982" s="243"/>
      <c r="R982" s="243"/>
      <c r="S982" s="243"/>
      <c r="T982" s="24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5" t="s">
        <v>225</v>
      </c>
      <c r="AU982" s="245" t="s">
        <v>93</v>
      </c>
      <c r="AV982" s="13" t="s">
        <v>93</v>
      </c>
      <c r="AW982" s="13" t="s">
        <v>38</v>
      </c>
      <c r="AX982" s="13" t="s">
        <v>83</v>
      </c>
      <c r="AY982" s="245" t="s">
        <v>216</v>
      </c>
    </row>
    <row r="983" s="13" customFormat="1">
      <c r="A983" s="13"/>
      <c r="B983" s="234"/>
      <c r="C983" s="235"/>
      <c r="D983" s="236" t="s">
        <v>225</v>
      </c>
      <c r="E983" s="237" t="s">
        <v>1</v>
      </c>
      <c r="F983" s="238" t="s">
        <v>4311</v>
      </c>
      <c r="G983" s="235"/>
      <c r="H983" s="239">
        <v>0.10000000000000001</v>
      </c>
      <c r="I983" s="240"/>
      <c r="J983" s="235"/>
      <c r="K983" s="235"/>
      <c r="L983" s="241"/>
      <c r="M983" s="242"/>
      <c r="N983" s="243"/>
      <c r="O983" s="243"/>
      <c r="P983" s="243"/>
      <c r="Q983" s="243"/>
      <c r="R983" s="243"/>
      <c r="S983" s="243"/>
      <c r="T983" s="24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5" t="s">
        <v>225</v>
      </c>
      <c r="AU983" s="245" t="s">
        <v>93</v>
      </c>
      <c r="AV983" s="13" t="s">
        <v>93</v>
      </c>
      <c r="AW983" s="13" t="s">
        <v>38</v>
      </c>
      <c r="AX983" s="13" t="s">
        <v>83</v>
      </c>
      <c r="AY983" s="245" t="s">
        <v>216</v>
      </c>
    </row>
    <row r="984" s="13" customFormat="1">
      <c r="A984" s="13"/>
      <c r="B984" s="234"/>
      <c r="C984" s="235"/>
      <c r="D984" s="236" t="s">
        <v>225</v>
      </c>
      <c r="E984" s="237" t="s">
        <v>1</v>
      </c>
      <c r="F984" s="238" t="s">
        <v>4312</v>
      </c>
      <c r="G984" s="235"/>
      <c r="H984" s="239">
        <v>0.14999999999999999</v>
      </c>
      <c r="I984" s="240"/>
      <c r="J984" s="235"/>
      <c r="K984" s="235"/>
      <c r="L984" s="241"/>
      <c r="M984" s="242"/>
      <c r="N984" s="243"/>
      <c r="O984" s="243"/>
      <c r="P984" s="243"/>
      <c r="Q984" s="243"/>
      <c r="R984" s="243"/>
      <c r="S984" s="243"/>
      <c r="T984" s="24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5" t="s">
        <v>225</v>
      </c>
      <c r="AU984" s="245" t="s">
        <v>93</v>
      </c>
      <c r="AV984" s="13" t="s">
        <v>93</v>
      </c>
      <c r="AW984" s="13" t="s">
        <v>38</v>
      </c>
      <c r="AX984" s="13" t="s">
        <v>83</v>
      </c>
      <c r="AY984" s="245" t="s">
        <v>216</v>
      </c>
    </row>
    <row r="985" s="13" customFormat="1">
      <c r="A985" s="13"/>
      <c r="B985" s="234"/>
      <c r="C985" s="235"/>
      <c r="D985" s="236" t="s">
        <v>225</v>
      </c>
      <c r="E985" s="237" t="s">
        <v>1</v>
      </c>
      <c r="F985" s="238" t="s">
        <v>4313</v>
      </c>
      <c r="G985" s="235"/>
      <c r="H985" s="239">
        <v>0.20000000000000001</v>
      </c>
      <c r="I985" s="240"/>
      <c r="J985" s="235"/>
      <c r="K985" s="235"/>
      <c r="L985" s="241"/>
      <c r="M985" s="242"/>
      <c r="N985" s="243"/>
      <c r="O985" s="243"/>
      <c r="P985" s="243"/>
      <c r="Q985" s="243"/>
      <c r="R985" s="243"/>
      <c r="S985" s="243"/>
      <c r="T985" s="244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5" t="s">
        <v>225</v>
      </c>
      <c r="AU985" s="245" t="s">
        <v>93</v>
      </c>
      <c r="AV985" s="13" t="s">
        <v>93</v>
      </c>
      <c r="AW985" s="13" t="s">
        <v>38</v>
      </c>
      <c r="AX985" s="13" t="s">
        <v>83</v>
      </c>
      <c r="AY985" s="245" t="s">
        <v>216</v>
      </c>
    </row>
    <row r="986" s="13" customFormat="1">
      <c r="A986" s="13"/>
      <c r="B986" s="234"/>
      <c r="C986" s="235"/>
      <c r="D986" s="236" t="s">
        <v>225</v>
      </c>
      <c r="E986" s="237" t="s">
        <v>1</v>
      </c>
      <c r="F986" s="238" t="s">
        <v>4314</v>
      </c>
      <c r="G986" s="235"/>
      <c r="H986" s="239">
        <v>0.20000000000000001</v>
      </c>
      <c r="I986" s="240"/>
      <c r="J986" s="235"/>
      <c r="K986" s="235"/>
      <c r="L986" s="241"/>
      <c r="M986" s="242"/>
      <c r="N986" s="243"/>
      <c r="O986" s="243"/>
      <c r="P986" s="243"/>
      <c r="Q986" s="243"/>
      <c r="R986" s="243"/>
      <c r="S986" s="243"/>
      <c r="T986" s="24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5" t="s">
        <v>225</v>
      </c>
      <c r="AU986" s="245" t="s">
        <v>93</v>
      </c>
      <c r="AV986" s="13" t="s">
        <v>93</v>
      </c>
      <c r="AW986" s="13" t="s">
        <v>38</v>
      </c>
      <c r="AX986" s="13" t="s">
        <v>83</v>
      </c>
      <c r="AY986" s="245" t="s">
        <v>216</v>
      </c>
    </row>
    <row r="987" s="13" customFormat="1">
      <c r="A987" s="13"/>
      <c r="B987" s="234"/>
      <c r="C987" s="235"/>
      <c r="D987" s="236" t="s">
        <v>225</v>
      </c>
      <c r="E987" s="237" t="s">
        <v>1</v>
      </c>
      <c r="F987" s="238" t="s">
        <v>4315</v>
      </c>
      <c r="G987" s="235"/>
      <c r="H987" s="239">
        <v>0.20000000000000001</v>
      </c>
      <c r="I987" s="240"/>
      <c r="J987" s="235"/>
      <c r="K987" s="235"/>
      <c r="L987" s="241"/>
      <c r="M987" s="242"/>
      <c r="N987" s="243"/>
      <c r="O987" s="243"/>
      <c r="P987" s="243"/>
      <c r="Q987" s="243"/>
      <c r="R987" s="243"/>
      <c r="S987" s="243"/>
      <c r="T987" s="24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5" t="s">
        <v>225</v>
      </c>
      <c r="AU987" s="245" t="s">
        <v>93</v>
      </c>
      <c r="AV987" s="13" t="s">
        <v>93</v>
      </c>
      <c r="AW987" s="13" t="s">
        <v>38</v>
      </c>
      <c r="AX987" s="13" t="s">
        <v>83</v>
      </c>
      <c r="AY987" s="245" t="s">
        <v>216</v>
      </c>
    </row>
    <row r="988" s="13" customFormat="1">
      <c r="A988" s="13"/>
      <c r="B988" s="234"/>
      <c r="C988" s="235"/>
      <c r="D988" s="236" t="s">
        <v>225</v>
      </c>
      <c r="E988" s="237" t="s">
        <v>1</v>
      </c>
      <c r="F988" s="238" t="s">
        <v>4316</v>
      </c>
      <c r="G988" s="235"/>
      <c r="H988" s="239">
        <v>0.14999999999999999</v>
      </c>
      <c r="I988" s="240"/>
      <c r="J988" s="235"/>
      <c r="K988" s="235"/>
      <c r="L988" s="241"/>
      <c r="M988" s="242"/>
      <c r="N988" s="243"/>
      <c r="O988" s="243"/>
      <c r="P988" s="243"/>
      <c r="Q988" s="243"/>
      <c r="R988" s="243"/>
      <c r="S988" s="243"/>
      <c r="T988" s="24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5" t="s">
        <v>225</v>
      </c>
      <c r="AU988" s="245" t="s">
        <v>93</v>
      </c>
      <c r="AV988" s="13" t="s">
        <v>93</v>
      </c>
      <c r="AW988" s="13" t="s">
        <v>38</v>
      </c>
      <c r="AX988" s="13" t="s">
        <v>83</v>
      </c>
      <c r="AY988" s="245" t="s">
        <v>216</v>
      </c>
    </row>
    <row r="989" s="13" customFormat="1">
      <c r="A989" s="13"/>
      <c r="B989" s="234"/>
      <c r="C989" s="235"/>
      <c r="D989" s="236" t="s">
        <v>225</v>
      </c>
      <c r="E989" s="237" t="s">
        <v>1</v>
      </c>
      <c r="F989" s="238" t="s">
        <v>4317</v>
      </c>
      <c r="G989" s="235"/>
      <c r="H989" s="239">
        <v>0.12</v>
      </c>
      <c r="I989" s="240"/>
      <c r="J989" s="235"/>
      <c r="K989" s="235"/>
      <c r="L989" s="241"/>
      <c r="M989" s="242"/>
      <c r="N989" s="243"/>
      <c r="O989" s="243"/>
      <c r="P989" s="243"/>
      <c r="Q989" s="243"/>
      <c r="R989" s="243"/>
      <c r="S989" s="243"/>
      <c r="T989" s="24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5" t="s">
        <v>225</v>
      </c>
      <c r="AU989" s="245" t="s">
        <v>93</v>
      </c>
      <c r="AV989" s="13" t="s">
        <v>93</v>
      </c>
      <c r="AW989" s="13" t="s">
        <v>38</v>
      </c>
      <c r="AX989" s="13" t="s">
        <v>83</v>
      </c>
      <c r="AY989" s="245" t="s">
        <v>216</v>
      </c>
    </row>
    <row r="990" s="13" customFormat="1">
      <c r="A990" s="13"/>
      <c r="B990" s="234"/>
      <c r="C990" s="235"/>
      <c r="D990" s="236" t="s">
        <v>225</v>
      </c>
      <c r="E990" s="237" t="s">
        <v>1</v>
      </c>
      <c r="F990" s="238" t="s">
        <v>4318</v>
      </c>
      <c r="G990" s="235"/>
      <c r="H990" s="239">
        <v>0.14999999999999999</v>
      </c>
      <c r="I990" s="240"/>
      <c r="J990" s="235"/>
      <c r="K990" s="235"/>
      <c r="L990" s="241"/>
      <c r="M990" s="242"/>
      <c r="N990" s="243"/>
      <c r="O990" s="243"/>
      <c r="P990" s="243"/>
      <c r="Q990" s="243"/>
      <c r="R990" s="243"/>
      <c r="S990" s="243"/>
      <c r="T990" s="24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5" t="s">
        <v>225</v>
      </c>
      <c r="AU990" s="245" t="s">
        <v>93</v>
      </c>
      <c r="AV990" s="13" t="s">
        <v>93</v>
      </c>
      <c r="AW990" s="13" t="s">
        <v>38</v>
      </c>
      <c r="AX990" s="13" t="s">
        <v>83</v>
      </c>
      <c r="AY990" s="245" t="s">
        <v>216</v>
      </c>
    </row>
    <row r="991" s="13" customFormat="1">
      <c r="A991" s="13"/>
      <c r="B991" s="234"/>
      <c r="C991" s="235"/>
      <c r="D991" s="236" t="s">
        <v>225</v>
      </c>
      <c r="E991" s="237" t="s">
        <v>1</v>
      </c>
      <c r="F991" s="238" t="s">
        <v>4319</v>
      </c>
      <c r="G991" s="235"/>
      <c r="H991" s="239">
        <v>0.12</v>
      </c>
      <c r="I991" s="240"/>
      <c r="J991" s="235"/>
      <c r="K991" s="235"/>
      <c r="L991" s="241"/>
      <c r="M991" s="242"/>
      <c r="N991" s="243"/>
      <c r="O991" s="243"/>
      <c r="P991" s="243"/>
      <c r="Q991" s="243"/>
      <c r="R991" s="243"/>
      <c r="S991" s="243"/>
      <c r="T991" s="244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5" t="s">
        <v>225</v>
      </c>
      <c r="AU991" s="245" t="s">
        <v>93</v>
      </c>
      <c r="AV991" s="13" t="s">
        <v>93</v>
      </c>
      <c r="AW991" s="13" t="s">
        <v>38</v>
      </c>
      <c r="AX991" s="13" t="s">
        <v>83</v>
      </c>
      <c r="AY991" s="245" t="s">
        <v>216</v>
      </c>
    </row>
    <row r="992" s="13" customFormat="1">
      <c r="A992" s="13"/>
      <c r="B992" s="234"/>
      <c r="C992" s="235"/>
      <c r="D992" s="236" t="s">
        <v>225</v>
      </c>
      <c r="E992" s="237" t="s">
        <v>1</v>
      </c>
      <c r="F992" s="238" t="s">
        <v>4320</v>
      </c>
      <c r="G992" s="235"/>
      <c r="H992" s="239">
        <v>0.14999999999999999</v>
      </c>
      <c r="I992" s="240"/>
      <c r="J992" s="235"/>
      <c r="K992" s="235"/>
      <c r="L992" s="241"/>
      <c r="M992" s="242"/>
      <c r="N992" s="243"/>
      <c r="O992" s="243"/>
      <c r="P992" s="243"/>
      <c r="Q992" s="243"/>
      <c r="R992" s="243"/>
      <c r="S992" s="243"/>
      <c r="T992" s="24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5" t="s">
        <v>225</v>
      </c>
      <c r="AU992" s="245" t="s">
        <v>93</v>
      </c>
      <c r="AV992" s="13" t="s">
        <v>93</v>
      </c>
      <c r="AW992" s="13" t="s">
        <v>38</v>
      </c>
      <c r="AX992" s="13" t="s">
        <v>83</v>
      </c>
      <c r="AY992" s="245" t="s">
        <v>216</v>
      </c>
    </row>
    <row r="993" s="13" customFormat="1">
      <c r="A993" s="13"/>
      <c r="B993" s="234"/>
      <c r="C993" s="235"/>
      <c r="D993" s="236" t="s">
        <v>225</v>
      </c>
      <c r="E993" s="237" t="s">
        <v>1</v>
      </c>
      <c r="F993" s="238" t="s">
        <v>4321</v>
      </c>
      <c r="G993" s="235"/>
      <c r="H993" s="239">
        <v>0.16</v>
      </c>
      <c r="I993" s="240"/>
      <c r="J993" s="235"/>
      <c r="K993" s="235"/>
      <c r="L993" s="241"/>
      <c r="M993" s="242"/>
      <c r="N993" s="243"/>
      <c r="O993" s="243"/>
      <c r="P993" s="243"/>
      <c r="Q993" s="243"/>
      <c r="R993" s="243"/>
      <c r="S993" s="243"/>
      <c r="T993" s="244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5" t="s">
        <v>225</v>
      </c>
      <c r="AU993" s="245" t="s">
        <v>93</v>
      </c>
      <c r="AV993" s="13" t="s">
        <v>93</v>
      </c>
      <c r="AW993" s="13" t="s">
        <v>38</v>
      </c>
      <c r="AX993" s="13" t="s">
        <v>83</v>
      </c>
      <c r="AY993" s="245" t="s">
        <v>216</v>
      </c>
    </row>
    <row r="994" s="13" customFormat="1">
      <c r="A994" s="13"/>
      <c r="B994" s="234"/>
      <c r="C994" s="235"/>
      <c r="D994" s="236" t="s">
        <v>225</v>
      </c>
      <c r="E994" s="237" t="s">
        <v>1</v>
      </c>
      <c r="F994" s="238" t="s">
        <v>4322</v>
      </c>
      <c r="G994" s="235"/>
      <c r="H994" s="239">
        <v>0.14999999999999999</v>
      </c>
      <c r="I994" s="240"/>
      <c r="J994" s="235"/>
      <c r="K994" s="235"/>
      <c r="L994" s="241"/>
      <c r="M994" s="242"/>
      <c r="N994" s="243"/>
      <c r="O994" s="243"/>
      <c r="P994" s="243"/>
      <c r="Q994" s="243"/>
      <c r="R994" s="243"/>
      <c r="S994" s="243"/>
      <c r="T994" s="24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5" t="s">
        <v>225</v>
      </c>
      <c r="AU994" s="245" t="s">
        <v>93</v>
      </c>
      <c r="AV994" s="13" t="s">
        <v>93</v>
      </c>
      <c r="AW994" s="13" t="s">
        <v>38</v>
      </c>
      <c r="AX994" s="13" t="s">
        <v>83</v>
      </c>
      <c r="AY994" s="245" t="s">
        <v>216</v>
      </c>
    </row>
    <row r="995" s="13" customFormat="1">
      <c r="A995" s="13"/>
      <c r="B995" s="234"/>
      <c r="C995" s="235"/>
      <c r="D995" s="236" t="s">
        <v>225</v>
      </c>
      <c r="E995" s="237" t="s">
        <v>1</v>
      </c>
      <c r="F995" s="238" t="s">
        <v>4323</v>
      </c>
      <c r="G995" s="235"/>
      <c r="H995" s="239">
        <v>0.14999999999999999</v>
      </c>
      <c r="I995" s="240"/>
      <c r="J995" s="235"/>
      <c r="K995" s="235"/>
      <c r="L995" s="241"/>
      <c r="M995" s="242"/>
      <c r="N995" s="243"/>
      <c r="O995" s="243"/>
      <c r="P995" s="243"/>
      <c r="Q995" s="243"/>
      <c r="R995" s="243"/>
      <c r="S995" s="243"/>
      <c r="T995" s="24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5" t="s">
        <v>225</v>
      </c>
      <c r="AU995" s="245" t="s">
        <v>93</v>
      </c>
      <c r="AV995" s="13" t="s">
        <v>93</v>
      </c>
      <c r="AW995" s="13" t="s">
        <v>38</v>
      </c>
      <c r="AX995" s="13" t="s">
        <v>83</v>
      </c>
      <c r="AY995" s="245" t="s">
        <v>216</v>
      </c>
    </row>
    <row r="996" s="13" customFormat="1">
      <c r="A996" s="13"/>
      <c r="B996" s="234"/>
      <c r="C996" s="235"/>
      <c r="D996" s="236" t="s">
        <v>225</v>
      </c>
      <c r="E996" s="237" t="s">
        <v>1</v>
      </c>
      <c r="F996" s="238" t="s">
        <v>4324</v>
      </c>
      <c r="G996" s="235"/>
      <c r="H996" s="239">
        <v>0.29999999999999999</v>
      </c>
      <c r="I996" s="240"/>
      <c r="J996" s="235"/>
      <c r="K996" s="235"/>
      <c r="L996" s="241"/>
      <c r="M996" s="242"/>
      <c r="N996" s="243"/>
      <c r="O996" s="243"/>
      <c r="P996" s="243"/>
      <c r="Q996" s="243"/>
      <c r="R996" s="243"/>
      <c r="S996" s="243"/>
      <c r="T996" s="24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5" t="s">
        <v>225</v>
      </c>
      <c r="AU996" s="245" t="s">
        <v>93</v>
      </c>
      <c r="AV996" s="13" t="s">
        <v>93</v>
      </c>
      <c r="AW996" s="13" t="s">
        <v>38</v>
      </c>
      <c r="AX996" s="13" t="s">
        <v>83</v>
      </c>
      <c r="AY996" s="245" t="s">
        <v>216</v>
      </c>
    </row>
    <row r="997" s="13" customFormat="1">
      <c r="A997" s="13"/>
      <c r="B997" s="234"/>
      <c r="C997" s="235"/>
      <c r="D997" s="236" t="s">
        <v>225</v>
      </c>
      <c r="E997" s="237" t="s">
        <v>1</v>
      </c>
      <c r="F997" s="238" t="s">
        <v>4325</v>
      </c>
      <c r="G997" s="235"/>
      <c r="H997" s="239">
        <v>0.29999999999999999</v>
      </c>
      <c r="I997" s="240"/>
      <c r="J997" s="235"/>
      <c r="K997" s="235"/>
      <c r="L997" s="241"/>
      <c r="M997" s="242"/>
      <c r="N997" s="243"/>
      <c r="O997" s="243"/>
      <c r="P997" s="243"/>
      <c r="Q997" s="243"/>
      <c r="R997" s="243"/>
      <c r="S997" s="243"/>
      <c r="T997" s="24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5" t="s">
        <v>225</v>
      </c>
      <c r="AU997" s="245" t="s">
        <v>93</v>
      </c>
      <c r="AV997" s="13" t="s">
        <v>93</v>
      </c>
      <c r="AW997" s="13" t="s">
        <v>38</v>
      </c>
      <c r="AX997" s="13" t="s">
        <v>83</v>
      </c>
      <c r="AY997" s="245" t="s">
        <v>216</v>
      </c>
    </row>
    <row r="998" s="14" customFormat="1">
      <c r="A998" s="14"/>
      <c r="B998" s="246"/>
      <c r="C998" s="247"/>
      <c r="D998" s="236" t="s">
        <v>225</v>
      </c>
      <c r="E998" s="248" t="s">
        <v>1</v>
      </c>
      <c r="F998" s="249" t="s">
        <v>229</v>
      </c>
      <c r="G998" s="247"/>
      <c r="H998" s="250">
        <v>7.0499999999999998</v>
      </c>
      <c r="I998" s="251"/>
      <c r="J998" s="247"/>
      <c r="K998" s="247"/>
      <c r="L998" s="252"/>
      <c r="M998" s="281"/>
      <c r="N998" s="282"/>
      <c r="O998" s="282"/>
      <c r="P998" s="282"/>
      <c r="Q998" s="282"/>
      <c r="R998" s="282"/>
      <c r="S998" s="282"/>
      <c r="T998" s="283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6" t="s">
        <v>225</v>
      </c>
      <c r="AU998" s="256" t="s">
        <v>93</v>
      </c>
      <c r="AV998" s="14" t="s">
        <v>223</v>
      </c>
      <c r="AW998" s="14" t="s">
        <v>38</v>
      </c>
      <c r="AX998" s="14" t="s">
        <v>91</v>
      </c>
      <c r="AY998" s="256" t="s">
        <v>216</v>
      </c>
    </row>
    <row r="999" s="2" customFormat="1" ht="6.96" customHeight="1">
      <c r="A999" s="40"/>
      <c r="B999" s="68"/>
      <c r="C999" s="69"/>
      <c r="D999" s="69"/>
      <c r="E999" s="69"/>
      <c r="F999" s="69"/>
      <c r="G999" s="69"/>
      <c r="H999" s="69"/>
      <c r="I999" s="69"/>
      <c r="J999" s="69"/>
      <c r="K999" s="69"/>
      <c r="L999" s="46"/>
      <c r="M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</row>
  </sheetData>
  <sheetProtection sheet="1" autoFilter="0" formatColumns="0" formatRows="0" objects="1" scenarios="1" spinCount="100000" saltValue="lyMYOhoehTr/kr9U+fyAc6PGMYYgP3ZxbKgN9A9ZpHEhWTb9DZwwTYHqMo/0j5XMzMnJKtdH0RyVmYkt1roG/g==" hashValue="OFWg4A3oCmUmhhRieEflLideHMzw1ef9N0SszksehvlsmPMLKm2ZmnOTdvCDR9rdyXEy5X3wEt3P+Z/JHf1RLQ==" algorithmName="SHA-512" password="CC35"/>
  <autoFilter ref="C122:K99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93</v>
      </c>
    </row>
    <row r="4" s="1" customFormat="1" ht="24.96" customHeight="1">
      <c r="B4" s="21"/>
      <c r="D4" s="141" t="s">
        <v>118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I.ETAPA - Stavební úpravy vnitřních prostor objektu B Mendelovy univerzity, p.č. 2/1</v>
      </c>
      <c r="F7" s="143"/>
      <c r="G7" s="143"/>
      <c r="H7" s="143"/>
      <c r="L7" s="21"/>
    </row>
    <row r="8" s="2" customFormat="1" ht="12" customHeight="1">
      <c r="A8" s="40"/>
      <c r="B8" s="46"/>
      <c r="C8" s="40"/>
      <c r="D8" s="143" t="s">
        <v>131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5" t="s">
        <v>4326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3" t="s">
        <v>18</v>
      </c>
      <c r="E11" s="40"/>
      <c r="F11" s="146" t="s">
        <v>1</v>
      </c>
      <c r="G11" s="40"/>
      <c r="H11" s="40"/>
      <c r="I11" s="143" t="s">
        <v>20</v>
      </c>
      <c r="J11" s="146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3" t="s">
        <v>22</v>
      </c>
      <c r="E12" s="40"/>
      <c r="F12" s="146" t="s">
        <v>23</v>
      </c>
      <c r="G12" s="40"/>
      <c r="H12" s="40"/>
      <c r="I12" s="143" t="s">
        <v>24</v>
      </c>
      <c r="J12" s="147" t="str">
        <f>'Rekapitulace stavby'!AN8</f>
        <v>25. 7. 2023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3" t="s">
        <v>30</v>
      </c>
      <c r="E14" s="40"/>
      <c r="F14" s="40"/>
      <c r="G14" s="40"/>
      <c r="H14" s="40"/>
      <c r="I14" s="143" t="s">
        <v>31</v>
      </c>
      <c r="J14" s="146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6" t="s">
        <v>32</v>
      </c>
      <c r="F15" s="40"/>
      <c r="G15" s="40"/>
      <c r="H15" s="40"/>
      <c r="I15" s="143" t="s">
        <v>33</v>
      </c>
      <c r="J15" s="146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3" t="s">
        <v>34</v>
      </c>
      <c r="E17" s="40"/>
      <c r="F17" s="40"/>
      <c r="G17" s="40"/>
      <c r="H17" s="40"/>
      <c r="I17" s="143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6"/>
      <c r="G18" s="146"/>
      <c r="H18" s="146"/>
      <c r="I18" s="143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3" t="s">
        <v>36</v>
      </c>
      <c r="E20" s="40"/>
      <c r="F20" s="40"/>
      <c r="G20" s="40"/>
      <c r="H20" s="40"/>
      <c r="I20" s="143" t="s">
        <v>31</v>
      </c>
      <c r="J20" s="146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6" t="s">
        <v>37</v>
      </c>
      <c r="F21" s="40"/>
      <c r="G21" s="40"/>
      <c r="H21" s="40"/>
      <c r="I21" s="143" t="s">
        <v>33</v>
      </c>
      <c r="J21" s="146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3" t="s">
        <v>39</v>
      </c>
      <c r="E23" s="40"/>
      <c r="F23" s="40"/>
      <c r="G23" s="40"/>
      <c r="H23" s="40"/>
      <c r="I23" s="143" t="s">
        <v>31</v>
      </c>
      <c r="J23" s="146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6" t="str">
        <f>IF('Rekapitulace stavby'!E20="","",'Rekapitulace stavby'!E20)</f>
        <v xml:space="preserve"> </v>
      </c>
      <c r="F24" s="40"/>
      <c r="G24" s="40"/>
      <c r="H24" s="40"/>
      <c r="I24" s="143" t="s">
        <v>33</v>
      </c>
      <c r="J24" s="146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3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8"/>
      <c r="B27" s="149"/>
      <c r="C27" s="148"/>
      <c r="D27" s="148"/>
      <c r="E27" s="150" t="s">
        <v>42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2"/>
      <c r="E29" s="152"/>
      <c r="F29" s="152"/>
      <c r="G29" s="152"/>
      <c r="H29" s="152"/>
      <c r="I29" s="152"/>
      <c r="J29" s="152"/>
      <c r="K29" s="152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3" t="s">
        <v>43</v>
      </c>
      <c r="E30" s="40"/>
      <c r="F30" s="40"/>
      <c r="G30" s="40"/>
      <c r="H30" s="40"/>
      <c r="I30" s="40"/>
      <c r="J30" s="154">
        <f>ROUND(J118,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2"/>
      <c r="E31" s="152"/>
      <c r="F31" s="152"/>
      <c r="G31" s="152"/>
      <c r="H31" s="152"/>
      <c r="I31" s="152"/>
      <c r="J31" s="152"/>
      <c r="K31" s="152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5" t="s">
        <v>45</v>
      </c>
      <c r="G32" s="40"/>
      <c r="H32" s="40"/>
      <c r="I32" s="155" t="s">
        <v>44</v>
      </c>
      <c r="J32" s="155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47</v>
      </c>
      <c r="E33" s="143" t="s">
        <v>48</v>
      </c>
      <c r="F33" s="157">
        <f>ROUND((SUM(BE118:BE240)),  2)</f>
        <v>0</v>
      </c>
      <c r="G33" s="40"/>
      <c r="H33" s="40"/>
      <c r="I33" s="158">
        <v>0.20999999999999999</v>
      </c>
      <c r="J33" s="157">
        <f>ROUND(((SUM(BE118:BE240))*I33),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3" t="s">
        <v>49</v>
      </c>
      <c r="F34" s="157">
        <f>ROUND((SUM(BF118:BF240)),  2)</f>
        <v>0</v>
      </c>
      <c r="G34" s="40"/>
      <c r="H34" s="40"/>
      <c r="I34" s="158">
        <v>0.14999999999999999</v>
      </c>
      <c r="J34" s="157">
        <f>ROUND(((SUM(BF118:BF240))*I34),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3" t="s">
        <v>50</v>
      </c>
      <c r="F35" s="157">
        <f>ROUND((SUM(BG118:BG240)),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3" t="s">
        <v>51</v>
      </c>
      <c r="F36" s="157">
        <f>ROUND((SUM(BH118:BH240)),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3" t="s">
        <v>52</v>
      </c>
      <c r="F37" s="157">
        <f>ROUND((SUM(BI118:BI240)),  2)</f>
        <v>0</v>
      </c>
      <c r="G37" s="40"/>
      <c r="H37" s="40"/>
      <c r="I37" s="158">
        <v>0</v>
      </c>
      <c r="J37" s="157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53</v>
      </c>
      <c r="E39" s="161"/>
      <c r="F39" s="161"/>
      <c r="G39" s="162" t="s">
        <v>54</v>
      </c>
      <c r="H39" s="163" t="s">
        <v>55</v>
      </c>
      <c r="I39" s="161"/>
      <c r="J39" s="164">
        <f>SUM(J30:J37)</f>
        <v>0</v>
      </c>
      <c r="K39" s="165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6" t="s">
        <v>56</v>
      </c>
      <c r="E50" s="167"/>
      <c r="F50" s="167"/>
      <c r="G50" s="166" t="s">
        <v>57</v>
      </c>
      <c r="H50" s="167"/>
      <c r="I50" s="167"/>
      <c r="J50" s="167"/>
      <c r="K50" s="167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8" t="s">
        <v>58</v>
      </c>
      <c r="E61" s="169"/>
      <c r="F61" s="170" t="s">
        <v>59</v>
      </c>
      <c r="G61" s="168" t="s">
        <v>58</v>
      </c>
      <c r="H61" s="169"/>
      <c r="I61" s="169"/>
      <c r="J61" s="171" t="s">
        <v>59</v>
      </c>
      <c r="K61" s="169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6" t="s">
        <v>60</v>
      </c>
      <c r="E65" s="172"/>
      <c r="F65" s="172"/>
      <c r="G65" s="166" t="s">
        <v>61</v>
      </c>
      <c r="H65" s="172"/>
      <c r="I65" s="172"/>
      <c r="J65" s="172"/>
      <c r="K65" s="172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8" t="s">
        <v>58</v>
      </c>
      <c r="E76" s="169"/>
      <c r="F76" s="170" t="s">
        <v>59</v>
      </c>
      <c r="G76" s="168" t="s">
        <v>58</v>
      </c>
      <c r="H76" s="169"/>
      <c r="I76" s="169"/>
      <c r="J76" s="171" t="s">
        <v>59</v>
      </c>
      <c r="K76" s="169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hidden="1" s="2" customFormat="1" ht="6.96" customHeight="1">
      <c r="A81" s="40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hidden="1" s="2" customFormat="1" ht="24.96" customHeight="1">
      <c r="A82" s="40"/>
      <c r="B82" s="41"/>
      <c r="C82" s="24" t="s">
        <v>175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hidden="1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hidden="1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hidden="1" s="2" customFormat="1" ht="26.25" customHeight="1">
      <c r="A85" s="40"/>
      <c r="B85" s="41"/>
      <c r="C85" s="42"/>
      <c r="D85" s="42"/>
      <c r="E85" s="177" t="str">
        <f>E7</f>
        <v>I.ETAPA - Stavební úpravy vnitřních prostor objektu B Mendelovy univerzity, p.č. 2/1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hidden="1" s="2" customFormat="1" ht="12" customHeight="1">
      <c r="A86" s="40"/>
      <c r="B86" s="41"/>
      <c r="C86" s="33" t="s">
        <v>131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hidden="1" s="2" customFormat="1" ht="16.5" customHeight="1">
      <c r="A87" s="40"/>
      <c r="B87" s="41"/>
      <c r="C87" s="42"/>
      <c r="D87" s="42"/>
      <c r="E87" s="78" t="str">
        <f>E9</f>
        <v>SO.06 - Vzduchotechnika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hidden="1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hidden="1" s="2" customFormat="1" ht="12" customHeight="1">
      <c r="A89" s="40"/>
      <c r="B89" s="41"/>
      <c r="C89" s="33" t="s">
        <v>22</v>
      </c>
      <c r="D89" s="42"/>
      <c r="E89" s="42"/>
      <c r="F89" s="28" t="str">
        <f>F12</f>
        <v>Brno - Černá Pole (6100771)</v>
      </c>
      <c r="G89" s="42"/>
      <c r="H89" s="42"/>
      <c r="I89" s="33" t="s">
        <v>24</v>
      </c>
      <c r="J89" s="81" t="str">
        <f>IF(J12="","",J12)</f>
        <v>25. 7. 2023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hidden="1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hidden="1" s="2" customFormat="1" ht="40.05" customHeight="1">
      <c r="A91" s="40"/>
      <c r="B91" s="41"/>
      <c r="C91" s="33" t="s">
        <v>30</v>
      </c>
      <c r="D91" s="42"/>
      <c r="E91" s="42"/>
      <c r="F91" s="28" t="str">
        <f>E15</f>
        <v>Mendelova univerzita v Brně, Zemědělská 810, Brno</v>
      </c>
      <c r="G91" s="42"/>
      <c r="H91" s="42"/>
      <c r="I91" s="33" t="s">
        <v>36</v>
      </c>
      <c r="J91" s="38" t="str">
        <f>E21</f>
        <v>Projecticon s.r.o., A. Kopeckého 151, Nový Hrádek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hidden="1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hidden="1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hidden="1" s="2" customFormat="1" ht="29.28" customHeight="1">
      <c r="A94" s="40"/>
      <c r="B94" s="41"/>
      <c r="C94" s="178" t="s">
        <v>176</v>
      </c>
      <c r="D94" s="179"/>
      <c r="E94" s="179"/>
      <c r="F94" s="179"/>
      <c r="G94" s="179"/>
      <c r="H94" s="179"/>
      <c r="I94" s="179"/>
      <c r="J94" s="180" t="s">
        <v>177</v>
      </c>
      <c r="K94" s="179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hidden="1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hidden="1" s="2" customFormat="1" ht="22.8" customHeight="1">
      <c r="A96" s="40"/>
      <c r="B96" s="41"/>
      <c r="C96" s="181" t="s">
        <v>178</v>
      </c>
      <c r="D96" s="42"/>
      <c r="E96" s="42"/>
      <c r="F96" s="42"/>
      <c r="G96" s="42"/>
      <c r="H96" s="42"/>
      <c r="I96" s="42"/>
      <c r="J96" s="112">
        <f>J118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179</v>
      </c>
    </row>
    <row r="97" hidden="1" s="9" customFormat="1" ht="24.96" customHeight="1">
      <c r="A97" s="9"/>
      <c r="B97" s="182"/>
      <c r="C97" s="183"/>
      <c r="D97" s="184" t="s">
        <v>190</v>
      </c>
      <c r="E97" s="185"/>
      <c r="F97" s="185"/>
      <c r="G97" s="185"/>
      <c r="H97" s="185"/>
      <c r="I97" s="185"/>
      <c r="J97" s="186">
        <f>J119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4327</v>
      </c>
      <c r="E98" s="191"/>
      <c r="F98" s="191"/>
      <c r="G98" s="191"/>
      <c r="H98" s="191"/>
      <c r="I98" s="191"/>
      <c r="J98" s="192">
        <f>J120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2" customFormat="1" ht="21.84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hidden="1" s="2" customFormat="1" ht="6.96" customHeight="1">
      <c r="A100" s="40"/>
      <c r="B100" s="68"/>
      <c r="C100" s="69"/>
      <c r="D100" s="69"/>
      <c r="E100" s="69"/>
      <c r="F100" s="69"/>
      <c r="G100" s="69"/>
      <c r="H100" s="69"/>
      <c r="I100" s="69"/>
      <c r="J100" s="69"/>
      <c r="K100" s="69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hidden="1"/>
    <row r="102" hidden="1"/>
    <row r="103" hidden="1"/>
    <row r="104" s="2" customFormat="1" ht="6.96" customHeight="1">
      <c r="A104" s="40"/>
      <c r="B104" s="70"/>
      <c r="C104" s="71"/>
      <c r="D104" s="71"/>
      <c r="E104" s="71"/>
      <c r="F104" s="71"/>
      <c r="G104" s="71"/>
      <c r="H104" s="71"/>
      <c r="I104" s="71"/>
      <c r="J104" s="71"/>
      <c r="K104" s="71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24.96" customHeight="1">
      <c r="A105" s="40"/>
      <c r="B105" s="41"/>
      <c r="C105" s="24" t="s">
        <v>201</v>
      </c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2" customHeight="1">
      <c r="A107" s="40"/>
      <c r="B107" s="41"/>
      <c r="C107" s="33" t="s">
        <v>16</v>
      </c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6.25" customHeight="1">
      <c r="A108" s="40"/>
      <c r="B108" s="41"/>
      <c r="C108" s="42"/>
      <c r="D108" s="42"/>
      <c r="E108" s="177" t="str">
        <f>E7</f>
        <v>I.ETAPA - Stavební úpravy vnitřních prostor objektu B Mendelovy univerzity, p.č. 2/1</v>
      </c>
      <c r="F108" s="33"/>
      <c r="G108" s="33"/>
      <c r="H108" s="33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3" t="s">
        <v>131</v>
      </c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6.5" customHeight="1">
      <c r="A110" s="40"/>
      <c r="B110" s="41"/>
      <c r="C110" s="42"/>
      <c r="D110" s="42"/>
      <c r="E110" s="78" t="str">
        <f>E9</f>
        <v>SO.06 - Vzduchotechnika</v>
      </c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22</v>
      </c>
      <c r="D112" s="42"/>
      <c r="E112" s="42"/>
      <c r="F112" s="28" t="str">
        <f>F12</f>
        <v>Brno - Černá Pole (6100771)</v>
      </c>
      <c r="G112" s="42"/>
      <c r="H112" s="42"/>
      <c r="I112" s="33" t="s">
        <v>24</v>
      </c>
      <c r="J112" s="81" t="str">
        <f>IF(J12="","",J12)</f>
        <v>25. 7. 2023</v>
      </c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40.05" customHeight="1">
      <c r="A114" s="40"/>
      <c r="B114" s="41"/>
      <c r="C114" s="33" t="s">
        <v>30</v>
      </c>
      <c r="D114" s="42"/>
      <c r="E114" s="42"/>
      <c r="F114" s="28" t="str">
        <f>E15</f>
        <v>Mendelova univerzita v Brně, Zemědělská 810, Brno</v>
      </c>
      <c r="G114" s="42"/>
      <c r="H114" s="42"/>
      <c r="I114" s="33" t="s">
        <v>36</v>
      </c>
      <c r="J114" s="38" t="str">
        <f>E21</f>
        <v>Projecticon s.r.o., A. Kopeckého 151, Nový Hrádek</v>
      </c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5.15" customHeight="1">
      <c r="A115" s="40"/>
      <c r="B115" s="41"/>
      <c r="C115" s="33" t="s">
        <v>34</v>
      </c>
      <c r="D115" s="42"/>
      <c r="E115" s="42"/>
      <c r="F115" s="28" t="str">
        <f>IF(E18="","",E18)</f>
        <v>Vyplň údaj</v>
      </c>
      <c r="G115" s="42"/>
      <c r="H115" s="42"/>
      <c r="I115" s="33" t="s">
        <v>39</v>
      </c>
      <c r="J115" s="38" t="str">
        <f>E24</f>
        <v xml:space="preserve"> 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0.32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1" customFormat="1" ht="29.28" customHeight="1">
      <c r="A117" s="194"/>
      <c r="B117" s="195"/>
      <c r="C117" s="196" t="s">
        <v>202</v>
      </c>
      <c r="D117" s="197" t="s">
        <v>68</v>
      </c>
      <c r="E117" s="197" t="s">
        <v>64</v>
      </c>
      <c r="F117" s="197" t="s">
        <v>65</v>
      </c>
      <c r="G117" s="197" t="s">
        <v>203</v>
      </c>
      <c r="H117" s="197" t="s">
        <v>204</v>
      </c>
      <c r="I117" s="197" t="s">
        <v>205</v>
      </c>
      <c r="J117" s="197" t="s">
        <v>177</v>
      </c>
      <c r="K117" s="198" t="s">
        <v>206</v>
      </c>
      <c r="L117" s="199"/>
      <c r="M117" s="102" t="s">
        <v>1</v>
      </c>
      <c r="N117" s="103" t="s">
        <v>47</v>
      </c>
      <c r="O117" s="103" t="s">
        <v>207</v>
      </c>
      <c r="P117" s="103" t="s">
        <v>208</v>
      </c>
      <c r="Q117" s="103" t="s">
        <v>209</v>
      </c>
      <c r="R117" s="103" t="s">
        <v>210</v>
      </c>
      <c r="S117" s="103" t="s">
        <v>211</v>
      </c>
      <c r="T117" s="104" t="s">
        <v>212</v>
      </c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</row>
    <row r="118" s="2" customFormat="1" ht="22.8" customHeight="1">
      <c r="A118" s="40"/>
      <c r="B118" s="41"/>
      <c r="C118" s="109" t="s">
        <v>213</v>
      </c>
      <c r="D118" s="42"/>
      <c r="E118" s="42"/>
      <c r="F118" s="42"/>
      <c r="G118" s="42"/>
      <c r="H118" s="42"/>
      <c r="I118" s="42"/>
      <c r="J118" s="200">
        <f>BK118</f>
        <v>0</v>
      </c>
      <c r="K118" s="42"/>
      <c r="L118" s="46"/>
      <c r="M118" s="105"/>
      <c r="N118" s="201"/>
      <c r="O118" s="106"/>
      <c r="P118" s="202">
        <f>P119</f>
        <v>0</v>
      </c>
      <c r="Q118" s="106"/>
      <c r="R118" s="202">
        <f>R119</f>
        <v>0</v>
      </c>
      <c r="S118" s="106"/>
      <c r="T118" s="203">
        <f>T119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8" t="s">
        <v>82</v>
      </c>
      <c r="AU118" s="18" t="s">
        <v>179</v>
      </c>
      <c r="BK118" s="204">
        <f>BK119</f>
        <v>0</v>
      </c>
    </row>
    <row r="119" s="12" customFormat="1" ht="25.92" customHeight="1">
      <c r="A119" s="12"/>
      <c r="B119" s="205"/>
      <c r="C119" s="206"/>
      <c r="D119" s="207" t="s">
        <v>82</v>
      </c>
      <c r="E119" s="208" t="s">
        <v>1483</v>
      </c>
      <c r="F119" s="208" t="s">
        <v>1484</v>
      </c>
      <c r="G119" s="206"/>
      <c r="H119" s="206"/>
      <c r="I119" s="209"/>
      <c r="J119" s="210">
        <f>BK119</f>
        <v>0</v>
      </c>
      <c r="K119" s="206"/>
      <c r="L119" s="211"/>
      <c r="M119" s="212"/>
      <c r="N119" s="213"/>
      <c r="O119" s="213"/>
      <c r="P119" s="214">
        <f>P120</f>
        <v>0</v>
      </c>
      <c r="Q119" s="213"/>
      <c r="R119" s="214">
        <f>R120</f>
        <v>0</v>
      </c>
      <c r="S119" s="213"/>
      <c r="T119" s="215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6" t="s">
        <v>93</v>
      </c>
      <c r="AT119" s="217" t="s">
        <v>82</v>
      </c>
      <c r="AU119" s="217" t="s">
        <v>83</v>
      </c>
      <c r="AY119" s="216" t="s">
        <v>216</v>
      </c>
      <c r="BK119" s="218">
        <f>BK120</f>
        <v>0</v>
      </c>
    </row>
    <row r="120" s="12" customFormat="1" ht="22.8" customHeight="1">
      <c r="A120" s="12"/>
      <c r="B120" s="205"/>
      <c r="C120" s="206"/>
      <c r="D120" s="207" t="s">
        <v>82</v>
      </c>
      <c r="E120" s="219" t="s">
        <v>4328</v>
      </c>
      <c r="F120" s="219" t="s">
        <v>107</v>
      </c>
      <c r="G120" s="206"/>
      <c r="H120" s="206"/>
      <c r="I120" s="209"/>
      <c r="J120" s="220">
        <f>BK120</f>
        <v>0</v>
      </c>
      <c r="K120" s="206"/>
      <c r="L120" s="211"/>
      <c r="M120" s="212"/>
      <c r="N120" s="213"/>
      <c r="O120" s="213"/>
      <c r="P120" s="214">
        <f>SUM(P121:P240)</f>
        <v>0</v>
      </c>
      <c r="Q120" s="213"/>
      <c r="R120" s="214">
        <f>SUM(R121:R240)</f>
        <v>0</v>
      </c>
      <c r="S120" s="213"/>
      <c r="T120" s="215">
        <f>SUM(T121:T240)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6" t="s">
        <v>93</v>
      </c>
      <c r="AT120" s="217" t="s">
        <v>82</v>
      </c>
      <c r="AU120" s="217" t="s">
        <v>91</v>
      </c>
      <c r="AY120" s="216" t="s">
        <v>216</v>
      </c>
      <c r="BK120" s="218">
        <f>SUM(BK121:BK240)</f>
        <v>0</v>
      </c>
    </row>
    <row r="121" s="2" customFormat="1" ht="33" customHeight="1">
      <c r="A121" s="40"/>
      <c r="B121" s="41"/>
      <c r="C121" s="221" t="s">
        <v>91</v>
      </c>
      <c r="D121" s="221" t="s">
        <v>218</v>
      </c>
      <c r="E121" s="222" t="s">
        <v>4329</v>
      </c>
      <c r="F121" s="223" t="s">
        <v>4330</v>
      </c>
      <c r="G121" s="224" t="s">
        <v>323</v>
      </c>
      <c r="H121" s="225">
        <v>2</v>
      </c>
      <c r="I121" s="226"/>
      <c r="J121" s="227">
        <f>ROUND(I121*H121,2)</f>
        <v>0</v>
      </c>
      <c r="K121" s="223" t="s">
        <v>1</v>
      </c>
      <c r="L121" s="46"/>
      <c r="M121" s="228" t="s">
        <v>1</v>
      </c>
      <c r="N121" s="229" t="s">
        <v>48</v>
      </c>
      <c r="O121" s="93"/>
      <c r="P121" s="230">
        <f>O121*H121</f>
        <v>0</v>
      </c>
      <c r="Q121" s="230">
        <v>0</v>
      </c>
      <c r="R121" s="230">
        <f>Q121*H121</f>
        <v>0</v>
      </c>
      <c r="S121" s="230">
        <v>0</v>
      </c>
      <c r="T121" s="231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2" t="s">
        <v>312</v>
      </c>
      <c r="AT121" s="232" t="s">
        <v>218</v>
      </c>
      <c r="AU121" s="232" t="s">
        <v>93</v>
      </c>
      <c r="AY121" s="18" t="s">
        <v>216</v>
      </c>
      <c r="BE121" s="233">
        <f>IF(N121="základní",J121,0)</f>
        <v>0</v>
      </c>
      <c r="BF121" s="233">
        <f>IF(N121="snížená",J121,0)</f>
        <v>0</v>
      </c>
      <c r="BG121" s="233">
        <f>IF(N121="zákl. přenesená",J121,0)</f>
        <v>0</v>
      </c>
      <c r="BH121" s="233">
        <f>IF(N121="sníž. přenesená",J121,0)</f>
        <v>0</v>
      </c>
      <c r="BI121" s="233">
        <f>IF(N121="nulová",J121,0)</f>
        <v>0</v>
      </c>
      <c r="BJ121" s="18" t="s">
        <v>91</v>
      </c>
      <c r="BK121" s="233">
        <f>ROUND(I121*H121,2)</f>
        <v>0</v>
      </c>
      <c r="BL121" s="18" t="s">
        <v>312</v>
      </c>
      <c r="BM121" s="232" t="s">
        <v>4331</v>
      </c>
    </row>
    <row r="122" s="13" customFormat="1">
      <c r="A122" s="13"/>
      <c r="B122" s="234"/>
      <c r="C122" s="235"/>
      <c r="D122" s="236" t="s">
        <v>225</v>
      </c>
      <c r="E122" s="237" t="s">
        <v>1</v>
      </c>
      <c r="F122" s="238" t="s">
        <v>4332</v>
      </c>
      <c r="G122" s="235"/>
      <c r="H122" s="239">
        <v>1</v>
      </c>
      <c r="I122" s="240"/>
      <c r="J122" s="235"/>
      <c r="K122" s="235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225</v>
      </c>
      <c r="AU122" s="245" t="s">
        <v>93</v>
      </c>
      <c r="AV122" s="13" t="s">
        <v>93</v>
      </c>
      <c r="AW122" s="13" t="s">
        <v>38</v>
      </c>
      <c r="AX122" s="13" t="s">
        <v>83</v>
      </c>
      <c r="AY122" s="245" t="s">
        <v>216</v>
      </c>
    </row>
    <row r="123" s="13" customFormat="1">
      <c r="A123" s="13"/>
      <c r="B123" s="234"/>
      <c r="C123" s="235"/>
      <c r="D123" s="236" t="s">
        <v>225</v>
      </c>
      <c r="E123" s="237" t="s">
        <v>1</v>
      </c>
      <c r="F123" s="238" t="s">
        <v>4333</v>
      </c>
      <c r="G123" s="235"/>
      <c r="H123" s="239">
        <v>1</v>
      </c>
      <c r="I123" s="240"/>
      <c r="J123" s="235"/>
      <c r="K123" s="235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225</v>
      </c>
      <c r="AU123" s="245" t="s">
        <v>93</v>
      </c>
      <c r="AV123" s="13" t="s">
        <v>93</v>
      </c>
      <c r="AW123" s="13" t="s">
        <v>38</v>
      </c>
      <c r="AX123" s="13" t="s">
        <v>83</v>
      </c>
      <c r="AY123" s="245" t="s">
        <v>216</v>
      </c>
    </row>
    <row r="124" s="14" customFormat="1">
      <c r="A124" s="14"/>
      <c r="B124" s="246"/>
      <c r="C124" s="247"/>
      <c r="D124" s="236" t="s">
        <v>225</v>
      </c>
      <c r="E124" s="248" t="s">
        <v>1</v>
      </c>
      <c r="F124" s="249" t="s">
        <v>229</v>
      </c>
      <c r="G124" s="247"/>
      <c r="H124" s="250">
        <v>2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6" t="s">
        <v>225</v>
      </c>
      <c r="AU124" s="256" t="s">
        <v>93</v>
      </c>
      <c r="AV124" s="14" t="s">
        <v>223</v>
      </c>
      <c r="AW124" s="14" t="s">
        <v>38</v>
      </c>
      <c r="AX124" s="14" t="s">
        <v>91</v>
      </c>
      <c r="AY124" s="256" t="s">
        <v>216</v>
      </c>
    </row>
    <row r="125" s="2" customFormat="1" ht="33" customHeight="1">
      <c r="A125" s="40"/>
      <c r="B125" s="41"/>
      <c r="C125" s="221" t="s">
        <v>93</v>
      </c>
      <c r="D125" s="221" t="s">
        <v>218</v>
      </c>
      <c r="E125" s="222" t="s">
        <v>4334</v>
      </c>
      <c r="F125" s="223" t="s">
        <v>4335</v>
      </c>
      <c r="G125" s="224" t="s">
        <v>323</v>
      </c>
      <c r="H125" s="225">
        <v>8</v>
      </c>
      <c r="I125" s="226"/>
      <c r="J125" s="227">
        <f>ROUND(I125*H125,2)</f>
        <v>0</v>
      </c>
      <c r="K125" s="223" t="s">
        <v>1</v>
      </c>
      <c r="L125" s="46"/>
      <c r="M125" s="228" t="s">
        <v>1</v>
      </c>
      <c r="N125" s="229" t="s">
        <v>48</v>
      </c>
      <c r="O125" s="93"/>
      <c r="P125" s="230">
        <f>O125*H125</f>
        <v>0</v>
      </c>
      <c r="Q125" s="230">
        <v>0</v>
      </c>
      <c r="R125" s="230">
        <f>Q125*H125</f>
        <v>0</v>
      </c>
      <c r="S125" s="230">
        <v>0</v>
      </c>
      <c r="T125" s="231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2" t="s">
        <v>312</v>
      </c>
      <c r="AT125" s="232" t="s">
        <v>218</v>
      </c>
      <c r="AU125" s="232" t="s">
        <v>93</v>
      </c>
      <c r="AY125" s="18" t="s">
        <v>216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91</v>
      </c>
      <c r="BK125" s="233">
        <f>ROUND(I125*H125,2)</f>
        <v>0</v>
      </c>
      <c r="BL125" s="18" t="s">
        <v>312</v>
      </c>
      <c r="BM125" s="232" t="s">
        <v>4336</v>
      </c>
    </row>
    <row r="126" s="13" customFormat="1">
      <c r="A126" s="13"/>
      <c r="B126" s="234"/>
      <c r="C126" s="235"/>
      <c r="D126" s="236" t="s">
        <v>225</v>
      </c>
      <c r="E126" s="237" t="s">
        <v>1</v>
      </c>
      <c r="F126" s="238" t="s">
        <v>4337</v>
      </c>
      <c r="G126" s="235"/>
      <c r="H126" s="239">
        <v>1</v>
      </c>
      <c r="I126" s="240"/>
      <c r="J126" s="235"/>
      <c r="K126" s="235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225</v>
      </c>
      <c r="AU126" s="245" t="s">
        <v>93</v>
      </c>
      <c r="AV126" s="13" t="s">
        <v>93</v>
      </c>
      <c r="AW126" s="13" t="s">
        <v>38</v>
      </c>
      <c r="AX126" s="13" t="s">
        <v>83</v>
      </c>
      <c r="AY126" s="245" t="s">
        <v>216</v>
      </c>
    </row>
    <row r="127" s="13" customFormat="1">
      <c r="A127" s="13"/>
      <c r="B127" s="234"/>
      <c r="C127" s="235"/>
      <c r="D127" s="236" t="s">
        <v>225</v>
      </c>
      <c r="E127" s="237" t="s">
        <v>1</v>
      </c>
      <c r="F127" s="238" t="s">
        <v>4338</v>
      </c>
      <c r="G127" s="235"/>
      <c r="H127" s="239">
        <v>1</v>
      </c>
      <c r="I127" s="240"/>
      <c r="J127" s="235"/>
      <c r="K127" s="235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225</v>
      </c>
      <c r="AU127" s="245" t="s">
        <v>93</v>
      </c>
      <c r="AV127" s="13" t="s">
        <v>93</v>
      </c>
      <c r="AW127" s="13" t="s">
        <v>38</v>
      </c>
      <c r="AX127" s="13" t="s">
        <v>83</v>
      </c>
      <c r="AY127" s="245" t="s">
        <v>216</v>
      </c>
    </row>
    <row r="128" s="13" customFormat="1">
      <c r="A128" s="13"/>
      <c r="B128" s="234"/>
      <c r="C128" s="235"/>
      <c r="D128" s="236" t="s">
        <v>225</v>
      </c>
      <c r="E128" s="237" t="s">
        <v>1</v>
      </c>
      <c r="F128" s="238" t="s">
        <v>4339</v>
      </c>
      <c r="G128" s="235"/>
      <c r="H128" s="239">
        <v>1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225</v>
      </c>
      <c r="AU128" s="245" t="s">
        <v>93</v>
      </c>
      <c r="AV128" s="13" t="s">
        <v>93</v>
      </c>
      <c r="AW128" s="13" t="s">
        <v>38</v>
      </c>
      <c r="AX128" s="13" t="s">
        <v>83</v>
      </c>
      <c r="AY128" s="245" t="s">
        <v>216</v>
      </c>
    </row>
    <row r="129" s="13" customFormat="1">
      <c r="A129" s="13"/>
      <c r="B129" s="234"/>
      <c r="C129" s="235"/>
      <c r="D129" s="236" t="s">
        <v>225</v>
      </c>
      <c r="E129" s="237" t="s">
        <v>1</v>
      </c>
      <c r="F129" s="238" t="s">
        <v>4340</v>
      </c>
      <c r="G129" s="235"/>
      <c r="H129" s="239">
        <v>1</v>
      </c>
      <c r="I129" s="240"/>
      <c r="J129" s="235"/>
      <c r="K129" s="235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225</v>
      </c>
      <c r="AU129" s="245" t="s">
        <v>93</v>
      </c>
      <c r="AV129" s="13" t="s">
        <v>93</v>
      </c>
      <c r="AW129" s="13" t="s">
        <v>38</v>
      </c>
      <c r="AX129" s="13" t="s">
        <v>83</v>
      </c>
      <c r="AY129" s="245" t="s">
        <v>216</v>
      </c>
    </row>
    <row r="130" s="13" customFormat="1">
      <c r="A130" s="13"/>
      <c r="B130" s="234"/>
      <c r="C130" s="235"/>
      <c r="D130" s="236" t="s">
        <v>225</v>
      </c>
      <c r="E130" s="237" t="s">
        <v>1</v>
      </c>
      <c r="F130" s="238" t="s">
        <v>4341</v>
      </c>
      <c r="G130" s="235"/>
      <c r="H130" s="239">
        <v>1</v>
      </c>
      <c r="I130" s="240"/>
      <c r="J130" s="235"/>
      <c r="K130" s="235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225</v>
      </c>
      <c r="AU130" s="245" t="s">
        <v>93</v>
      </c>
      <c r="AV130" s="13" t="s">
        <v>93</v>
      </c>
      <c r="AW130" s="13" t="s">
        <v>38</v>
      </c>
      <c r="AX130" s="13" t="s">
        <v>83</v>
      </c>
      <c r="AY130" s="245" t="s">
        <v>216</v>
      </c>
    </row>
    <row r="131" s="13" customFormat="1">
      <c r="A131" s="13"/>
      <c r="B131" s="234"/>
      <c r="C131" s="235"/>
      <c r="D131" s="236" t="s">
        <v>225</v>
      </c>
      <c r="E131" s="237" t="s">
        <v>1</v>
      </c>
      <c r="F131" s="238" t="s">
        <v>4342</v>
      </c>
      <c r="G131" s="235"/>
      <c r="H131" s="239">
        <v>1</v>
      </c>
      <c r="I131" s="240"/>
      <c r="J131" s="235"/>
      <c r="K131" s="235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225</v>
      </c>
      <c r="AU131" s="245" t="s">
        <v>93</v>
      </c>
      <c r="AV131" s="13" t="s">
        <v>93</v>
      </c>
      <c r="AW131" s="13" t="s">
        <v>38</v>
      </c>
      <c r="AX131" s="13" t="s">
        <v>83</v>
      </c>
      <c r="AY131" s="245" t="s">
        <v>216</v>
      </c>
    </row>
    <row r="132" s="13" customFormat="1">
      <c r="A132" s="13"/>
      <c r="B132" s="234"/>
      <c r="C132" s="235"/>
      <c r="D132" s="236" t="s">
        <v>225</v>
      </c>
      <c r="E132" s="237" t="s">
        <v>1</v>
      </c>
      <c r="F132" s="238" t="s">
        <v>4343</v>
      </c>
      <c r="G132" s="235"/>
      <c r="H132" s="239">
        <v>1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225</v>
      </c>
      <c r="AU132" s="245" t="s">
        <v>93</v>
      </c>
      <c r="AV132" s="13" t="s">
        <v>93</v>
      </c>
      <c r="AW132" s="13" t="s">
        <v>38</v>
      </c>
      <c r="AX132" s="13" t="s">
        <v>83</v>
      </c>
      <c r="AY132" s="245" t="s">
        <v>216</v>
      </c>
    </row>
    <row r="133" s="13" customFormat="1">
      <c r="A133" s="13"/>
      <c r="B133" s="234"/>
      <c r="C133" s="235"/>
      <c r="D133" s="236" t="s">
        <v>225</v>
      </c>
      <c r="E133" s="237" t="s">
        <v>1</v>
      </c>
      <c r="F133" s="238" t="s">
        <v>4344</v>
      </c>
      <c r="G133" s="235"/>
      <c r="H133" s="239">
        <v>1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225</v>
      </c>
      <c r="AU133" s="245" t="s">
        <v>93</v>
      </c>
      <c r="AV133" s="13" t="s">
        <v>93</v>
      </c>
      <c r="AW133" s="13" t="s">
        <v>38</v>
      </c>
      <c r="AX133" s="13" t="s">
        <v>83</v>
      </c>
      <c r="AY133" s="245" t="s">
        <v>216</v>
      </c>
    </row>
    <row r="134" s="14" customFormat="1">
      <c r="A134" s="14"/>
      <c r="B134" s="246"/>
      <c r="C134" s="247"/>
      <c r="D134" s="236" t="s">
        <v>225</v>
      </c>
      <c r="E134" s="248" t="s">
        <v>1</v>
      </c>
      <c r="F134" s="249" t="s">
        <v>229</v>
      </c>
      <c r="G134" s="247"/>
      <c r="H134" s="250">
        <v>8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225</v>
      </c>
      <c r="AU134" s="256" t="s">
        <v>93</v>
      </c>
      <c r="AV134" s="14" t="s">
        <v>223</v>
      </c>
      <c r="AW134" s="14" t="s">
        <v>38</v>
      </c>
      <c r="AX134" s="14" t="s">
        <v>91</v>
      </c>
      <c r="AY134" s="256" t="s">
        <v>216</v>
      </c>
    </row>
    <row r="135" s="2" customFormat="1" ht="24.15" customHeight="1">
      <c r="A135" s="40"/>
      <c r="B135" s="41"/>
      <c r="C135" s="221" t="s">
        <v>234</v>
      </c>
      <c r="D135" s="221" t="s">
        <v>218</v>
      </c>
      <c r="E135" s="222" t="s">
        <v>4345</v>
      </c>
      <c r="F135" s="223" t="s">
        <v>4346</v>
      </c>
      <c r="G135" s="224" t="s">
        <v>323</v>
      </c>
      <c r="H135" s="225">
        <v>7</v>
      </c>
      <c r="I135" s="226"/>
      <c r="J135" s="227">
        <f>ROUND(I135*H135,2)</f>
        <v>0</v>
      </c>
      <c r="K135" s="223" t="s">
        <v>1</v>
      </c>
      <c r="L135" s="46"/>
      <c r="M135" s="228" t="s">
        <v>1</v>
      </c>
      <c r="N135" s="229" t="s">
        <v>48</v>
      </c>
      <c r="O135" s="93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2" t="s">
        <v>312</v>
      </c>
      <c r="AT135" s="232" t="s">
        <v>218</v>
      </c>
      <c r="AU135" s="232" t="s">
        <v>93</v>
      </c>
      <c r="AY135" s="18" t="s">
        <v>216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91</v>
      </c>
      <c r="BK135" s="233">
        <f>ROUND(I135*H135,2)</f>
        <v>0</v>
      </c>
      <c r="BL135" s="18" t="s">
        <v>312</v>
      </c>
      <c r="BM135" s="232" t="s">
        <v>4347</v>
      </c>
    </row>
    <row r="136" s="13" customFormat="1">
      <c r="A136" s="13"/>
      <c r="B136" s="234"/>
      <c r="C136" s="235"/>
      <c r="D136" s="236" t="s">
        <v>225</v>
      </c>
      <c r="E136" s="237" t="s">
        <v>1</v>
      </c>
      <c r="F136" s="238" t="s">
        <v>4348</v>
      </c>
      <c r="G136" s="235"/>
      <c r="H136" s="239">
        <v>1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225</v>
      </c>
      <c r="AU136" s="245" t="s">
        <v>93</v>
      </c>
      <c r="AV136" s="13" t="s">
        <v>93</v>
      </c>
      <c r="AW136" s="13" t="s">
        <v>38</v>
      </c>
      <c r="AX136" s="13" t="s">
        <v>83</v>
      </c>
      <c r="AY136" s="245" t="s">
        <v>216</v>
      </c>
    </row>
    <row r="137" s="13" customFormat="1">
      <c r="A137" s="13"/>
      <c r="B137" s="234"/>
      <c r="C137" s="235"/>
      <c r="D137" s="236" t="s">
        <v>225</v>
      </c>
      <c r="E137" s="237" t="s">
        <v>1</v>
      </c>
      <c r="F137" s="238" t="s">
        <v>4349</v>
      </c>
      <c r="G137" s="235"/>
      <c r="H137" s="239">
        <v>1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225</v>
      </c>
      <c r="AU137" s="245" t="s">
        <v>93</v>
      </c>
      <c r="AV137" s="13" t="s">
        <v>93</v>
      </c>
      <c r="AW137" s="13" t="s">
        <v>38</v>
      </c>
      <c r="AX137" s="13" t="s">
        <v>83</v>
      </c>
      <c r="AY137" s="245" t="s">
        <v>216</v>
      </c>
    </row>
    <row r="138" s="13" customFormat="1">
      <c r="A138" s="13"/>
      <c r="B138" s="234"/>
      <c r="C138" s="235"/>
      <c r="D138" s="236" t="s">
        <v>225</v>
      </c>
      <c r="E138" s="237" t="s">
        <v>1</v>
      </c>
      <c r="F138" s="238" t="s">
        <v>4339</v>
      </c>
      <c r="G138" s="235"/>
      <c r="H138" s="239">
        <v>1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225</v>
      </c>
      <c r="AU138" s="245" t="s">
        <v>93</v>
      </c>
      <c r="AV138" s="13" t="s">
        <v>93</v>
      </c>
      <c r="AW138" s="13" t="s">
        <v>38</v>
      </c>
      <c r="AX138" s="13" t="s">
        <v>83</v>
      </c>
      <c r="AY138" s="245" t="s">
        <v>216</v>
      </c>
    </row>
    <row r="139" s="13" customFormat="1">
      <c r="A139" s="13"/>
      <c r="B139" s="234"/>
      <c r="C139" s="235"/>
      <c r="D139" s="236" t="s">
        <v>225</v>
      </c>
      <c r="E139" s="237" t="s">
        <v>1</v>
      </c>
      <c r="F139" s="238" t="s">
        <v>4340</v>
      </c>
      <c r="G139" s="235"/>
      <c r="H139" s="239">
        <v>1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225</v>
      </c>
      <c r="AU139" s="245" t="s">
        <v>93</v>
      </c>
      <c r="AV139" s="13" t="s">
        <v>93</v>
      </c>
      <c r="AW139" s="13" t="s">
        <v>38</v>
      </c>
      <c r="AX139" s="13" t="s">
        <v>83</v>
      </c>
      <c r="AY139" s="245" t="s">
        <v>216</v>
      </c>
    </row>
    <row r="140" s="13" customFormat="1">
      <c r="A140" s="13"/>
      <c r="B140" s="234"/>
      <c r="C140" s="235"/>
      <c r="D140" s="236" t="s">
        <v>225</v>
      </c>
      <c r="E140" s="237" t="s">
        <v>1</v>
      </c>
      <c r="F140" s="238" t="s">
        <v>4341</v>
      </c>
      <c r="G140" s="235"/>
      <c r="H140" s="239">
        <v>1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225</v>
      </c>
      <c r="AU140" s="245" t="s">
        <v>93</v>
      </c>
      <c r="AV140" s="13" t="s">
        <v>93</v>
      </c>
      <c r="AW140" s="13" t="s">
        <v>38</v>
      </c>
      <c r="AX140" s="13" t="s">
        <v>83</v>
      </c>
      <c r="AY140" s="245" t="s">
        <v>216</v>
      </c>
    </row>
    <row r="141" s="13" customFormat="1">
      <c r="A141" s="13"/>
      <c r="B141" s="234"/>
      <c r="C141" s="235"/>
      <c r="D141" s="236" t="s">
        <v>225</v>
      </c>
      <c r="E141" s="237" t="s">
        <v>1</v>
      </c>
      <c r="F141" s="238" t="s">
        <v>4350</v>
      </c>
      <c r="G141" s="235"/>
      <c r="H141" s="239">
        <v>1</v>
      </c>
      <c r="I141" s="240"/>
      <c r="J141" s="235"/>
      <c r="K141" s="235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225</v>
      </c>
      <c r="AU141" s="245" t="s">
        <v>93</v>
      </c>
      <c r="AV141" s="13" t="s">
        <v>93</v>
      </c>
      <c r="AW141" s="13" t="s">
        <v>38</v>
      </c>
      <c r="AX141" s="13" t="s">
        <v>83</v>
      </c>
      <c r="AY141" s="245" t="s">
        <v>216</v>
      </c>
    </row>
    <row r="142" s="13" customFormat="1">
      <c r="A142" s="13"/>
      <c r="B142" s="234"/>
      <c r="C142" s="235"/>
      <c r="D142" s="236" t="s">
        <v>225</v>
      </c>
      <c r="E142" s="237" t="s">
        <v>1</v>
      </c>
      <c r="F142" s="238" t="s">
        <v>4343</v>
      </c>
      <c r="G142" s="235"/>
      <c r="H142" s="239">
        <v>1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225</v>
      </c>
      <c r="AU142" s="245" t="s">
        <v>93</v>
      </c>
      <c r="AV142" s="13" t="s">
        <v>93</v>
      </c>
      <c r="AW142" s="13" t="s">
        <v>38</v>
      </c>
      <c r="AX142" s="13" t="s">
        <v>83</v>
      </c>
      <c r="AY142" s="245" t="s">
        <v>216</v>
      </c>
    </row>
    <row r="143" s="15" customFormat="1">
      <c r="A143" s="15"/>
      <c r="B143" s="257"/>
      <c r="C143" s="258"/>
      <c r="D143" s="236" t="s">
        <v>225</v>
      </c>
      <c r="E143" s="259" t="s">
        <v>1</v>
      </c>
      <c r="F143" s="260" t="s">
        <v>4351</v>
      </c>
      <c r="G143" s="258"/>
      <c r="H143" s="259" t="s">
        <v>1</v>
      </c>
      <c r="I143" s="261"/>
      <c r="J143" s="258"/>
      <c r="K143" s="258"/>
      <c r="L143" s="262"/>
      <c r="M143" s="263"/>
      <c r="N143" s="264"/>
      <c r="O143" s="264"/>
      <c r="P143" s="264"/>
      <c r="Q143" s="264"/>
      <c r="R143" s="264"/>
      <c r="S143" s="264"/>
      <c r="T143" s="26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6" t="s">
        <v>225</v>
      </c>
      <c r="AU143" s="266" t="s">
        <v>93</v>
      </c>
      <c r="AV143" s="15" t="s">
        <v>91</v>
      </c>
      <c r="AW143" s="15" t="s">
        <v>38</v>
      </c>
      <c r="AX143" s="15" t="s">
        <v>83</v>
      </c>
      <c r="AY143" s="266" t="s">
        <v>216</v>
      </c>
    </row>
    <row r="144" s="14" customFormat="1">
      <c r="A144" s="14"/>
      <c r="B144" s="246"/>
      <c r="C144" s="247"/>
      <c r="D144" s="236" t="s">
        <v>225</v>
      </c>
      <c r="E144" s="248" t="s">
        <v>1</v>
      </c>
      <c r="F144" s="249" t="s">
        <v>229</v>
      </c>
      <c r="G144" s="247"/>
      <c r="H144" s="250">
        <v>7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225</v>
      </c>
      <c r="AU144" s="256" t="s">
        <v>93</v>
      </c>
      <c r="AV144" s="14" t="s">
        <v>223</v>
      </c>
      <c r="AW144" s="14" t="s">
        <v>38</v>
      </c>
      <c r="AX144" s="14" t="s">
        <v>91</v>
      </c>
      <c r="AY144" s="256" t="s">
        <v>216</v>
      </c>
    </row>
    <row r="145" s="2" customFormat="1" ht="24.15" customHeight="1">
      <c r="A145" s="40"/>
      <c r="B145" s="41"/>
      <c r="C145" s="221" t="s">
        <v>223</v>
      </c>
      <c r="D145" s="221" t="s">
        <v>218</v>
      </c>
      <c r="E145" s="222" t="s">
        <v>4352</v>
      </c>
      <c r="F145" s="223" t="s">
        <v>4353</v>
      </c>
      <c r="G145" s="224" t="s">
        <v>323</v>
      </c>
      <c r="H145" s="225">
        <v>4</v>
      </c>
      <c r="I145" s="226"/>
      <c r="J145" s="227">
        <f>ROUND(I145*H145,2)</f>
        <v>0</v>
      </c>
      <c r="K145" s="223" t="s">
        <v>1</v>
      </c>
      <c r="L145" s="46"/>
      <c r="M145" s="228" t="s">
        <v>1</v>
      </c>
      <c r="N145" s="229" t="s">
        <v>48</v>
      </c>
      <c r="O145" s="93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2" t="s">
        <v>312</v>
      </c>
      <c r="AT145" s="232" t="s">
        <v>218</v>
      </c>
      <c r="AU145" s="232" t="s">
        <v>93</v>
      </c>
      <c r="AY145" s="18" t="s">
        <v>216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91</v>
      </c>
      <c r="BK145" s="233">
        <f>ROUND(I145*H145,2)</f>
        <v>0</v>
      </c>
      <c r="BL145" s="18" t="s">
        <v>312</v>
      </c>
      <c r="BM145" s="232" t="s">
        <v>4354</v>
      </c>
    </row>
    <row r="146" s="13" customFormat="1">
      <c r="A146" s="13"/>
      <c r="B146" s="234"/>
      <c r="C146" s="235"/>
      <c r="D146" s="236" t="s">
        <v>225</v>
      </c>
      <c r="E146" s="237" t="s">
        <v>1</v>
      </c>
      <c r="F146" s="238" t="s">
        <v>4355</v>
      </c>
      <c r="G146" s="235"/>
      <c r="H146" s="239">
        <v>2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225</v>
      </c>
      <c r="AU146" s="245" t="s">
        <v>93</v>
      </c>
      <c r="AV146" s="13" t="s">
        <v>93</v>
      </c>
      <c r="AW146" s="13" t="s">
        <v>38</v>
      </c>
      <c r="AX146" s="13" t="s">
        <v>83</v>
      </c>
      <c r="AY146" s="245" t="s">
        <v>216</v>
      </c>
    </row>
    <row r="147" s="13" customFormat="1">
      <c r="A147" s="13"/>
      <c r="B147" s="234"/>
      <c r="C147" s="235"/>
      <c r="D147" s="236" t="s">
        <v>225</v>
      </c>
      <c r="E147" s="237" t="s">
        <v>1</v>
      </c>
      <c r="F147" s="238" t="s">
        <v>4356</v>
      </c>
      <c r="G147" s="235"/>
      <c r="H147" s="239">
        <v>2</v>
      </c>
      <c r="I147" s="240"/>
      <c r="J147" s="235"/>
      <c r="K147" s="235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225</v>
      </c>
      <c r="AU147" s="245" t="s">
        <v>93</v>
      </c>
      <c r="AV147" s="13" t="s">
        <v>93</v>
      </c>
      <c r="AW147" s="13" t="s">
        <v>38</v>
      </c>
      <c r="AX147" s="13" t="s">
        <v>83</v>
      </c>
      <c r="AY147" s="245" t="s">
        <v>216</v>
      </c>
    </row>
    <row r="148" s="14" customFormat="1">
      <c r="A148" s="14"/>
      <c r="B148" s="246"/>
      <c r="C148" s="247"/>
      <c r="D148" s="236" t="s">
        <v>225</v>
      </c>
      <c r="E148" s="248" t="s">
        <v>1</v>
      </c>
      <c r="F148" s="249" t="s">
        <v>229</v>
      </c>
      <c r="G148" s="247"/>
      <c r="H148" s="250">
        <v>4</v>
      </c>
      <c r="I148" s="251"/>
      <c r="J148" s="247"/>
      <c r="K148" s="247"/>
      <c r="L148" s="252"/>
      <c r="M148" s="253"/>
      <c r="N148" s="254"/>
      <c r="O148" s="254"/>
      <c r="P148" s="254"/>
      <c r="Q148" s="254"/>
      <c r="R148" s="254"/>
      <c r="S148" s="254"/>
      <c r="T148" s="25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6" t="s">
        <v>225</v>
      </c>
      <c r="AU148" s="256" t="s">
        <v>93</v>
      </c>
      <c r="AV148" s="14" t="s">
        <v>223</v>
      </c>
      <c r="AW148" s="14" t="s">
        <v>38</v>
      </c>
      <c r="AX148" s="14" t="s">
        <v>91</v>
      </c>
      <c r="AY148" s="256" t="s">
        <v>216</v>
      </c>
    </row>
    <row r="149" s="2" customFormat="1" ht="16.5" customHeight="1">
      <c r="A149" s="40"/>
      <c r="B149" s="41"/>
      <c r="C149" s="221" t="s">
        <v>247</v>
      </c>
      <c r="D149" s="221" t="s">
        <v>218</v>
      </c>
      <c r="E149" s="222" t="s">
        <v>4357</v>
      </c>
      <c r="F149" s="223" t="s">
        <v>4358</v>
      </c>
      <c r="G149" s="224" t="s">
        <v>323</v>
      </c>
      <c r="H149" s="225">
        <v>8</v>
      </c>
      <c r="I149" s="226"/>
      <c r="J149" s="227">
        <f>ROUND(I149*H149,2)</f>
        <v>0</v>
      </c>
      <c r="K149" s="223" t="s">
        <v>1</v>
      </c>
      <c r="L149" s="46"/>
      <c r="M149" s="228" t="s">
        <v>1</v>
      </c>
      <c r="N149" s="229" t="s">
        <v>48</v>
      </c>
      <c r="O149" s="93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2" t="s">
        <v>312</v>
      </c>
      <c r="AT149" s="232" t="s">
        <v>218</v>
      </c>
      <c r="AU149" s="232" t="s">
        <v>93</v>
      </c>
      <c r="AY149" s="18" t="s">
        <v>216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91</v>
      </c>
      <c r="BK149" s="233">
        <f>ROUND(I149*H149,2)</f>
        <v>0</v>
      </c>
      <c r="BL149" s="18" t="s">
        <v>312</v>
      </c>
      <c r="BM149" s="232" t="s">
        <v>4359</v>
      </c>
    </row>
    <row r="150" s="13" customFormat="1">
      <c r="A150" s="13"/>
      <c r="B150" s="234"/>
      <c r="C150" s="235"/>
      <c r="D150" s="236" t="s">
        <v>225</v>
      </c>
      <c r="E150" s="237" t="s">
        <v>1</v>
      </c>
      <c r="F150" s="238" t="s">
        <v>4360</v>
      </c>
      <c r="G150" s="235"/>
      <c r="H150" s="239">
        <v>1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225</v>
      </c>
      <c r="AU150" s="245" t="s">
        <v>93</v>
      </c>
      <c r="AV150" s="13" t="s">
        <v>93</v>
      </c>
      <c r="AW150" s="13" t="s">
        <v>38</v>
      </c>
      <c r="AX150" s="13" t="s">
        <v>83</v>
      </c>
      <c r="AY150" s="245" t="s">
        <v>216</v>
      </c>
    </row>
    <row r="151" s="13" customFormat="1">
      <c r="A151" s="13"/>
      <c r="B151" s="234"/>
      <c r="C151" s="235"/>
      <c r="D151" s="236" t="s">
        <v>225</v>
      </c>
      <c r="E151" s="237" t="s">
        <v>1</v>
      </c>
      <c r="F151" s="238" t="s">
        <v>4361</v>
      </c>
      <c r="G151" s="235"/>
      <c r="H151" s="239">
        <v>1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225</v>
      </c>
      <c r="AU151" s="245" t="s">
        <v>93</v>
      </c>
      <c r="AV151" s="13" t="s">
        <v>93</v>
      </c>
      <c r="AW151" s="13" t="s">
        <v>38</v>
      </c>
      <c r="AX151" s="13" t="s">
        <v>83</v>
      </c>
      <c r="AY151" s="245" t="s">
        <v>216</v>
      </c>
    </row>
    <row r="152" s="13" customFormat="1">
      <c r="A152" s="13"/>
      <c r="B152" s="234"/>
      <c r="C152" s="235"/>
      <c r="D152" s="236" t="s">
        <v>225</v>
      </c>
      <c r="E152" s="237" t="s">
        <v>1</v>
      </c>
      <c r="F152" s="238" t="s">
        <v>4339</v>
      </c>
      <c r="G152" s="235"/>
      <c r="H152" s="239">
        <v>1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225</v>
      </c>
      <c r="AU152" s="245" t="s">
        <v>93</v>
      </c>
      <c r="AV152" s="13" t="s">
        <v>93</v>
      </c>
      <c r="AW152" s="13" t="s">
        <v>38</v>
      </c>
      <c r="AX152" s="13" t="s">
        <v>83</v>
      </c>
      <c r="AY152" s="245" t="s">
        <v>216</v>
      </c>
    </row>
    <row r="153" s="13" customFormat="1">
      <c r="A153" s="13"/>
      <c r="B153" s="234"/>
      <c r="C153" s="235"/>
      <c r="D153" s="236" t="s">
        <v>225</v>
      </c>
      <c r="E153" s="237" t="s">
        <v>1</v>
      </c>
      <c r="F153" s="238" t="s">
        <v>4362</v>
      </c>
      <c r="G153" s="235"/>
      <c r="H153" s="239">
        <v>1</v>
      </c>
      <c r="I153" s="240"/>
      <c r="J153" s="235"/>
      <c r="K153" s="235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225</v>
      </c>
      <c r="AU153" s="245" t="s">
        <v>93</v>
      </c>
      <c r="AV153" s="13" t="s">
        <v>93</v>
      </c>
      <c r="AW153" s="13" t="s">
        <v>38</v>
      </c>
      <c r="AX153" s="13" t="s">
        <v>83</v>
      </c>
      <c r="AY153" s="245" t="s">
        <v>216</v>
      </c>
    </row>
    <row r="154" s="13" customFormat="1">
      <c r="A154" s="13"/>
      <c r="B154" s="234"/>
      <c r="C154" s="235"/>
      <c r="D154" s="236" t="s">
        <v>225</v>
      </c>
      <c r="E154" s="237" t="s">
        <v>1</v>
      </c>
      <c r="F154" s="238" t="s">
        <v>4341</v>
      </c>
      <c r="G154" s="235"/>
      <c r="H154" s="239">
        <v>1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225</v>
      </c>
      <c r="AU154" s="245" t="s">
        <v>93</v>
      </c>
      <c r="AV154" s="13" t="s">
        <v>93</v>
      </c>
      <c r="AW154" s="13" t="s">
        <v>38</v>
      </c>
      <c r="AX154" s="13" t="s">
        <v>83</v>
      </c>
      <c r="AY154" s="245" t="s">
        <v>216</v>
      </c>
    </row>
    <row r="155" s="13" customFormat="1">
      <c r="A155" s="13"/>
      <c r="B155" s="234"/>
      <c r="C155" s="235"/>
      <c r="D155" s="236" t="s">
        <v>225</v>
      </c>
      <c r="E155" s="237" t="s">
        <v>1</v>
      </c>
      <c r="F155" s="238" t="s">
        <v>4350</v>
      </c>
      <c r="G155" s="235"/>
      <c r="H155" s="239">
        <v>1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225</v>
      </c>
      <c r="AU155" s="245" t="s">
        <v>93</v>
      </c>
      <c r="AV155" s="13" t="s">
        <v>93</v>
      </c>
      <c r="AW155" s="13" t="s">
        <v>38</v>
      </c>
      <c r="AX155" s="13" t="s">
        <v>83</v>
      </c>
      <c r="AY155" s="245" t="s">
        <v>216</v>
      </c>
    </row>
    <row r="156" s="13" customFormat="1">
      <c r="A156" s="13"/>
      <c r="B156" s="234"/>
      <c r="C156" s="235"/>
      <c r="D156" s="236" t="s">
        <v>225</v>
      </c>
      <c r="E156" s="237" t="s">
        <v>1</v>
      </c>
      <c r="F156" s="238" t="s">
        <v>4343</v>
      </c>
      <c r="G156" s="235"/>
      <c r="H156" s="239">
        <v>1</v>
      </c>
      <c r="I156" s="240"/>
      <c r="J156" s="235"/>
      <c r="K156" s="235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225</v>
      </c>
      <c r="AU156" s="245" t="s">
        <v>93</v>
      </c>
      <c r="AV156" s="13" t="s">
        <v>93</v>
      </c>
      <c r="AW156" s="13" t="s">
        <v>38</v>
      </c>
      <c r="AX156" s="13" t="s">
        <v>83</v>
      </c>
      <c r="AY156" s="245" t="s">
        <v>216</v>
      </c>
    </row>
    <row r="157" s="13" customFormat="1">
      <c r="A157" s="13"/>
      <c r="B157" s="234"/>
      <c r="C157" s="235"/>
      <c r="D157" s="236" t="s">
        <v>225</v>
      </c>
      <c r="E157" s="237" t="s">
        <v>1</v>
      </c>
      <c r="F157" s="238" t="s">
        <v>4344</v>
      </c>
      <c r="G157" s="235"/>
      <c r="H157" s="239">
        <v>1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225</v>
      </c>
      <c r="AU157" s="245" t="s">
        <v>93</v>
      </c>
      <c r="AV157" s="13" t="s">
        <v>93</v>
      </c>
      <c r="AW157" s="13" t="s">
        <v>38</v>
      </c>
      <c r="AX157" s="13" t="s">
        <v>83</v>
      </c>
      <c r="AY157" s="245" t="s">
        <v>216</v>
      </c>
    </row>
    <row r="158" s="14" customFormat="1">
      <c r="A158" s="14"/>
      <c r="B158" s="246"/>
      <c r="C158" s="247"/>
      <c r="D158" s="236" t="s">
        <v>225</v>
      </c>
      <c r="E158" s="248" t="s">
        <v>1</v>
      </c>
      <c r="F158" s="249" t="s">
        <v>229</v>
      </c>
      <c r="G158" s="247"/>
      <c r="H158" s="250">
        <v>8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225</v>
      </c>
      <c r="AU158" s="256" t="s">
        <v>93</v>
      </c>
      <c r="AV158" s="14" t="s">
        <v>223</v>
      </c>
      <c r="AW158" s="14" t="s">
        <v>38</v>
      </c>
      <c r="AX158" s="14" t="s">
        <v>91</v>
      </c>
      <c r="AY158" s="256" t="s">
        <v>216</v>
      </c>
    </row>
    <row r="159" s="2" customFormat="1" ht="16.5" customHeight="1">
      <c r="A159" s="40"/>
      <c r="B159" s="41"/>
      <c r="C159" s="221" t="s">
        <v>252</v>
      </c>
      <c r="D159" s="221" t="s">
        <v>218</v>
      </c>
      <c r="E159" s="222" t="s">
        <v>4363</v>
      </c>
      <c r="F159" s="223" t="s">
        <v>4364</v>
      </c>
      <c r="G159" s="224" t="s">
        <v>323</v>
      </c>
      <c r="H159" s="225">
        <v>4</v>
      </c>
      <c r="I159" s="226"/>
      <c r="J159" s="227">
        <f>ROUND(I159*H159,2)</f>
        <v>0</v>
      </c>
      <c r="K159" s="223" t="s">
        <v>1</v>
      </c>
      <c r="L159" s="46"/>
      <c r="M159" s="228" t="s">
        <v>1</v>
      </c>
      <c r="N159" s="229" t="s">
        <v>48</v>
      </c>
      <c r="O159" s="93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2" t="s">
        <v>312</v>
      </c>
      <c r="AT159" s="232" t="s">
        <v>218</v>
      </c>
      <c r="AU159" s="232" t="s">
        <v>93</v>
      </c>
      <c r="AY159" s="18" t="s">
        <v>216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91</v>
      </c>
      <c r="BK159" s="233">
        <f>ROUND(I159*H159,2)</f>
        <v>0</v>
      </c>
      <c r="BL159" s="18" t="s">
        <v>312</v>
      </c>
      <c r="BM159" s="232" t="s">
        <v>4365</v>
      </c>
    </row>
    <row r="160" s="13" customFormat="1">
      <c r="A160" s="13"/>
      <c r="B160" s="234"/>
      <c r="C160" s="235"/>
      <c r="D160" s="236" t="s">
        <v>225</v>
      </c>
      <c r="E160" s="237" t="s">
        <v>1</v>
      </c>
      <c r="F160" s="238" t="s">
        <v>4366</v>
      </c>
      <c r="G160" s="235"/>
      <c r="H160" s="239">
        <v>2</v>
      </c>
      <c r="I160" s="240"/>
      <c r="J160" s="235"/>
      <c r="K160" s="235"/>
      <c r="L160" s="241"/>
      <c r="M160" s="242"/>
      <c r="N160" s="243"/>
      <c r="O160" s="243"/>
      <c r="P160" s="243"/>
      <c r="Q160" s="243"/>
      <c r="R160" s="243"/>
      <c r="S160" s="243"/>
      <c r="T160" s="24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5" t="s">
        <v>225</v>
      </c>
      <c r="AU160" s="245" t="s">
        <v>93</v>
      </c>
      <c r="AV160" s="13" t="s">
        <v>93</v>
      </c>
      <c r="AW160" s="13" t="s">
        <v>38</v>
      </c>
      <c r="AX160" s="13" t="s">
        <v>83</v>
      </c>
      <c r="AY160" s="245" t="s">
        <v>216</v>
      </c>
    </row>
    <row r="161" s="13" customFormat="1">
      <c r="A161" s="13"/>
      <c r="B161" s="234"/>
      <c r="C161" s="235"/>
      <c r="D161" s="236" t="s">
        <v>225</v>
      </c>
      <c r="E161" s="237" t="s">
        <v>1</v>
      </c>
      <c r="F161" s="238" t="s">
        <v>4356</v>
      </c>
      <c r="G161" s="235"/>
      <c r="H161" s="239">
        <v>2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225</v>
      </c>
      <c r="AU161" s="245" t="s">
        <v>93</v>
      </c>
      <c r="AV161" s="13" t="s">
        <v>93</v>
      </c>
      <c r="AW161" s="13" t="s">
        <v>38</v>
      </c>
      <c r="AX161" s="13" t="s">
        <v>83</v>
      </c>
      <c r="AY161" s="245" t="s">
        <v>216</v>
      </c>
    </row>
    <row r="162" s="14" customFormat="1">
      <c r="A162" s="14"/>
      <c r="B162" s="246"/>
      <c r="C162" s="247"/>
      <c r="D162" s="236" t="s">
        <v>225</v>
      </c>
      <c r="E162" s="248" t="s">
        <v>1</v>
      </c>
      <c r="F162" s="249" t="s">
        <v>229</v>
      </c>
      <c r="G162" s="247"/>
      <c r="H162" s="250">
        <v>4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225</v>
      </c>
      <c r="AU162" s="256" t="s">
        <v>93</v>
      </c>
      <c r="AV162" s="14" t="s">
        <v>223</v>
      </c>
      <c r="AW162" s="14" t="s">
        <v>38</v>
      </c>
      <c r="AX162" s="14" t="s">
        <v>91</v>
      </c>
      <c r="AY162" s="256" t="s">
        <v>216</v>
      </c>
    </row>
    <row r="163" s="2" customFormat="1" ht="16.5" customHeight="1">
      <c r="A163" s="40"/>
      <c r="B163" s="41"/>
      <c r="C163" s="221" t="s">
        <v>257</v>
      </c>
      <c r="D163" s="221" t="s">
        <v>218</v>
      </c>
      <c r="E163" s="222" t="s">
        <v>4367</v>
      </c>
      <c r="F163" s="223" t="s">
        <v>4368</v>
      </c>
      <c r="G163" s="224" t="s">
        <v>323</v>
      </c>
      <c r="H163" s="225">
        <v>8</v>
      </c>
      <c r="I163" s="226"/>
      <c r="J163" s="227">
        <f>ROUND(I163*H163,2)</f>
        <v>0</v>
      </c>
      <c r="K163" s="223" t="s">
        <v>1</v>
      </c>
      <c r="L163" s="46"/>
      <c r="M163" s="228" t="s">
        <v>1</v>
      </c>
      <c r="N163" s="229" t="s">
        <v>48</v>
      </c>
      <c r="O163" s="93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2" t="s">
        <v>312</v>
      </c>
      <c r="AT163" s="232" t="s">
        <v>218</v>
      </c>
      <c r="AU163" s="232" t="s">
        <v>93</v>
      </c>
      <c r="AY163" s="18" t="s">
        <v>216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91</v>
      </c>
      <c r="BK163" s="233">
        <f>ROUND(I163*H163,2)</f>
        <v>0</v>
      </c>
      <c r="BL163" s="18" t="s">
        <v>312</v>
      </c>
      <c r="BM163" s="232" t="s">
        <v>4369</v>
      </c>
    </row>
    <row r="164" s="13" customFormat="1">
      <c r="A164" s="13"/>
      <c r="B164" s="234"/>
      <c r="C164" s="235"/>
      <c r="D164" s="236" t="s">
        <v>225</v>
      </c>
      <c r="E164" s="237" t="s">
        <v>1</v>
      </c>
      <c r="F164" s="238" t="s">
        <v>4348</v>
      </c>
      <c r="G164" s="235"/>
      <c r="H164" s="239">
        <v>1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225</v>
      </c>
      <c r="AU164" s="245" t="s">
        <v>93</v>
      </c>
      <c r="AV164" s="13" t="s">
        <v>93</v>
      </c>
      <c r="AW164" s="13" t="s">
        <v>38</v>
      </c>
      <c r="AX164" s="13" t="s">
        <v>83</v>
      </c>
      <c r="AY164" s="245" t="s">
        <v>216</v>
      </c>
    </row>
    <row r="165" s="13" customFormat="1">
      <c r="A165" s="13"/>
      <c r="B165" s="234"/>
      <c r="C165" s="235"/>
      <c r="D165" s="236" t="s">
        <v>225</v>
      </c>
      <c r="E165" s="237" t="s">
        <v>1</v>
      </c>
      <c r="F165" s="238" t="s">
        <v>4349</v>
      </c>
      <c r="G165" s="235"/>
      <c r="H165" s="239">
        <v>1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225</v>
      </c>
      <c r="AU165" s="245" t="s">
        <v>93</v>
      </c>
      <c r="AV165" s="13" t="s">
        <v>93</v>
      </c>
      <c r="AW165" s="13" t="s">
        <v>38</v>
      </c>
      <c r="AX165" s="13" t="s">
        <v>83</v>
      </c>
      <c r="AY165" s="245" t="s">
        <v>216</v>
      </c>
    </row>
    <row r="166" s="13" customFormat="1">
      <c r="A166" s="13"/>
      <c r="B166" s="234"/>
      <c r="C166" s="235"/>
      <c r="D166" s="236" t="s">
        <v>225</v>
      </c>
      <c r="E166" s="237" t="s">
        <v>1</v>
      </c>
      <c r="F166" s="238" t="s">
        <v>4370</v>
      </c>
      <c r="G166" s="235"/>
      <c r="H166" s="239">
        <v>1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225</v>
      </c>
      <c r="AU166" s="245" t="s">
        <v>93</v>
      </c>
      <c r="AV166" s="13" t="s">
        <v>93</v>
      </c>
      <c r="AW166" s="13" t="s">
        <v>38</v>
      </c>
      <c r="AX166" s="13" t="s">
        <v>83</v>
      </c>
      <c r="AY166" s="245" t="s">
        <v>216</v>
      </c>
    </row>
    <row r="167" s="13" customFormat="1">
      <c r="A167" s="13"/>
      <c r="B167" s="234"/>
      <c r="C167" s="235"/>
      <c r="D167" s="236" t="s">
        <v>225</v>
      </c>
      <c r="E167" s="237" t="s">
        <v>1</v>
      </c>
      <c r="F167" s="238" t="s">
        <v>4340</v>
      </c>
      <c r="G167" s="235"/>
      <c r="H167" s="239">
        <v>1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225</v>
      </c>
      <c r="AU167" s="245" t="s">
        <v>93</v>
      </c>
      <c r="AV167" s="13" t="s">
        <v>93</v>
      </c>
      <c r="AW167" s="13" t="s">
        <v>38</v>
      </c>
      <c r="AX167" s="13" t="s">
        <v>83</v>
      </c>
      <c r="AY167" s="245" t="s">
        <v>216</v>
      </c>
    </row>
    <row r="168" s="13" customFormat="1">
      <c r="A168" s="13"/>
      <c r="B168" s="234"/>
      <c r="C168" s="235"/>
      <c r="D168" s="236" t="s">
        <v>225</v>
      </c>
      <c r="E168" s="237" t="s">
        <v>1</v>
      </c>
      <c r="F168" s="238" t="s">
        <v>4341</v>
      </c>
      <c r="G168" s="235"/>
      <c r="H168" s="239">
        <v>1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225</v>
      </c>
      <c r="AU168" s="245" t="s">
        <v>93</v>
      </c>
      <c r="AV168" s="13" t="s">
        <v>93</v>
      </c>
      <c r="AW168" s="13" t="s">
        <v>38</v>
      </c>
      <c r="AX168" s="13" t="s">
        <v>83</v>
      </c>
      <c r="AY168" s="245" t="s">
        <v>216</v>
      </c>
    </row>
    <row r="169" s="13" customFormat="1">
      <c r="A169" s="13"/>
      <c r="B169" s="234"/>
      <c r="C169" s="235"/>
      <c r="D169" s="236" t="s">
        <v>225</v>
      </c>
      <c r="E169" s="237" t="s">
        <v>1</v>
      </c>
      <c r="F169" s="238" t="s">
        <v>4350</v>
      </c>
      <c r="G169" s="235"/>
      <c r="H169" s="239">
        <v>1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225</v>
      </c>
      <c r="AU169" s="245" t="s">
        <v>93</v>
      </c>
      <c r="AV169" s="13" t="s">
        <v>93</v>
      </c>
      <c r="AW169" s="13" t="s">
        <v>38</v>
      </c>
      <c r="AX169" s="13" t="s">
        <v>83</v>
      </c>
      <c r="AY169" s="245" t="s">
        <v>216</v>
      </c>
    </row>
    <row r="170" s="13" customFormat="1">
      <c r="A170" s="13"/>
      <c r="B170" s="234"/>
      <c r="C170" s="235"/>
      <c r="D170" s="236" t="s">
        <v>225</v>
      </c>
      <c r="E170" s="237" t="s">
        <v>1</v>
      </c>
      <c r="F170" s="238" t="s">
        <v>4343</v>
      </c>
      <c r="G170" s="235"/>
      <c r="H170" s="239">
        <v>1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225</v>
      </c>
      <c r="AU170" s="245" t="s">
        <v>93</v>
      </c>
      <c r="AV170" s="13" t="s">
        <v>93</v>
      </c>
      <c r="AW170" s="13" t="s">
        <v>38</v>
      </c>
      <c r="AX170" s="13" t="s">
        <v>83</v>
      </c>
      <c r="AY170" s="245" t="s">
        <v>216</v>
      </c>
    </row>
    <row r="171" s="13" customFormat="1">
      <c r="A171" s="13"/>
      <c r="B171" s="234"/>
      <c r="C171" s="235"/>
      <c r="D171" s="236" t="s">
        <v>225</v>
      </c>
      <c r="E171" s="237" t="s">
        <v>1</v>
      </c>
      <c r="F171" s="238" t="s">
        <v>4344</v>
      </c>
      <c r="G171" s="235"/>
      <c r="H171" s="239">
        <v>1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225</v>
      </c>
      <c r="AU171" s="245" t="s">
        <v>93</v>
      </c>
      <c r="AV171" s="13" t="s">
        <v>93</v>
      </c>
      <c r="AW171" s="13" t="s">
        <v>38</v>
      </c>
      <c r="AX171" s="13" t="s">
        <v>83</v>
      </c>
      <c r="AY171" s="245" t="s">
        <v>216</v>
      </c>
    </row>
    <row r="172" s="14" customFormat="1">
      <c r="A172" s="14"/>
      <c r="B172" s="246"/>
      <c r="C172" s="247"/>
      <c r="D172" s="236" t="s">
        <v>225</v>
      </c>
      <c r="E172" s="248" t="s">
        <v>1</v>
      </c>
      <c r="F172" s="249" t="s">
        <v>229</v>
      </c>
      <c r="G172" s="247"/>
      <c r="H172" s="250">
        <v>8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225</v>
      </c>
      <c r="AU172" s="256" t="s">
        <v>93</v>
      </c>
      <c r="AV172" s="14" t="s">
        <v>223</v>
      </c>
      <c r="AW172" s="14" t="s">
        <v>38</v>
      </c>
      <c r="AX172" s="14" t="s">
        <v>91</v>
      </c>
      <c r="AY172" s="256" t="s">
        <v>216</v>
      </c>
    </row>
    <row r="173" s="2" customFormat="1" ht="16.5" customHeight="1">
      <c r="A173" s="40"/>
      <c r="B173" s="41"/>
      <c r="C173" s="221" t="s">
        <v>263</v>
      </c>
      <c r="D173" s="221" t="s">
        <v>218</v>
      </c>
      <c r="E173" s="222" t="s">
        <v>4371</v>
      </c>
      <c r="F173" s="223" t="s">
        <v>4372</v>
      </c>
      <c r="G173" s="224" t="s">
        <v>323</v>
      </c>
      <c r="H173" s="225">
        <v>4</v>
      </c>
      <c r="I173" s="226"/>
      <c r="J173" s="227">
        <f>ROUND(I173*H173,2)</f>
        <v>0</v>
      </c>
      <c r="K173" s="223" t="s">
        <v>1</v>
      </c>
      <c r="L173" s="46"/>
      <c r="M173" s="228" t="s">
        <v>1</v>
      </c>
      <c r="N173" s="229" t="s">
        <v>48</v>
      </c>
      <c r="O173" s="93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2" t="s">
        <v>312</v>
      </c>
      <c r="AT173" s="232" t="s">
        <v>218</v>
      </c>
      <c r="AU173" s="232" t="s">
        <v>93</v>
      </c>
      <c r="AY173" s="18" t="s">
        <v>216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91</v>
      </c>
      <c r="BK173" s="233">
        <f>ROUND(I173*H173,2)</f>
        <v>0</v>
      </c>
      <c r="BL173" s="18" t="s">
        <v>312</v>
      </c>
      <c r="BM173" s="232" t="s">
        <v>4373</v>
      </c>
    </row>
    <row r="174" s="13" customFormat="1">
      <c r="A174" s="13"/>
      <c r="B174" s="234"/>
      <c r="C174" s="235"/>
      <c r="D174" s="236" t="s">
        <v>225</v>
      </c>
      <c r="E174" s="237" t="s">
        <v>1</v>
      </c>
      <c r="F174" s="238" t="s">
        <v>4366</v>
      </c>
      <c r="G174" s="235"/>
      <c r="H174" s="239">
        <v>2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225</v>
      </c>
      <c r="AU174" s="245" t="s">
        <v>93</v>
      </c>
      <c r="AV174" s="13" t="s">
        <v>93</v>
      </c>
      <c r="AW174" s="13" t="s">
        <v>38</v>
      </c>
      <c r="AX174" s="13" t="s">
        <v>83</v>
      </c>
      <c r="AY174" s="245" t="s">
        <v>216</v>
      </c>
    </row>
    <row r="175" s="13" customFormat="1">
      <c r="A175" s="13"/>
      <c r="B175" s="234"/>
      <c r="C175" s="235"/>
      <c r="D175" s="236" t="s">
        <v>225</v>
      </c>
      <c r="E175" s="237" t="s">
        <v>1</v>
      </c>
      <c r="F175" s="238" t="s">
        <v>4356</v>
      </c>
      <c r="G175" s="235"/>
      <c r="H175" s="239">
        <v>2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225</v>
      </c>
      <c r="AU175" s="245" t="s">
        <v>93</v>
      </c>
      <c r="AV175" s="13" t="s">
        <v>93</v>
      </c>
      <c r="AW175" s="13" t="s">
        <v>38</v>
      </c>
      <c r="AX175" s="13" t="s">
        <v>83</v>
      </c>
      <c r="AY175" s="245" t="s">
        <v>216</v>
      </c>
    </row>
    <row r="176" s="14" customFormat="1">
      <c r="A176" s="14"/>
      <c r="B176" s="246"/>
      <c r="C176" s="247"/>
      <c r="D176" s="236" t="s">
        <v>225</v>
      </c>
      <c r="E176" s="248" t="s">
        <v>1</v>
      </c>
      <c r="F176" s="249" t="s">
        <v>229</v>
      </c>
      <c r="G176" s="247"/>
      <c r="H176" s="250">
        <v>4</v>
      </c>
      <c r="I176" s="251"/>
      <c r="J176" s="247"/>
      <c r="K176" s="247"/>
      <c r="L176" s="252"/>
      <c r="M176" s="253"/>
      <c r="N176" s="254"/>
      <c r="O176" s="254"/>
      <c r="P176" s="254"/>
      <c r="Q176" s="254"/>
      <c r="R176" s="254"/>
      <c r="S176" s="254"/>
      <c r="T176" s="25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6" t="s">
        <v>225</v>
      </c>
      <c r="AU176" s="256" t="s">
        <v>93</v>
      </c>
      <c r="AV176" s="14" t="s">
        <v>223</v>
      </c>
      <c r="AW176" s="14" t="s">
        <v>38</v>
      </c>
      <c r="AX176" s="14" t="s">
        <v>91</v>
      </c>
      <c r="AY176" s="256" t="s">
        <v>216</v>
      </c>
    </row>
    <row r="177" s="2" customFormat="1" ht="21.75" customHeight="1">
      <c r="A177" s="40"/>
      <c r="B177" s="41"/>
      <c r="C177" s="221" t="s">
        <v>268</v>
      </c>
      <c r="D177" s="221" t="s">
        <v>218</v>
      </c>
      <c r="E177" s="222" t="s">
        <v>4374</v>
      </c>
      <c r="F177" s="223" t="s">
        <v>4375</v>
      </c>
      <c r="G177" s="224" t="s">
        <v>237</v>
      </c>
      <c r="H177" s="225">
        <v>58.299999999999997</v>
      </c>
      <c r="I177" s="226"/>
      <c r="J177" s="227">
        <f>ROUND(I177*H177,2)</f>
        <v>0</v>
      </c>
      <c r="K177" s="223" t="s">
        <v>1</v>
      </c>
      <c r="L177" s="46"/>
      <c r="M177" s="228" t="s">
        <v>1</v>
      </c>
      <c r="N177" s="229" t="s">
        <v>48</v>
      </c>
      <c r="O177" s="93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32" t="s">
        <v>312</v>
      </c>
      <c r="AT177" s="232" t="s">
        <v>218</v>
      </c>
      <c r="AU177" s="232" t="s">
        <v>93</v>
      </c>
      <c r="AY177" s="18" t="s">
        <v>216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91</v>
      </c>
      <c r="BK177" s="233">
        <f>ROUND(I177*H177,2)</f>
        <v>0</v>
      </c>
      <c r="BL177" s="18" t="s">
        <v>312</v>
      </c>
      <c r="BM177" s="232" t="s">
        <v>4376</v>
      </c>
    </row>
    <row r="178" s="13" customFormat="1">
      <c r="A178" s="13"/>
      <c r="B178" s="234"/>
      <c r="C178" s="235"/>
      <c r="D178" s="236" t="s">
        <v>225</v>
      </c>
      <c r="E178" s="237" t="s">
        <v>1</v>
      </c>
      <c r="F178" s="238" t="s">
        <v>4377</v>
      </c>
      <c r="G178" s="235"/>
      <c r="H178" s="239">
        <v>8.5</v>
      </c>
      <c r="I178" s="240"/>
      <c r="J178" s="235"/>
      <c r="K178" s="235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225</v>
      </c>
      <c r="AU178" s="245" t="s">
        <v>93</v>
      </c>
      <c r="AV178" s="13" t="s">
        <v>93</v>
      </c>
      <c r="AW178" s="13" t="s">
        <v>38</v>
      </c>
      <c r="AX178" s="13" t="s">
        <v>83</v>
      </c>
      <c r="AY178" s="245" t="s">
        <v>216</v>
      </c>
    </row>
    <row r="179" s="13" customFormat="1">
      <c r="A179" s="13"/>
      <c r="B179" s="234"/>
      <c r="C179" s="235"/>
      <c r="D179" s="236" t="s">
        <v>225</v>
      </c>
      <c r="E179" s="237" t="s">
        <v>1</v>
      </c>
      <c r="F179" s="238" t="s">
        <v>4378</v>
      </c>
      <c r="G179" s="235"/>
      <c r="H179" s="239">
        <v>6.2999999999999998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225</v>
      </c>
      <c r="AU179" s="245" t="s">
        <v>93</v>
      </c>
      <c r="AV179" s="13" t="s">
        <v>93</v>
      </c>
      <c r="AW179" s="13" t="s">
        <v>38</v>
      </c>
      <c r="AX179" s="13" t="s">
        <v>83</v>
      </c>
      <c r="AY179" s="245" t="s">
        <v>216</v>
      </c>
    </row>
    <row r="180" s="13" customFormat="1">
      <c r="A180" s="13"/>
      <c r="B180" s="234"/>
      <c r="C180" s="235"/>
      <c r="D180" s="236" t="s">
        <v>225</v>
      </c>
      <c r="E180" s="237" t="s">
        <v>1</v>
      </c>
      <c r="F180" s="238" t="s">
        <v>4379</v>
      </c>
      <c r="G180" s="235"/>
      <c r="H180" s="239">
        <v>6.2999999999999998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225</v>
      </c>
      <c r="AU180" s="245" t="s">
        <v>93</v>
      </c>
      <c r="AV180" s="13" t="s">
        <v>93</v>
      </c>
      <c r="AW180" s="13" t="s">
        <v>38</v>
      </c>
      <c r="AX180" s="13" t="s">
        <v>83</v>
      </c>
      <c r="AY180" s="245" t="s">
        <v>216</v>
      </c>
    </row>
    <row r="181" s="13" customFormat="1">
      <c r="A181" s="13"/>
      <c r="B181" s="234"/>
      <c r="C181" s="235"/>
      <c r="D181" s="236" t="s">
        <v>225</v>
      </c>
      <c r="E181" s="237" t="s">
        <v>1</v>
      </c>
      <c r="F181" s="238" t="s">
        <v>4380</v>
      </c>
      <c r="G181" s="235"/>
      <c r="H181" s="239">
        <v>8.5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225</v>
      </c>
      <c r="AU181" s="245" t="s">
        <v>93</v>
      </c>
      <c r="AV181" s="13" t="s">
        <v>93</v>
      </c>
      <c r="AW181" s="13" t="s">
        <v>38</v>
      </c>
      <c r="AX181" s="13" t="s">
        <v>83</v>
      </c>
      <c r="AY181" s="245" t="s">
        <v>216</v>
      </c>
    </row>
    <row r="182" s="13" customFormat="1">
      <c r="A182" s="13"/>
      <c r="B182" s="234"/>
      <c r="C182" s="235"/>
      <c r="D182" s="236" t="s">
        <v>225</v>
      </c>
      <c r="E182" s="237" t="s">
        <v>1</v>
      </c>
      <c r="F182" s="238" t="s">
        <v>4381</v>
      </c>
      <c r="G182" s="235"/>
      <c r="H182" s="239">
        <v>7.0999999999999996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225</v>
      </c>
      <c r="AU182" s="245" t="s">
        <v>93</v>
      </c>
      <c r="AV182" s="13" t="s">
        <v>93</v>
      </c>
      <c r="AW182" s="13" t="s">
        <v>38</v>
      </c>
      <c r="AX182" s="13" t="s">
        <v>83</v>
      </c>
      <c r="AY182" s="245" t="s">
        <v>216</v>
      </c>
    </row>
    <row r="183" s="13" customFormat="1">
      <c r="A183" s="13"/>
      <c r="B183" s="234"/>
      <c r="C183" s="235"/>
      <c r="D183" s="236" t="s">
        <v>225</v>
      </c>
      <c r="E183" s="237" t="s">
        <v>1</v>
      </c>
      <c r="F183" s="238" t="s">
        <v>4382</v>
      </c>
      <c r="G183" s="235"/>
      <c r="H183" s="239">
        <v>7.2000000000000002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225</v>
      </c>
      <c r="AU183" s="245" t="s">
        <v>93</v>
      </c>
      <c r="AV183" s="13" t="s">
        <v>93</v>
      </c>
      <c r="AW183" s="13" t="s">
        <v>38</v>
      </c>
      <c r="AX183" s="13" t="s">
        <v>83</v>
      </c>
      <c r="AY183" s="245" t="s">
        <v>216</v>
      </c>
    </row>
    <row r="184" s="13" customFormat="1">
      <c r="A184" s="13"/>
      <c r="B184" s="234"/>
      <c r="C184" s="235"/>
      <c r="D184" s="236" t="s">
        <v>225</v>
      </c>
      <c r="E184" s="237" t="s">
        <v>1</v>
      </c>
      <c r="F184" s="238" t="s">
        <v>4383</v>
      </c>
      <c r="G184" s="235"/>
      <c r="H184" s="239">
        <v>7.2000000000000002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225</v>
      </c>
      <c r="AU184" s="245" t="s">
        <v>93</v>
      </c>
      <c r="AV184" s="13" t="s">
        <v>93</v>
      </c>
      <c r="AW184" s="13" t="s">
        <v>38</v>
      </c>
      <c r="AX184" s="13" t="s">
        <v>83</v>
      </c>
      <c r="AY184" s="245" t="s">
        <v>216</v>
      </c>
    </row>
    <row r="185" s="13" customFormat="1">
      <c r="A185" s="13"/>
      <c r="B185" s="234"/>
      <c r="C185" s="235"/>
      <c r="D185" s="236" t="s">
        <v>225</v>
      </c>
      <c r="E185" s="237" t="s">
        <v>1</v>
      </c>
      <c r="F185" s="238" t="s">
        <v>4384</v>
      </c>
      <c r="G185" s="235"/>
      <c r="H185" s="239">
        <v>7.2000000000000002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225</v>
      </c>
      <c r="AU185" s="245" t="s">
        <v>93</v>
      </c>
      <c r="AV185" s="13" t="s">
        <v>93</v>
      </c>
      <c r="AW185" s="13" t="s">
        <v>38</v>
      </c>
      <c r="AX185" s="13" t="s">
        <v>83</v>
      </c>
      <c r="AY185" s="245" t="s">
        <v>216</v>
      </c>
    </row>
    <row r="186" s="14" customFormat="1">
      <c r="A186" s="14"/>
      <c r="B186" s="246"/>
      <c r="C186" s="247"/>
      <c r="D186" s="236" t="s">
        <v>225</v>
      </c>
      <c r="E186" s="248" t="s">
        <v>1</v>
      </c>
      <c r="F186" s="249" t="s">
        <v>229</v>
      </c>
      <c r="G186" s="247"/>
      <c r="H186" s="250">
        <v>58.299999999999997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6" t="s">
        <v>225</v>
      </c>
      <c r="AU186" s="256" t="s">
        <v>93</v>
      </c>
      <c r="AV186" s="14" t="s">
        <v>223</v>
      </c>
      <c r="AW186" s="14" t="s">
        <v>38</v>
      </c>
      <c r="AX186" s="14" t="s">
        <v>91</v>
      </c>
      <c r="AY186" s="256" t="s">
        <v>216</v>
      </c>
    </row>
    <row r="187" s="2" customFormat="1" ht="21.75" customHeight="1">
      <c r="A187" s="40"/>
      <c r="B187" s="41"/>
      <c r="C187" s="221" t="s">
        <v>275</v>
      </c>
      <c r="D187" s="221" t="s">
        <v>218</v>
      </c>
      <c r="E187" s="222" t="s">
        <v>4385</v>
      </c>
      <c r="F187" s="223" t="s">
        <v>4386</v>
      </c>
      <c r="G187" s="224" t="s">
        <v>237</v>
      </c>
      <c r="H187" s="225">
        <v>16.399999999999999</v>
      </c>
      <c r="I187" s="226"/>
      <c r="J187" s="227">
        <f>ROUND(I187*H187,2)</f>
        <v>0</v>
      </c>
      <c r="K187" s="223" t="s">
        <v>1</v>
      </c>
      <c r="L187" s="46"/>
      <c r="M187" s="228" t="s">
        <v>1</v>
      </c>
      <c r="N187" s="229" t="s">
        <v>48</v>
      </c>
      <c r="O187" s="93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32" t="s">
        <v>312</v>
      </c>
      <c r="AT187" s="232" t="s">
        <v>218</v>
      </c>
      <c r="AU187" s="232" t="s">
        <v>93</v>
      </c>
      <c r="AY187" s="18" t="s">
        <v>216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91</v>
      </c>
      <c r="BK187" s="233">
        <f>ROUND(I187*H187,2)</f>
        <v>0</v>
      </c>
      <c r="BL187" s="18" t="s">
        <v>312</v>
      </c>
      <c r="BM187" s="232" t="s">
        <v>4387</v>
      </c>
    </row>
    <row r="188" s="13" customFormat="1">
      <c r="A188" s="13"/>
      <c r="B188" s="234"/>
      <c r="C188" s="235"/>
      <c r="D188" s="236" t="s">
        <v>225</v>
      </c>
      <c r="E188" s="237" t="s">
        <v>1</v>
      </c>
      <c r="F188" s="238" t="s">
        <v>4388</v>
      </c>
      <c r="G188" s="235"/>
      <c r="H188" s="239">
        <v>8.1999999999999993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225</v>
      </c>
      <c r="AU188" s="245" t="s">
        <v>93</v>
      </c>
      <c r="AV188" s="13" t="s">
        <v>93</v>
      </c>
      <c r="AW188" s="13" t="s">
        <v>38</v>
      </c>
      <c r="AX188" s="13" t="s">
        <v>83</v>
      </c>
      <c r="AY188" s="245" t="s">
        <v>216</v>
      </c>
    </row>
    <row r="189" s="13" customFormat="1">
      <c r="A189" s="13"/>
      <c r="B189" s="234"/>
      <c r="C189" s="235"/>
      <c r="D189" s="236" t="s">
        <v>225</v>
      </c>
      <c r="E189" s="237" t="s">
        <v>1</v>
      </c>
      <c r="F189" s="238" t="s">
        <v>4389</v>
      </c>
      <c r="G189" s="235"/>
      <c r="H189" s="239">
        <v>8.1999999999999993</v>
      </c>
      <c r="I189" s="240"/>
      <c r="J189" s="235"/>
      <c r="K189" s="235"/>
      <c r="L189" s="241"/>
      <c r="M189" s="242"/>
      <c r="N189" s="243"/>
      <c r="O189" s="243"/>
      <c r="P189" s="243"/>
      <c r="Q189" s="243"/>
      <c r="R189" s="243"/>
      <c r="S189" s="243"/>
      <c r="T189" s="24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5" t="s">
        <v>225</v>
      </c>
      <c r="AU189" s="245" t="s">
        <v>93</v>
      </c>
      <c r="AV189" s="13" t="s">
        <v>93</v>
      </c>
      <c r="AW189" s="13" t="s">
        <v>38</v>
      </c>
      <c r="AX189" s="13" t="s">
        <v>83</v>
      </c>
      <c r="AY189" s="245" t="s">
        <v>216</v>
      </c>
    </row>
    <row r="190" s="14" customFormat="1">
      <c r="A190" s="14"/>
      <c r="B190" s="246"/>
      <c r="C190" s="247"/>
      <c r="D190" s="236" t="s">
        <v>225</v>
      </c>
      <c r="E190" s="248" t="s">
        <v>1</v>
      </c>
      <c r="F190" s="249" t="s">
        <v>229</v>
      </c>
      <c r="G190" s="247"/>
      <c r="H190" s="250">
        <v>16.399999999999999</v>
      </c>
      <c r="I190" s="251"/>
      <c r="J190" s="247"/>
      <c r="K190" s="247"/>
      <c r="L190" s="252"/>
      <c r="M190" s="253"/>
      <c r="N190" s="254"/>
      <c r="O190" s="254"/>
      <c r="P190" s="254"/>
      <c r="Q190" s="254"/>
      <c r="R190" s="254"/>
      <c r="S190" s="254"/>
      <c r="T190" s="25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6" t="s">
        <v>225</v>
      </c>
      <c r="AU190" s="256" t="s">
        <v>93</v>
      </c>
      <c r="AV190" s="14" t="s">
        <v>223</v>
      </c>
      <c r="AW190" s="14" t="s">
        <v>38</v>
      </c>
      <c r="AX190" s="14" t="s">
        <v>91</v>
      </c>
      <c r="AY190" s="256" t="s">
        <v>216</v>
      </c>
    </row>
    <row r="191" s="2" customFormat="1" ht="24.15" customHeight="1">
      <c r="A191" s="40"/>
      <c r="B191" s="41"/>
      <c r="C191" s="221" t="s">
        <v>281</v>
      </c>
      <c r="D191" s="221" t="s">
        <v>218</v>
      </c>
      <c r="E191" s="222" t="s">
        <v>4390</v>
      </c>
      <c r="F191" s="223" t="s">
        <v>4391</v>
      </c>
      <c r="G191" s="224" t="s">
        <v>221</v>
      </c>
      <c r="H191" s="225">
        <v>47.060000000000002</v>
      </c>
      <c r="I191" s="226"/>
      <c r="J191" s="227">
        <f>ROUND(I191*H191,2)</f>
        <v>0</v>
      </c>
      <c r="K191" s="223" t="s">
        <v>1</v>
      </c>
      <c r="L191" s="46"/>
      <c r="M191" s="228" t="s">
        <v>1</v>
      </c>
      <c r="N191" s="229" t="s">
        <v>48</v>
      </c>
      <c r="O191" s="93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2" t="s">
        <v>312</v>
      </c>
      <c r="AT191" s="232" t="s">
        <v>218</v>
      </c>
      <c r="AU191" s="232" t="s">
        <v>93</v>
      </c>
      <c r="AY191" s="18" t="s">
        <v>216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91</v>
      </c>
      <c r="BK191" s="233">
        <f>ROUND(I191*H191,2)</f>
        <v>0</v>
      </c>
      <c r="BL191" s="18" t="s">
        <v>312</v>
      </c>
      <c r="BM191" s="232" t="s">
        <v>4392</v>
      </c>
    </row>
    <row r="192" s="13" customFormat="1">
      <c r="A192" s="13"/>
      <c r="B192" s="234"/>
      <c r="C192" s="235"/>
      <c r="D192" s="236" t="s">
        <v>225</v>
      </c>
      <c r="E192" s="237" t="s">
        <v>1</v>
      </c>
      <c r="F192" s="238" t="s">
        <v>4393</v>
      </c>
      <c r="G192" s="235"/>
      <c r="H192" s="239">
        <v>4.5499999999999998</v>
      </c>
      <c r="I192" s="240"/>
      <c r="J192" s="235"/>
      <c r="K192" s="235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225</v>
      </c>
      <c r="AU192" s="245" t="s">
        <v>93</v>
      </c>
      <c r="AV192" s="13" t="s">
        <v>93</v>
      </c>
      <c r="AW192" s="13" t="s">
        <v>38</v>
      </c>
      <c r="AX192" s="13" t="s">
        <v>83</v>
      </c>
      <c r="AY192" s="245" t="s">
        <v>216</v>
      </c>
    </row>
    <row r="193" s="13" customFormat="1">
      <c r="A193" s="13"/>
      <c r="B193" s="234"/>
      <c r="C193" s="235"/>
      <c r="D193" s="236" t="s">
        <v>225</v>
      </c>
      <c r="E193" s="237" t="s">
        <v>1</v>
      </c>
      <c r="F193" s="238" t="s">
        <v>4394</v>
      </c>
      <c r="G193" s="235"/>
      <c r="H193" s="239">
        <v>4.5499999999999998</v>
      </c>
      <c r="I193" s="240"/>
      <c r="J193" s="235"/>
      <c r="K193" s="235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225</v>
      </c>
      <c r="AU193" s="245" t="s">
        <v>93</v>
      </c>
      <c r="AV193" s="13" t="s">
        <v>93</v>
      </c>
      <c r="AW193" s="13" t="s">
        <v>38</v>
      </c>
      <c r="AX193" s="13" t="s">
        <v>83</v>
      </c>
      <c r="AY193" s="245" t="s">
        <v>216</v>
      </c>
    </row>
    <row r="194" s="13" customFormat="1">
      <c r="A194" s="13"/>
      <c r="B194" s="234"/>
      <c r="C194" s="235"/>
      <c r="D194" s="236" t="s">
        <v>225</v>
      </c>
      <c r="E194" s="237" t="s">
        <v>1</v>
      </c>
      <c r="F194" s="238" t="s">
        <v>4395</v>
      </c>
      <c r="G194" s="235"/>
      <c r="H194" s="239">
        <v>4.5499999999999998</v>
      </c>
      <c r="I194" s="240"/>
      <c r="J194" s="235"/>
      <c r="K194" s="235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225</v>
      </c>
      <c r="AU194" s="245" t="s">
        <v>93</v>
      </c>
      <c r="AV194" s="13" t="s">
        <v>93</v>
      </c>
      <c r="AW194" s="13" t="s">
        <v>38</v>
      </c>
      <c r="AX194" s="13" t="s">
        <v>83</v>
      </c>
      <c r="AY194" s="245" t="s">
        <v>216</v>
      </c>
    </row>
    <row r="195" s="13" customFormat="1">
      <c r="A195" s="13"/>
      <c r="B195" s="234"/>
      <c r="C195" s="235"/>
      <c r="D195" s="236" t="s">
        <v>225</v>
      </c>
      <c r="E195" s="237" t="s">
        <v>1</v>
      </c>
      <c r="F195" s="238" t="s">
        <v>4396</v>
      </c>
      <c r="G195" s="235"/>
      <c r="H195" s="239">
        <v>4.5499999999999998</v>
      </c>
      <c r="I195" s="240"/>
      <c r="J195" s="235"/>
      <c r="K195" s="235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225</v>
      </c>
      <c r="AU195" s="245" t="s">
        <v>93</v>
      </c>
      <c r="AV195" s="13" t="s">
        <v>93</v>
      </c>
      <c r="AW195" s="13" t="s">
        <v>38</v>
      </c>
      <c r="AX195" s="13" t="s">
        <v>83</v>
      </c>
      <c r="AY195" s="245" t="s">
        <v>216</v>
      </c>
    </row>
    <row r="196" s="13" customFormat="1">
      <c r="A196" s="13"/>
      <c r="B196" s="234"/>
      <c r="C196" s="235"/>
      <c r="D196" s="236" t="s">
        <v>225</v>
      </c>
      <c r="E196" s="237" t="s">
        <v>1</v>
      </c>
      <c r="F196" s="238" t="s">
        <v>4397</v>
      </c>
      <c r="G196" s="235"/>
      <c r="H196" s="239">
        <v>4.5499999999999998</v>
      </c>
      <c r="I196" s="240"/>
      <c r="J196" s="235"/>
      <c r="K196" s="235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225</v>
      </c>
      <c r="AU196" s="245" t="s">
        <v>93</v>
      </c>
      <c r="AV196" s="13" t="s">
        <v>93</v>
      </c>
      <c r="AW196" s="13" t="s">
        <v>38</v>
      </c>
      <c r="AX196" s="13" t="s">
        <v>83</v>
      </c>
      <c r="AY196" s="245" t="s">
        <v>216</v>
      </c>
    </row>
    <row r="197" s="13" customFormat="1">
      <c r="A197" s="13"/>
      <c r="B197" s="234"/>
      <c r="C197" s="235"/>
      <c r="D197" s="236" t="s">
        <v>225</v>
      </c>
      <c r="E197" s="237" t="s">
        <v>1</v>
      </c>
      <c r="F197" s="238" t="s">
        <v>4398</v>
      </c>
      <c r="G197" s="235"/>
      <c r="H197" s="239">
        <v>4.5499999999999998</v>
      </c>
      <c r="I197" s="240"/>
      <c r="J197" s="235"/>
      <c r="K197" s="235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225</v>
      </c>
      <c r="AU197" s="245" t="s">
        <v>93</v>
      </c>
      <c r="AV197" s="13" t="s">
        <v>93</v>
      </c>
      <c r="AW197" s="13" t="s">
        <v>38</v>
      </c>
      <c r="AX197" s="13" t="s">
        <v>83</v>
      </c>
      <c r="AY197" s="245" t="s">
        <v>216</v>
      </c>
    </row>
    <row r="198" s="13" customFormat="1">
      <c r="A198" s="13"/>
      <c r="B198" s="234"/>
      <c r="C198" s="235"/>
      <c r="D198" s="236" t="s">
        <v>225</v>
      </c>
      <c r="E198" s="237" t="s">
        <v>1</v>
      </c>
      <c r="F198" s="238" t="s">
        <v>4399</v>
      </c>
      <c r="G198" s="235"/>
      <c r="H198" s="239">
        <v>4.5499999999999998</v>
      </c>
      <c r="I198" s="240"/>
      <c r="J198" s="235"/>
      <c r="K198" s="235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225</v>
      </c>
      <c r="AU198" s="245" t="s">
        <v>93</v>
      </c>
      <c r="AV198" s="13" t="s">
        <v>93</v>
      </c>
      <c r="AW198" s="13" t="s">
        <v>38</v>
      </c>
      <c r="AX198" s="13" t="s">
        <v>83</v>
      </c>
      <c r="AY198" s="245" t="s">
        <v>216</v>
      </c>
    </row>
    <row r="199" s="13" customFormat="1">
      <c r="A199" s="13"/>
      <c r="B199" s="234"/>
      <c r="C199" s="235"/>
      <c r="D199" s="236" t="s">
        <v>225</v>
      </c>
      <c r="E199" s="237" t="s">
        <v>1</v>
      </c>
      <c r="F199" s="238" t="s">
        <v>4400</v>
      </c>
      <c r="G199" s="235"/>
      <c r="H199" s="239">
        <v>4.5499999999999998</v>
      </c>
      <c r="I199" s="240"/>
      <c r="J199" s="235"/>
      <c r="K199" s="235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225</v>
      </c>
      <c r="AU199" s="245" t="s">
        <v>93</v>
      </c>
      <c r="AV199" s="13" t="s">
        <v>93</v>
      </c>
      <c r="AW199" s="13" t="s">
        <v>38</v>
      </c>
      <c r="AX199" s="13" t="s">
        <v>83</v>
      </c>
      <c r="AY199" s="245" t="s">
        <v>216</v>
      </c>
    </row>
    <row r="200" s="13" customFormat="1">
      <c r="A200" s="13"/>
      <c r="B200" s="234"/>
      <c r="C200" s="235"/>
      <c r="D200" s="236" t="s">
        <v>225</v>
      </c>
      <c r="E200" s="237" t="s">
        <v>1</v>
      </c>
      <c r="F200" s="238" t="s">
        <v>4401</v>
      </c>
      <c r="G200" s="235"/>
      <c r="H200" s="239">
        <v>5.3300000000000001</v>
      </c>
      <c r="I200" s="240"/>
      <c r="J200" s="235"/>
      <c r="K200" s="235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225</v>
      </c>
      <c r="AU200" s="245" t="s">
        <v>93</v>
      </c>
      <c r="AV200" s="13" t="s">
        <v>93</v>
      </c>
      <c r="AW200" s="13" t="s">
        <v>38</v>
      </c>
      <c r="AX200" s="13" t="s">
        <v>83</v>
      </c>
      <c r="AY200" s="245" t="s">
        <v>216</v>
      </c>
    </row>
    <row r="201" s="13" customFormat="1">
      <c r="A201" s="13"/>
      <c r="B201" s="234"/>
      <c r="C201" s="235"/>
      <c r="D201" s="236" t="s">
        <v>225</v>
      </c>
      <c r="E201" s="237" t="s">
        <v>1</v>
      </c>
      <c r="F201" s="238" t="s">
        <v>4402</v>
      </c>
      <c r="G201" s="235"/>
      <c r="H201" s="239">
        <v>5.3300000000000001</v>
      </c>
      <c r="I201" s="240"/>
      <c r="J201" s="235"/>
      <c r="K201" s="235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225</v>
      </c>
      <c r="AU201" s="245" t="s">
        <v>93</v>
      </c>
      <c r="AV201" s="13" t="s">
        <v>93</v>
      </c>
      <c r="AW201" s="13" t="s">
        <v>38</v>
      </c>
      <c r="AX201" s="13" t="s">
        <v>83</v>
      </c>
      <c r="AY201" s="245" t="s">
        <v>216</v>
      </c>
    </row>
    <row r="202" s="14" customFormat="1">
      <c r="A202" s="14"/>
      <c r="B202" s="246"/>
      <c r="C202" s="247"/>
      <c r="D202" s="236" t="s">
        <v>225</v>
      </c>
      <c r="E202" s="248" t="s">
        <v>1</v>
      </c>
      <c r="F202" s="249" t="s">
        <v>229</v>
      </c>
      <c r="G202" s="247"/>
      <c r="H202" s="250">
        <v>47.060000000000002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6" t="s">
        <v>225</v>
      </c>
      <c r="AU202" s="256" t="s">
        <v>93</v>
      </c>
      <c r="AV202" s="14" t="s">
        <v>223</v>
      </c>
      <c r="AW202" s="14" t="s">
        <v>38</v>
      </c>
      <c r="AX202" s="14" t="s">
        <v>91</v>
      </c>
      <c r="AY202" s="256" t="s">
        <v>216</v>
      </c>
    </row>
    <row r="203" s="2" customFormat="1" ht="24.15" customHeight="1">
      <c r="A203" s="40"/>
      <c r="B203" s="41"/>
      <c r="C203" s="221" t="s">
        <v>288</v>
      </c>
      <c r="D203" s="221" t="s">
        <v>218</v>
      </c>
      <c r="E203" s="222" t="s">
        <v>4403</v>
      </c>
      <c r="F203" s="223" t="s">
        <v>4404</v>
      </c>
      <c r="G203" s="224" t="s">
        <v>237</v>
      </c>
      <c r="H203" s="225">
        <v>28</v>
      </c>
      <c r="I203" s="226"/>
      <c r="J203" s="227">
        <f>ROUND(I203*H203,2)</f>
        <v>0</v>
      </c>
      <c r="K203" s="223" t="s">
        <v>1</v>
      </c>
      <c r="L203" s="46"/>
      <c r="M203" s="228" t="s">
        <v>1</v>
      </c>
      <c r="N203" s="229" t="s">
        <v>48</v>
      </c>
      <c r="O203" s="93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2" t="s">
        <v>312</v>
      </c>
      <c r="AT203" s="232" t="s">
        <v>218</v>
      </c>
      <c r="AU203" s="232" t="s">
        <v>93</v>
      </c>
      <c r="AY203" s="18" t="s">
        <v>216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91</v>
      </c>
      <c r="BK203" s="233">
        <f>ROUND(I203*H203,2)</f>
        <v>0</v>
      </c>
      <c r="BL203" s="18" t="s">
        <v>312</v>
      </c>
      <c r="BM203" s="232" t="s">
        <v>4405</v>
      </c>
    </row>
    <row r="204" s="13" customFormat="1">
      <c r="A204" s="13"/>
      <c r="B204" s="234"/>
      <c r="C204" s="235"/>
      <c r="D204" s="236" t="s">
        <v>225</v>
      </c>
      <c r="E204" s="237" t="s">
        <v>1</v>
      </c>
      <c r="F204" s="238" t="s">
        <v>4406</v>
      </c>
      <c r="G204" s="235"/>
      <c r="H204" s="239">
        <v>3.5</v>
      </c>
      <c r="I204" s="240"/>
      <c r="J204" s="235"/>
      <c r="K204" s="235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225</v>
      </c>
      <c r="AU204" s="245" t="s">
        <v>93</v>
      </c>
      <c r="AV204" s="13" t="s">
        <v>93</v>
      </c>
      <c r="AW204" s="13" t="s">
        <v>38</v>
      </c>
      <c r="AX204" s="13" t="s">
        <v>83</v>
      </c>
      <c r="AY204" s="245" t="s">
        <v>216</v>
      </c>
    </row>
    <row r="205" s="13" customFormat="1">
      <c r="A205" s="13"/>
      <c r="B205" s="234"/>
      <c r="C205" s="235"/>
      <c r="D205" s="236" t="s">
        <v>225</v>
      </c>
      <c r="E205" s="237" t="s">
        <v>1</v>
      </c>
      <c r="F205" s="238" t="s">
        <v>4407</v>
      </c>
      <c r="G205" s="235"/>
      <c r="H205" s="239">
        <v>3.5</v>
      </c>
      <c r="I205" s="240"/>
      <c r="J205" s="235"/>
      <c r="K205" s="235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225</v>
      </c>
      <c r="AU205" s="245" t="s">
        <v>93</v>
      </c>
      <c r="AV205" s="13" t="s">
        <v>93</v>
      </c>
      <c r="AW205" s="13" t="s">
        <v>38</v>
      </c>
      <c r="AX205" s="13" t="s">
        <v>83</v>
      </c>
      <c r="AY205" s="245" t="s">
        <v>216</v>
      </c>
    </row>
    <row r="206" s="13" customFormat="1">
      <c r="A206" s="13"/>
      <c r="B206" s="234"/>
      <c r="C206" s="235"/>
      <c r="D206" s="236" t="s">
        <v>225</v>
      </c>
      <c r="E206" s="237" t="s">
        <v>1</v>
      </c>
      <c r="F206" s="238" t="s">
        <v>4408</v>
      </c>
      <c r="G206" s="235"/>
      <c r="H206" s="239">
        <v>3.5</v>
      </c>
      <c r="I206" s="240"/>
      <c r="J206" s="235"/>
      <c r="K206" s="235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225</v>
      </c>
      <c r="AU206" s="245" t="s">
        <v>93</v>
      </c>
      <c r="AV206" s="13" t="s">
        <v>93</v>
      </c>
      <c r="AW206" s="13" t="s">
        <v>38</v>
      </c>
      <c r="AX206" s="13" t="s">
        <v>83</v>
      </c>
      <c r="AY206" s="245" t="s">
        <v>216</v>
      </c>
    </row>
    <row r="207" s="13" customFormat="1">
      <c r="A207" s="13"/>
      <c r="B207" s="234"/>
      <c r="C207" s="235"/>
      <c r="D207" s="236" t="s">
        <v>225</v>
      </c>
      <c r="E207" s="237" t="s">
        <v>1</v>
      </c>
      <c r="F207" s="238" t="s">
        <v>4409</v>
      </c>
      <c r="G207" s="235"/>
      <c r="H207" s="239">
        <v>3.5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225</v>
      </c>
      <c r="AU207" s="245" t="s">
        <v>93</v>
      </c>
      <c r="AV207" s="13" t="s">
        <v>93</v>
      </c>
      <c r="AW207" s="13" t="s">
        <v>38</v>
      </c>
      <c r="AX207" s="13" t="s">
        <v>83</v>
      </c>
      <c r="AY207" s="245" t="s">
        <v>216</v>
      </c>
    </row>
    <row r="208" s="13" customFormat="1">
      <c r="A208" s="13"/>
      <c r="B208" s="234"/>
      <c r="C208" s="235"/>
      <c r="D208" s="236" t="s">
        <v>225</v>
      </c>
      <c r="E208" s="237" t="s">
        <v>1</v>
      </c>
      <c r="F208" s="238" t="s">
        <v>4410</v>
      </c>
      <c r="G208" s="235"/>
      <c r="H208" s="239">
        <v>3.5</v>
      </c>
      <c r="I208" s="240"/>
      <c r="J208" s="235"/>
      <c r="K208" s="235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225</v>
      </c>
      <c r="AU208" s="245" t="s">
        <v>93</v>
      </c>
      <c r="AV208" s="13" t="s">
        <v>93</v>
      </c>
      <c r="AW208" s="13" t="s">
        <v>38</v>
      </c>
      <c r="AX208" s="13" t="s">
        <v>83</v>
      </c>
      <c r="AY208" s="245" t="s">
        <v>216</v>
      </c>
    </row>
    <row r="209" s="13" customFormat="1">
      <c r="A209" s="13"/>
      <c r="B209" s="234"/>
      <c r="C209" s="235"/>
      <c r="D209" s="236" t="s">
        <v>225</v>
      </c>
      <c r="E209" s="237" t="s">
        <v>1</v>
      </c>
      <c r="F209" s="238" t="s">
        <v>4411</v>
      </c>
      <c r="G209" s="235"/>
      <c r="H209" s="239">
        <v>3.5</v>
      </c>
      <c r="I209" s="240"/>
      <c r="J209" s="235"/>
      <c r="K209" s="235"/>
      <c r="L209" s="241"/>
      <c r="M209" s="242"/>
      <c r="N209" s="243"/>
      <c r="O209" s="243"/>
      <c r="P209" s="243"/>
      <c r="Q209" s="243"/>
      <c r="R209" s="243"/>
      <c r="S209" s="243"/>
      <c r="T209" s="24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5" t="s">
        <v>225</v>
      </c>
      <c r="AU209" s="245" t="s">
        <v>93</v>
      </c>
      <c r="AV209" s="13" t="s">
        <v>93</v>
      </c>
      <c r="AW209" s="13" t="s">
        <v>38</v>
      </c>
      <c r="AX209" s="13" t="s">
        <v>83</v>
      </c>
      <c r="AY209" s="245" t="s">
        <v>216</v>
      </c>
    </row>
    <row r="210" s="13" customFormat="1">
      <c r="A210" s="13"/>
      <c r="B210" s="234"/>
      <c r="C210" s="235"/>
      <c r="D210" s="236" t="s">
        <v>225</v>
      </c>
      <c r="E210" s="237" t="s">
        <v>1</v>
      </c>
      <c r="F210" s="238" t="s">
        <v>4412</v>
      </c>
      <c r="G210" s="235"/>
      <c r="H210" s="239">
        <v>3.5</v>
      </c>
      <c r="I210" s="240"/>
      <c r="J210" s="235"/>
      <c r="K210" s="235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225</v>
      </c>
      <c r="AU210" s="245" t="s">
        <v>93</v>
      </c>
      <c r="AV210" s="13" t="s">
        <v>93</v>
      </c>
      <c r="AW210" s="13" t="s">
        <v>38</v>
      </c>
      <c r="AX210" s="13" t="s">
        <v>83</v>
      </c>
      <c r="AY210" s="245" t="s">
        <v>216</v>
      </c>
    </row>
    <row r="211" s="13" customFormat="1">
      <c r="A211" s="13"/>
      <c r="B211" s="234"/>
      <c r="C211" s="235"/>
      <c r="D211" s="236" t="s">
        <v>225</v>
      </c>
      <c r="E211" s="237" t="s">
        <v>1</v>
      </c>
      <c r="F211" s="238" t="s">
        <v>4413</v>
      </c>
      <c r="G211" s="235"/>
      <c r="H211" s="239">
        <v>3.5</v>
      </c>
      <c r="I211" s="240"/>
      <c r="J211" s="235"/>
      <c r="K211" s="235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225</v>
      </c>
      <c r="AU211" s="245" t="s">
        <v>93</v>
      </c>
      <c r="AV211" s="13" t="s">
        <v>93</v>
      </c>
      <c r="AW211" s="13" t="s">
        <v>38</v>
      </c>
      <c r="AX211" s="13" t="s">
        <v>83</v>
      </c>
      <c r="AY211" s="245" t="s">
        <v>216</v>
      </c>
    </row>
    <row r="212" s="14" customFormat="1">
      <c r="A212" s="14"/>
      <c r="B212" s="246"/>
      <c r="C212" s="247"/>
      <c r="D212" s="236" t="s">
        <v>225</v>
      </c>
      <c r="E212" s="248" t="s">
        <v>1</v>
      </c>
      <c r="F212" s="249" t="s">
        <v>229</v>
      </c>
      <c r="G212" s="247"/>
      <c r="H212" s="250">
        <v>28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225</v>
      </c>
      <c r="AU212" s="256" t="s">
        <v>93</v>
      </c>
      <c r="AV212" s="14" t="s">
        <v>223</v>
      </c>
      <c r="AW212" s="14" t="s">
        <v>38</v>
      </c>
      <c r="AX212" s="14" t="s">
        <v>91</v>
      </c>
      <c r="AY212" s="256" t="s">
        <v>216</v>
      </c>
    </row>
    <row r="213" s="2" customFormat="1" ht="24.15" customHeight="1">
      <c r="A213" s="40"/>
      <c r="B213" s="41"/>
      <c r="C213" s="221" t="s">
        <v>294</v>
      </c>
      <c r="D213" s="221" t="s">
        <v>218</v>
      </c>
      <c r="E213" s="222" t="s">
        <v>4414</v>
      </c>
      <c r="F213" s="223" t="s">
        <v>4415</v>
      </c>
      <c r="G213" s="224" t="s">
        <v>237</v>
      </c>
      <c r="H213" s="225">
        <v>7</v>
      </c>
      <c r="I213" s="226"/>
      <c r="J213" s="227">
        <f>ROUND(I213*H213,2)</f>
        <v>0</v>
      </c>
      <c r="K213" s="223" t="s">
        <v>1</v>
      </c>
      <c r="L213" s="46"/>
      <c r="M213" s="228" t="s">
        <v>1</v>
      </c>
      <c r="N213" s="229" t="s">
        <v>48</v>
      </c>
      <c r="O213" s="93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2" t="s">
        <v>312</v>
      </c>
      <c r="AT213" s="232" t="s">
        <v>218</v>
      </c>
      <c r="AU213" s="232" t="s">
        <v>93</v>
      </c>
      <c r="AY213" s="18" t="s">
        <v>216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91</v>
      </c>
      <c r="BK213" s="233">
        <f>ROUND(I213*H213,2)</f>
        <v>0</v>
      </c>
      <c r="BL213" s="18" t="s">
        <v>312</v>
      </c>
      <c r="BM213" s="232" t="s">
        <v>4416</v>
      </c>
    </row>
    <row r="214" s="13" customFormat="1">
      <c r="A214" s="13"/>
      <c r="B214" s="234"/>
      <c r="C214" s="235"/>
      <c r="D214" s="236" t="s">
        <v>225</v>
      </c>
      <c r="E214" s="237" t="s">
        <v>1</v>
      </c>
      <c r="F214" s="238" t="s">
        <v>4417</v>
      </c>
      <c r="G214" s="235"/>
      <c r="H214" s="239">
        <v>3.5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225</v>
      </c>
      <c r="AU214" s="245" t="s">
        <v>93</v>
      </c>
      <c r="AV214" s="13" t="s">
        <v>93</v>
      </c>
      <c r="AW214" s="13" t="s">
        <v>38</v>
      </c>
      <c r="AX214" s="13" t="s">
        <v>83</v>
      </c>
      <c r="AY214" s="245" t="s">
        <v>216</v>
      </c>
    </row>
    <row r="215" s="13" customFormat="1">
      <c r="A215" s="13"/>
      <c r="B215" s="234"/>
      <c r="C215" s="235"/>
      <c r="D215" s="236" t="s">
        <v>225</v>
      </c>
      <c r="E215" s="237" t="s">
        <v>1</v>
      </c>
      <c r="F215" s="238" t="s">
        <v>4418</v>
      </c>
      <c r="G215" s="235"/>
      <c r="H215" s="239">
        <v>3.5</v>
      </c>
      <c r="I215" s="240"/>
      <c r="J215" s="235"/>
      <c r="K215" s="235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225</v>
      </c>
      <c r="AU215" s="245" t="s">
        <v>93</v>
      </c>
      <c r="AV215" s="13" t="s">
        <v>93</v>
      </c>
      <c r="AW215" s="13" t="s">
        <v>38</v>
      </c>
      <c r="AX215" s="13" t="s">
        <v>83</v>
      </c>
      <c r="AY215" s="245" t="s">
        <v>216</v>
      </c>
    </row>
    <row r="216" s="14" customFormat="1">
      <c r="A216" s="14"/>
      <c r="B216" s="246"/>
      <c r="C216" s="247"/>
      <c r="D216" s="236" t="s">
        <v>225</v>
      </c>
      <c r="E216" s="248" t="s">
        <v>1</v>
      </c>
      <c r="F216" s="249" t="s">
        <v>229</v>
      </c>
      <c r="G216" s="247"/>
      <c r="H216" s="250">
        <v>7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6" t="s">
        <v>225</v>
      </c>
      <c r="AU216" s="256" t="s">
        <v>93</v>
      </c>
      <c r="AV216" s="14" t="s">
        <v>223</v>
      </c>
      <c r="AW216" s="14" t="s">
        <v>38</v>
      </c>
      <c r="AX216" s="14" t="s">
        <v>91</v>
      </c>
      <c r="AY216" s="256" t="s">
        <v>216</v>
      </c>
    </row>
    <row r="217" s="2" customFormat="1" ht="16.5" customHeight="1">
      <c r="A217" s="40"/>
      <c r="B217" s="41"/>
      <c r="C217" s="221" t="s">
        <v>300</v>
      </c>
      <c r="D217" s="221" t="s">
        <v>218</v>
      </c>
      <c r="E217" s="222" t="s">
        <v>4419</v>
      </c>
      <c r="F217" s="223" t="s">
        <v>4420</v>
      </c>
      <c r="G217" s="224" t="s">
        <v>4162</v>
      </c>
      <c r="H217" s="225">
        <v>12</v>
      </c>
      <c r="I217" s="226"/>
      <c r="J217" s="227">
        <f>ROUND(I217*H217,2)</f>
        <v>0</v>
      </c>
      <c r="K217" s="223" t="s">
        <v>1</v>
      </c>
      <c r="L217" s="46"/>
      <c r="M217" s="228" t="s">
        <v>1</v>
      </c>
      <c r="N217" s="229" t="s">
        <v>48</v>
      </c>
      <c r="O217" s="93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2" t="s">
        <v>312</v>
      </c>
      <c r="AT217" s="232" t="s">
        <v>218</v>
      </c>
      <c r="AU217" s="232" t="s">
        <v>93</v>
      </c>
      <c r="AY217" s="18" t="s">
        <v>216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91</v>
      </c>
      <c r="BK217" s="233">
        <f>ROUND(I217*H217,2)</f>
        <v>0</v>
      </c>
      <c r="BL217" s="18" t="s">
        <v>312</v>
      </c>
      <c r="BM217" s="232" t="s">
        <v>4421</v>
      </c>
    </row>
    <row r="218" s="13" customFormat="1">
      <c r="A218" s="13"/>
      <c r="B218" s="234"/>
      <c r="C218" s="235"/>
      <c r="D218" s="236" t="s">
        <v>225</v>
      </c>
      <c r="E218" s="237" t="s">
        <v>1</v>
      </c>
      <c r="F218" s="238" t="s">
        <v>4348</v>
      </c>
      <c r="G218" s="235"/>
      <c r="H218" s="239">
        <v>1</v>
      </c>
      <c r="I218" s="240"/>
      <c r="J218" s="235"/>
      <c r="K218" s="235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225</v>
      </c>
      <c r="AU218" s="245" t="s">
        <v>93</v>
      </c>
      <c r="AV218" s="13" t="s">
        <v>93</v>
      </c>
      <c r="AW218" s="13" t="s">
        <v>38</v>
      </c>
      <c r="AX218" s="13" t="s">
        <v>83</v>
      </c>
      <c r="AY218" s="245" t="s">
        <v>216</v>
      </c>
    </row>
    <row r="219" s="13" customFormat="1">
      <c r="A219" s="13"/>
      <c r="B219" s="234"/>
      <c r="C219" s="235"/>
      <c r="D219" s="236" t="s">
        <v>225</v>
      </c>
      <c r="E219" s="237" t="s">
        <v>1</v>
      </c>
      <c r="F219" s="238" t="s">
        <v>4349</v>
      </c>
      <c r="G219" s="235"/>
      <c r="H219" s="239">
        <v>1</v>
      </c>
      <c r="I219" s="240"/>
      <c r="J219" s="235"/>
      <c r="K219" s="235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225</v>
      </c>
      <c r="AU219" s="245" t="s">
        <v>93</v>
      </c>
      <c r="AV219" s="13" t="s">
        <v>93</v>
      </c>
      <c r="AW219" s="13" t="s">
        <v>38</v>
      </c>
      <c r="AX219" s="13" t="s">
        <v>83</v>
      </c>
      <c r="AY219" s="245" t="s">
        <v>216</v>
      </c>
    </row>
    <row r="220" s="13" customFormat="1">
      <c r="A220" s="13"/>
      <c r="B220" s="234"/>
      <c r="C220" s="235"/>
      <c r="D220" s="236" t="s">
        <v>225</v>
      </c>
      <c r="E220" s="237" t="s">
        <v>1</v>
      </c>
      <c r="F220" s="238" t="s">
        <v>4339</v>
      </c>
      <c r="G220" s="235"/>
      <c r="H220" s="239">
        <v>1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225</v>
      </c>
      <c r="AU220" s="245" t="s">
        <v>93</v>
      </c>
      <c r="AV220" s="13" t="s">
        <v>93</v>
      </c>
      <c r="AW220" s="13" t="s">
        <v>38</v>
      </c>
      <c r="AX220" s="13" t="s">
        <v>83</v>
      </c>
      <c r="AY220" s="245" t="s">
        <v>216</v>
      </c>
    </row>
    <row r="221" s="13" customFormat="1">
      <c r="A221" s="13"/>
      <c r="B221" s="234"/>
      <c r="C221" s="235"/>
      <c r="D221" s="236" t="s">
        <v>225</v>
      </c>
      <c r="E221" s="237" t="s">
        <v>1</v>
      </c>
      <c r="F221" s="238" t="s">
        <v>4340</v>
      </c>
      <c r="G221" s="235"/>
      <c r="H221" s="239">
        <v>1</v>
      </c>
      <c r="I221" s="240"/>
      <c r="J221" s="235"/>
      <c r="K221" s="235"/>
      <c r="L221" s="241"/>
      <c r="M221" s="242"/>
      <c r="N221" s="243"/>
      <c r="O221" s="243"/>
      <c r="P221" s="243"/>
      <c r="Q221" s="243"/>
      <c r="R221" s="243"/>
      <c r="S221" s="243"/>
      <c r="T221" s="24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5" t="s">
        <v>225</v>
      </c>
      <c r="AU221" s="245" t="s">
        <v>93</v>
      </c>
      <c r="AV221" s="13" t="s">
        <v>93</v>
      </c>
      <c r="AW221" s="13" t="s">
        <v>38</v>
      </c>
      <c r="AX221" s="13" t="s">
        <v>83</v>
      </c>
      <c r="AY221" s="245" t="s">
        <v>216</v>
      </c>
    </row>
    <row r="222" s="13" customFormat="1">
      <c r="A222" s="13"/>
      <c r="B222" s="234"/>
      <c r="C222" s="235"/>
      <c r="D222" s="236" t="s">
        <v>225</v>
      </c>
      <c r="E222" s="237" t="s">
        <v>1</v>
      </c>
      <c r="F222" s="238" t="s">
        <v>4422</v>
      </c>
      <c r="G222" s="235"/>
      <c r="H222" s="239">
        <v>1</v>
      </c>
      <c r="I222" s="240"/>
      <c r="J222" s="235"/>
      <c r="K222" s="235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225</v>
      </c>
      <c r="AU222" s="245" t="s">
        <v>93</v>
      </c>
      <c r="AV222" s="13" t="s">
        <v>93</v>
      </c>
      <c r="AW222" s="13" t="s">
        <v>38</v>
      </c>
      <c r="AX222" s="13" t="s">
        <v>83</v>
      </c>
      <c r="AY222" s="245" t="s">
        <v>216</v>
      </c>
    </row>
    <row r="223" s="13" customFormat="1">
      <c r="A223" s="13"/>
      <c r="B223" s="234"/>
      <c r="C223" s="235"/>
      <c r="D223" s="236" t="s">
        <v>225</v>
      </c>
      <c r="E223" s="237" t="s">
        <v>1</v>
      </c>
      <c r="F223" s="238" t="s">
        <v>4342</v>
      </c>
      <c r="G223" s="235"/>
      <c r="H223" s="239">
        <v>1</v>
      </c>
      <c r="I223" s="240"/>
      <c r="J223" s="235"/>
      <c r="K223" s="235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225</v>
      </c>
      <c r="AU223" s="245" t="s">
        <v>93</v>
      </c>
      <c r="AV223" s="13" t="s">
        <v>93</v>
      </c>
      <c r="AW223" s="13" t="s">
        <v>38</v>
      </c>
      <c r="AX223" s="13" t="s">
        <v>83</v>
      </c>
      <c r="AY223" s="245" t="s">
        <v>216</v>
      </c>
    </row>
    <row r="224" s="13" customFormat="1">
      <c r="A224" s="13"/>
      <c r="B224" s="234"/>
      <c r="C224" s="235"/>
      <c r="D224" s="236" t="s">
        <v>225</v>
      </c>
      <c r="E224" s="237" t="s">
        <v>1</v>
      </c>
      <c r="F224" s="238" t="s">
        <v>4343</v>
      </c>
      <c r="G224" s="235"/>
      <c r="H224" s="239">
        <v>1</v>
      </c>
      <c r="I224" s="240"/>
      <c r="J224" s="235"/>
      <c r="K224" s="235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225</v>
      </c>
      <c r="AU224" s="245" t="s">
        <v>93</v>
      </c>
      <c r="AV224" s="13" t="s">
        <v>93</v>
      </c>
      <c r="AW224" s="13" t="s">
        <v>38</v>
      </c>
      <c r="AX224" s="13" t="s">
        <v>83</v>
      </c>
      <c r="AY224" s="245" t="s">
        <v>216</v>
      </c>
    </row>
    <row r="225" s="13" customFormat="1">
      <c r="A225" s="13"/>
      <c r="B225" s="234"/>
      <c r="C225" s="235"/>
      <c r="D225" s="236" t="s">
        <v>225</v>
      </c>
      <c r="E225" s="237" t="s">
        <v>1</v>
      </c>
      <c r="F225" s="238" t="s">
        <v>4344</v>
      </c>
      <c r="G225" s="235"/>
      <c r="H225" s="239">
        <v>1</v>
      </c>
      <c r="I225" s="240"/>
      <c r="J225" s="235"/>
      <c r="K225" s="235"/>
      <c r="L225" s="241"/>
      <c r="M225" s="242"/>
      <c r="N225" s="243"/>
      <c r="O225" s="243"/>
      <c r="P225" s="243"/>
      <c r="Q225" s="243"/>
      <c r="R225" s="243"/>
      <c r="S225" s="243"/>
      <c r="T225" s="24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5" t="s">
        <v>225</v>
      </c>
      <c r="AU225" s="245" t="s">
        <v>93</v>
      </c>
      <c r="AV225" s="13" t="s">
        <v>93</v>
      </c>
      <c r="AW225" s="13" t="s">
        <v>38</v>
      </c>
      <c r="AX225" s="13" t="s">
        <v>83</v>
      </c>
      <c r="AY225" s="245" t="s">
        <v>216</v>
      </c>
    </row>
    <row r="226" s="13" customFormat="1">
      <c r="A226" s="13"/>
      <c r="B226" s="234"/>
      <c r="C226" s="235"/>
      <c r="D226" s="236" t="s">
        <v>225</v>
      </c>
      <c r="E226" s="237" t="s">
        <v>1</v>
      </c>
      <c r="F226" s="238" t="s">
        <v>4366</v>
      </c>
      <c r="G226" s="235"/>
      <c r="H226" s="239">
        <v>2</v>
      </c>
      <c r="I226" s="240"/>
      <c r="J226" s="235"/>
      <c r="K226" s="235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225</v>
      </c>
      <c r="AU226" s="245" t="s">
        <v>93</v>
      </c>
      <c r="AV226" s="13" t="s">
        <v>93</v>
      </c>
      <c r="AW226" s="13" t="s">
        <v>38</v>
      </c>
      <c r="AX226" s="13" t="s">
        <v>83</v>
      </c>
      <c r="AY226" s="245" t="s">
        <v>216</v>
      </c>
    </row>
    <row r="227" s="13" customFormat="1">
      <c r="A227" s="13"/>
      <c r="B227" s="234"/>
      <c r="C227" s="235"/>
      <c r="D227" s="236" t="s">
        <v>225</v>
      </c>
      <c r="E227" s="237" t="s">
        <v>1</v>
      </c>
      <c r="F227" s="238" t="s">
        <v>4356</v>
      </c>
      <c r="G227" s="235"/>
      <c r="H227" s="239">
        <v>2</v>
      </c>
      <c r="I227" s="240"/>
      <c r="J227" s="235"/>
      <c r="K227" s="235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225</v>
      </c>
      <c r="AU227" s="245" t="s">
        <v>93</v>
      </c>
      <c r="AV227" s="13" t="s">
        <v>93</v>
      </c>
      <c r="AW227" s="13" t="s">
        <v>38</v>
      </c>
      <c r="AX227" s="13" t="s">
        <v>83</v>
      </c>
      <c r="AY227" s="245" t="s">
        <v>216</v>
      </c>
    </row>
    <row r="228" s="14" customFormat="1">
      <c r="A228" s="14"/>
      <c r="B228" s="246"/>
      <c r="C228" s="247"/>
      <c r="D228" s="236" t="s">
        <v>225</v>
      </c>
      <c r="E228" s="248" t="s">
        <v>1</v>
      </c>
      <c r="F228" s="249" t="s">
        <v>229</v>
      </c>
      <c r="G228" s="247"/>
      <c r="H228" s="250">
        <v>12</v>
      </c>
      <c r="I228" s="251"/>
      <c r="J228" s="247"/>
      <c r="K228" s="247"/>
      <c r="L228" s="252"/>
      <c r="M228" s="253"/>
      <c r="N228" s="254"/>
      <c r="O228" s="254"/>
      <c r="P228" s="254"/>
      <c r="Q228" s="254"/>
      <c r="R228" s="254"/>
      <c r="S228" s="254"/>
      <c r="T228" s="25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6" t="s">
        <v>225</v>
      </c>
      <c r="AU228" s="256" t="s">
        <v>93</v>
      </c>
      <c r="AV228" s="14" t="s">
        <v>223</v>
      </c>
      <c r="AW228" s="14" t="s">
        <v>38</v>
      </c>
      <c r="AX228" s="14" t="s">
        <v>91</v>
      </c>
      <c r="AY228" s="256" t="s">
        <v>216</v>
      </c>
    </row>
    <row r="229" s="2" customFormat="1" ht="16.5" customHeight="1">
      <c r="A229" s="40"/>
      <c r="B229" s="41"/>
      <c r="C229" s="221" t="s">
        <v>8</v>
      </c>
      <c r="D229" s="221" t="s">
        <v>218</v>
      </c>
      <c r="E229" s="222" t="s">
        <v>4423</v>
      </c>
      <c r="F229" s="223" t="s">
        <v>4424</v>
      </c>
      <c r="G229" s="224" t="s">
        <v>315</v>
      </c>
      <c r="H229" s="225">
        <v>24</v>
      </c>
      <c r="I229" s="226"/>
      <c r="J229" s="227">
        <f>ROUND(I229*H229,2)</f>
        <v>0</v>
      </c>
      <c r="K229" s="223" t="s">
        <v>1</v>
      </c>
      <c r="L229" s="46"/>
      <c r="M229" s="228" t="s">
        <v>1</v>
      </c>
      <c r="N229" s="229" t="s">
        <v>48</v>
      </c>
      <c r="O229" s="93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2" t="s">
        <v>312</v>
      </c>
      <c r="AT229" s="232" t="s">
        <v>218</v>
      </c>
      <c r="AU229" s="232" t="s">
        <v>93</v>
      </c>
      <c r="AY229" s="18" t="s">
        <v>216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91</v>
      </c>
      <c r="BK229" s="233">
        <f>ROUND(I229*H229,2)</f>
        <v>0</v>
      </c>
      <c r="BL229" s="18" t="s">
        <v>312</v>
      </c>
      <c r="BM229" s="232" t="s">
        <v>4425</v>
      </c>
    </row>
    <row r="230" s="13" customFormat="1">
      <c r="A230" s="13"/>
      <c r="B230" s="234"/>
      <c r="C230" s="235"/>
      <c r="D230" s="236" t="s">
        <v>225</v>
      </c>
      <c r="E230" s="237" t="s">
        <v>1</v>
      </c>
      <c r="F230" s="238" t="s">
        <v>4426</v>
      </c>
      <c r="G230" s="235"/>
      <c r="H230" s="239">
        <v>2</v>
      </c>
      <c r="I230" s="240"/>
      <c r="J230" s="235"/>
      <c r="K230" s="235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225</v>
      </c>
      <c r="AU230" s="245" t="s">
        <v>93</v>
      </c>
      <c r="AV230" s="13" t="s">
        <v>93</v>
      </c>
      <c r="AW230" s="13" t="s">
        <v>38</v>
      </c>
      <c r="AX230" s="13" t="s">
        <v>83</v>
      </c>
      <c r="AY230" s="245" t="s">
        <v>216</v>
      </c>
    </row>
    <row r="231" s="13" customFormat="1">
      <c r="A231" s="13"/>
      <c r="B231" s="234"/>
      <c r="C231" s="235"/>
      <c r="D231" s="236" t="s">
        <v>225</v>
      </c>
      <c r="E231" s="237" t="s">
        <v>1</v>
      </c>
      <c r="F231" s="238" t="s">
        <v>4427</v>
      </c>
      <c r="G231" s="235"/>
      <c r="H231" s="239">
        <v>2</v>
      </c>
      <c r="I231" s="240"/>
      <c r="J231" s="235"/>
      <c r="K231" s="235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225</v>
      </c>
      <c r="AU231" s="245" t="s">
        <v>93</v>
      </c>
      <c r="AV231" s="13" t="s">
        <v>93</v>
      </c>
      <c r="AW231" s="13" t="s">
        <v>38</v>
      </c>
      <c r="AX231" s="13" t="s">
        <v>83</v>
      </c>
      <c r="AY231" s="245" t="s">
        <v>216</v>
      </c>
    </row>
    <row r="232" s="13" customFormat="1">
      <c r="A232" s="13"/>
      <c r="B232" s="234"/>
      <c r="C232" s="235"/>
      <c r="D232" s="236" t="s">
        <v>225</v>
      </c>
      <c r="E232" s="237" t="s">
        <v>1</v>
      </c>
      <c r="F232" s="238" t="s">
        <v>4428</v>
      </c>
      <c r="G232" s="235"/>
      <c r="H232" s="239">
        <v>2</v>
      </c>
      <c r="I232" s="240"/>
      <c r="J232" s="235"/>
      <c r="K232" s="235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225</v>
      </c>
      <c r="AU232" s="245" t="s">
        <v>93</v>
      </c>
      <c r="AV232" s="13" t="s">
        <v>93</v>
      </c>
      <c r="AW232" s="13" t="s">
        <v>38</v>
      </c>
      <c r="AX232" s="13" t="s">
        <v>83</v>
      </c>
      <c r="AY232" s="245" t="s">
        <v>216</v>
      </c>
    </row>
    <row r="233" s="13" customFormat="1">
      <c r="A233" s="13"/>
      <c r="B233" s="234"/>
      <c r="C233" s="235"/>
      <c r="D233" s="236" t="s">
        <v>225</v>
      </c>
      <c r="E233" s="237" t="s">
        <v>1</v>
      </c>
      <c r="F233" s="238" t="s">
        <v>4429</v>
      </c>
      <c r="G233" s="235"/>
      <c r="H233" s="239">
        <v>2</v>
      </c>
      <c r="I233" s="240"/>
      <c r="J233" s="235"/>
      <c r="K233" s="235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225</v>
      </c>
      <c r="AU233" s="245" t="s">
        <v>93</v>
      </c>
      <c r="AV233" s="13" t="s">
        <v>93</v>
      </c>
      <c r="AW233" s="13" t="s">
        <v>38</v>
      </c>
      <c r="AX233" s="13" t="s">
        <v>83</v>
      </c>
      <c r="AY233" s="245" t="s">
        <v>216</v>
      </c>
    </row>
    <row r="234" s="13" customFormat="1">
      <c r="A234" s="13"/>
      <c r="B234" s="234"/>
      <c r="C234" s="235"/>
      <c r="D234" s="236" t="s">
        <v>225</v>
      </c>
      <c r="E234" s="237" t="s">
        <v>1</v>
      </c>
      <c r="F234" s="238" t="s">
        <v>4430</v>
      </c>
      <c r="G234" s="235"/>
      <c r="H234" s="239">
        <v>2</v>
      </c>
      <c r="I234" s="240"/>
      <c r="J234" s="235"/>
      <c r="K234" s="235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225</v>
      </c>
      <c r="AU234" s="245" t="s">
        <v>93</v>
      </c>
      <c r="AV234" s="13" t="s">
        <v>93</v>
      </c>
      <c r="AW234" s="13" t="s">
        <v>38</v>
      </c>
      <c r="AX234" s="13" t="s">
        <v>83</v>
      </c>
      <c r="AY234" s="245" t="s">
        <v>216</v>
      </c>
    </row>
    <row r="235" s="13" customFormat="1">
      <c r="A235" s="13"/>
      <c r="B235" s="234"/>
      <c r="C235" s="235"/>
      <c r="D235" s="236" t="s">
        <v>225</v>
      </c>
      <c r="E235" s="237" t="s">
        <v>1</v>
      </c>
      <c r="F235" s="238" t="s">
        <v>4431</v>
      </c>
      <c r="G235" s="235"/>
      <c r="H235" s="239">
        <v>2</v>
      </c>
      <c r="I235" s="240"/>
      <c r="J235" s="235"/>
      <c r="K235" s="235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225</v>
      </c>
      <c r="AU235" s="245" t="s">
        <v>93</v>
      </c>
      <c r="AV235" s="13" t="s">
        <v>93</v>
      </c>
      <c r="AW235" s="13" t="s">
        <v>38</v>
      </c>
      <c r="AX235" s="13" t="s">
        <v>83</v>
      </c>
      <c r="AY235" s="245" t="s">
        <v>216</v>
      </c>
    </row>
    <row r="236" s="13" customFormat="1">
      <c r="A236" s="13"/>
      <c r="B236" s="234"/>
      <c r="C236" s="235"/>
      <c r="D236" s="236" t="s">
        <v>225</v>
      </c>
      <c r="E236" s="237" t="s">
        <v>1</v>
      </c>
      <c r="F236" s="238" t="s">
        <v>4432</v>
      </c>
      <c r="G236" s="235"/>
      <c r="H236" s="239">
        <v>2</v>
      </c>
      <c r="I236" s="240"/>
      <c r="J236" s="235"/>
      <c r="K236" s="235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225</v>
      </c>
      <c r="AU236" s="245" t="s">
        <v>93</v>
      </c>
      <c r="AV236" s="13" t="s">
        <v>93</v>
      </c>
      <c r="AW236" s="13" t="s">
        <v>38</v>
      </c>
      <c r="AX236" s="13" t="s">
        <v>83</v>
      </c>
      <c r="AY236" s="245" t="s">
        <v>216</v>
      </c>
    </row>
    <row r="237" s="13" customFormat="1">
      <c r="A237" s="13"/>
      <c r="B237" s="234"/>
      <c r="C237" s="235"/>
      <c r="D237" s="236" t="s">
        <v>225</v>
      </c>
      <c r="E237" s="237" t="s">
        <v>1</v>
      </c>
      <c r="F237" s="238" t="s">
        <v>4433</v>
      </c>
      <c r="G237" s="235"/>
      <c r="H237" s="239">
        <v>2</v>
      </c>
      <c r="I237" s="240"/>
      <c r="J237" s="235"/>
      <c r="K237" s="235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225</v>
      </c>
      <c r="AU237" s="245" t="s">
        <v>93</v>
      </c>
      <c r="AV237" s="13" t="s">
        <v>93</v>
      </c>
      <c r="AW237" s="13" t="s">
        <v>38</v>
      </c>
      <c r="AX237" s="13" t="s">
        <v>83</v>
      </c>
      <c r="AY237" s="245" t="s">
        <v>216</v>
      </c>
    </row>
    <row r="238" s="13" customFormat="1">
      <c r="A238" s="13"/>
      <c r="B238" s="234"/>
      <c r="C238" s="235"/>
      <c r="D238" s="236" t="s">
        <v>225</v>
      </c>
      <c r="E238" s="237" t="s">
        <v>1</v>
      </c>
      <c r="F238" s="238" t="s">
        <v>4434</v>
      </c>
      <c r="G238" s="235"/>
      <c r="H238" s="239">
        <v>4</v>
      </c>
      <c r="I238" s="240"/>
      <c r="J238" s="235"/>
      <c r="K238" s="235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225</v>
      </c>
      <c r="AU238" s="245" t="s">
        <v>93</v>
      </c>
      <c r="AV238" s="13" t="s">
        <v>93</v>
      </c>
      <c r="AW238" s="13" t="s">
        <v>38</v>
      </c>
      <c r="AX238" s="13" t="s">
        <v>83</v>
      </c>
      <c r="AY238" s="245" t="s">
        <v>216</v>
      </c>
    </row>
    <row r="239" s="13" customFormat="1">
      <c r="A239" s="13"/>
      <c r="B239" s="234"/>
      <c r="C239" s="235"/>
      <c r="D239" s="236" t="s">
        <v>225</v>
      </c>
      <c r="E239" s="237" t="s">
        <v>1</v>
      </c>
      <c r="F239" s="238" t="s">
        <v>4435</v>
      </c>
      <c r="G239" s="235"/>
      <c r="H239" s="239">
        <v>4</v>
      </c>
      <c r="I239" s="240"/>
      <c r="J239" s="235"/>
      <c r="K239" s="235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225</v>
      </c>
      <c r="AU239" s="245" t="s">
        <v>93</v>
      </c>
      <c r="AV239" s="13" t="s">
        <v>93</v>
      </c>
      <c r="AW239" s="13" t="s">
        <v>38</v>
      </c>
      <c r="AX239" s="13" t="s">
        <v>83</v>
      </c>
      <c r="AY239" s="245" t="s">
        <v>216</v>
      </c>
    </row>
    <row r="240" s="14" customFormat="1">
      <c r="A240" s="14"/>
      <c r="B240" s="246"/>
      <c r="C240" s="247"/>
      <c r="D240" s="236" t="s">
        <v>225</v>
      </c>
      <c r="E240" s="248" t="s">
        <v>1</v>
      </c>
      <c r="F240" s="249" t="s">
        <v>4436</v>
      </c>
      <c r="G240" s="247"/>
      <c r="H240" s="250">
        <v>24</v>
      </c>
      <c r="I240" s="251"/>
      <c r="J240" s="247"/>
      <c r="K240" s="247"/>
      <c r="L240" s="252"/>
      <c r="M240" s="281"/>
      <c r="N240" s="282"/>
      <c r="O240" s="282"/>
      <c r="P240" s="282"/>
      <c r="Q240" s="282"/>
      <c r="R240" s="282"/>
      <c r="S240" s="282"/>
      <c r="T240" s="28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6" t="s">
        <v>225</v>
      </c>
      <c r="AU240" s="256" t="s">
        <v>93</v>
      </c>
      <c r="AV240" s="14" t="s">
        <v>223</v>
      </c>
      <c r="AW240" s="14" t="s">
        <v>38</v>
      </c>
      <c r="AX240" s="14" t="s">
        <v>91</v>
      </c>
      <c r="AY240" s="256" t="s">
        <v>216</v>
      </c>
    </row>
    <row r="241" s="2" customFormat="1" ht="6.96" customHeight="1">
      <c r="A241" s="40"/>
      <c r="B241" s="68"/>
      <c r="C241" s="69"/>
      <c r="D241" s="69"/>
      <c r="E241" s="69"/>
      <c r="F241" s="69"/>
      <c r="G241" s="69"/>
      <c r="H241" s="69"/>
      <c r="I241" s="69"/>
      <c r="J241" s="69"/>
      <c r="K241" s="69"/>
      <c r="L241" s="46"/>
      <c r="M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</sheetData>
  <sheetProtection sheet="1" autoFilter="0" formatColumns="0" formatRows="0" objects="1" scenarios="1" spinCount="100000" saltValue="R5E98fKlfFCmZaKiz21Bsgg7oDmeDUxNCK9Nyd5Wl6kTtKx90Yey+2mNDYjuv7QSRnZoCA5N1Al6S347Zra5yg==" hashValue="GwpsJugmUbilu4Kk9fD1ay+e+0rrU74awBm0SRs4BYQMfna+kLrtT8GoDnbcDNhQ31ZahhM/fE+8vDWMoe0+KA==" algorithmName="SHA-512" password="CC35"/>
  <autoFilter ref="C117:K24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39"/>
      <c r="C3" s="140"/>
      <c r="D3" s="140"/>
      <c r="E3" s="140"/>
      <c r="F3" s="140"/>
      <c r="G3" s="140"/>
      <c r="H3" s="140"/>
      <c r="I3" s="140"/>
      <c r="J3" s="140"/>
      <c r="K3" s="140"/>
      <c r="L3" s="21"/>
      <c r="AT3" s="18" t="s">
        <v>93</v>
      </c>
    </row>
    <row r="4" s="1" customFormat="1" ht="24.96" customHeight="1">
      <c r="B4" s="21"/>
      <c r="D4" s="141" t="s">
        <v>118</v>
      </c>
      <c r="L4" s="21"/>
      <c r="M4" s="14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3" t="s">
        <v>16</v>
      </c>
      <c r="L6" s="21"/>
    </row>
    <row r="7" s="1" customFormat="1" ht="26.25" customHeight="1">
      <c r="B7" s="21"/>
      <c r="E7" s="144" t="str">
        <f>'Rekapitulace stavby'!K6</f>
        <v>I.ETAPA - Stavební úpravy vnitřních prostor objektu B Mendelovy univerzity, p.č. 2/1</v>
      </c>
      <c r="F7" s="143"/>
      <c r="G7" s="143"/>
      <c r="H7" s="143"/>
      <c r="L7" s="21"/>
    </row>
    <row r="8" s="2" customFormat="1" ht="12" customHeight="1">
      <c r="A8" s="40"/>
      <c r="B8" s="46"/>
      <c r="C8" s="40"/>
      <c r="D8" s="143" t="s">
        <v>131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5" t="s">
        <v>4437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3" t="s">
        <v>18</v>
      </c>
      <c r="E11" s="40"/>
      <c r="F11" s="146" t="s">
        <v>1</v>
      </c>
      <c r="G11" s="40"/>
      <c r="H11" s="40"/>
      <c r="I11" s="143" t="s">
        <v>20</v>
      </c>
      <c r="J11" s="146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3" t="s">
        <v>22</v>
      </c>
      <c r="E12" s="40"/>
      <c r="F12" s="146" t="s">
        <v>23</v>
      </c>
      <c r="G12" s="40"/>
      <c r="H12" s="40"/>
      <c r="I12" s="143" t="s">
        <v>24</v>
      </c>
      <c r="J12" s="147" t="str">
        <f>'Rekapitulace stavby'!AN8</f>
        <v>25. 7. 2023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3" t="s">
        <v>30</v>
      </c>
      <c r="E14" s="40"/>
      <c r="F14" s="40"/>
      <c r="G14" s="40"/>
      <c r="H14" s="40"/>
      <c r="I14" s="143" t="s">
        <v>31</v>
      </c>
      <c r="J14" s="146" t="s">
        <v>1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6" t="s">
        <v>32</v>
      </c>
      <c r="F15" s="40"/>
      <c r="G15" s="40"/>
      <c r="H15" s="40"/>
      <c r="I15" s="143" t="s">
        <v>33</v>
      </c>
      <c r="J15" s="146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3" t="s">
        <v>34</v>
      </c>
      <c r="E17" s="40"/>
      <c r="F17" s="40"/>
      <c r="G17" s="40"/>
      <c r="H17" s="40"/>
      <c r="I17" s="143" t="s">
        <v>31</v>
      </c>
      <c r="J17" s="34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4" t="str">
        <f>'Rekapitulace stavby'!E14</f>
        <v>Vyplň údaj</v>
      </c>
      <c r="F18" s="146"/>
      <c r="G18" s="146"/>
      <c r="H18" s="146"/>
      <c r="I18" s="143" t="s">
        <v>33</v>
      </c>
      <c r="J18" s="34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3" t="s">
        <v>36</v>
      </c>
      <c r="E20" s="40"/>
      <c r="F20" s="40"/>
      <c r="G20" s="40"/>
      <c r="H20" s="40"/>
      <c r="I20" s="143" t="s">
        <v>31</v>
      </c>
      <c r="J20" s="146" t="s">
        <v>1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6" t="s">
        <v>37</v>
      </c>
      <c r="F21" s="40"/>
      <c r="G21" s="40"/>
      <c r="H21" s="40"/>
      <c r="I21" s="143" t="s">
        <v>33</v>
      </c>
      <c r="J21" s="146" t="s">
        <v>1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3" t="s">
        <v>39</v>
      </c>
      <c r="E23" s="40"/>
      <c r="F23" s="40"/>
      <c r="G23" s="40"/>
      <c r="H23" s="40"/>
      <c r="I23" s="143" t="s">
        <v>31</v>
      </c>
      <c r="J23" s="146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6" t="str">
        <f>IF('Rekapitulace stavby'!E20="","",'Rekapitulace stavby'!E20)</f>
        <v xml:space="preserve"> </v>
      </c>
      <c r="F24" s="40"/>
      <c r="G24" s="40"/>
      <c r="H24" s="40"/>
      <c r="I24" s="143" t="s">
        <v>33</v>
      </c>
      <c r="J24" s="146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3" t="s">
        <v>41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71.25" customHeight="1">
      <c r="A27" s="148"/>
      <c r="B27" s="149"/>
      <c r="C27" s="148"/>
      <c r="D27" s="148"/>
      <c r="E27" s="150" t="s">
        <v>42</v>
      </c>
      <c r="F27" s="150"/>
      <c r="G27" s="150"/>
      <c r="H27" s="150"/>
      <c r="I27" s="148"/>
      <c r="J27" s="148"/>
      <c r="K27" s="148"/>
      <c r="L27" s="151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2"/>
      <c r="E29" s="152"/>
      <c r="F29" s="152"/>
      <c r="G29" s="152"/>
      <c r="H29" s="152"/>
      <c r="I29" s="152"/>
      <c r="J29" s="152"/>
      <c r="K29" s="152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3" t="s">
        <v>43</v>
      </c>
      <c r="E30" s="40"/>
      <c r="F30" s="40"/>
      <c r="G30" s="40"/>
      <c r="H30" s="40"/>
      <c r="I30" s="40"/>
      <c r="J30" s="154">
        <f>ROUND(J121,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2"/>
      <c r="E31" s="152"/>
      <c r="F31" s="152"/>
      <c r="G31" s="152"/>
      <c r="H31" s="152"/>
      <c r="I31" s="152"/>
      <c r="J31" s="152"/>
      <c r="K31" s="152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5" t="s">
        <v>45</v>
      </c>
      <c r="G32" s="40"/>
      <c r="H32" s="40"/>
      <c r="I32" s="155" t="s">
        <v>44</v>
      </c>
      <c r="J32" s="155" t="s">
        <v>46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6" t="s">
        <v>47</v>
      </c>
      <c r="E33" s="143" t="s">
        <v>48</v>
      </c>
      <c r="F33" s="157">
        <f>ROUND((SUM(BE121:BE189)),  2)</f>
        <v>0</v>
      </c>
      <c r="G33" s="40"/>
      <c r="H33" s="40"/>
      <c r="I33" s="158">
        <v>0.20999999999999999</v>
      </c>
      <c r="J33" s="157">
        <f>ROUND(((SUM(BE121:BE189))*I33),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3" t="s">
        <v>49</v>
      </c>
      <c r="F34" s="157">
        <f>ROUND((SUM(BF121:BF189)),  2)</f>
        <v>0</v>
      </c>
      <c r="G34" s="40"/>
      <c r="H34" s="40"/>
      <c r="I34" s="158">
        <v>0.14999999999999999</v>
      </c>
      <c r="J34" s="157">
        <f>ROUND(((SUM(BF121:BF189))*I34),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3" t="s">
        <v>50</v>
      </c>
      <c r="F35" s="157">
        <f>ROUND((SUM(BG121:BG189)),  2)</f>
        <v>0</v>
      </c>
      <c r="G35" s="40"/>
      <c r="H35" s="40"/>
      <c r="I35" s="158">
        <v>0.20999999999999999</v>
      </c>
      <c r="J35" s="157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3" t="s">
        <v>51</v>
      </c>
      <c r="F36" s="157">
        <f>ROUND((SUM(BH121:BH189)),  2)</f>
        <v>0</v>
      </c>
      <c r="G36" s="40"/>
      <c r="H36" s="40"/>
      <c r="I36" s="158">
        <v>0.14999999999999999</v>
      </c>
      <c r="J36" s="157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3" t="s">
        <v>52</v>
      </c>
      <c r="F37" s="157">
        <f>ROUND((SUM(BI121:BI189)),  2)</f>
        <v>0</v>
      </c>
      <c r="G37" s="40"/>
      <c r="H37" s="40"/>
      <c r="I37" s="158">
        <v>0</v>
      </c>
      <c r="J37" s="157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9"/>
      <c r="D39" s="160" t="s">
        <v>53</v>
      </c>
      <c r="E39" s="161"/>
      <c r="F39" s="161"/>
      <c r="G39" s="162" t="s">
        <v>54</v>
      </c>
      <c r="H39" s="163" t="s">
        <v>55</v>
      </c>
      <c r="I39" s="161"/>
      <c r="J39" s="164">
        <f>SUM(J30:J37)</f>
        <v>0</v>
      </c>
      <c r="K39" s="165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5"/>
      <c r="D50" s="166" t="s">
        <v>56</v>
      </c>
      <c r="E50" s="167"/>
      <c r="F50" s="167"/>
      <c r="G50" s="166" t="s">
        <v>57</v>
      </c>
      <c r="H50" s="167"/>
      <c r="I50" s="167"/>
      <c r="J50" s="167"/>
      <c r="K50" s="167"/>
      <c r="L50" s="65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0"/>
      <c r="B61" s="46"/>
      <c r="C61" s="40"/>
      <c r="D61" s="168" t="s">
        <v>58</v>
      </c>
      <c r="E61" s="169"/>
      <c r="F61" s="170" t="s">
        <v>59</v>
      </c>
      <c r="G61" s="168" t="s">
        <v>58</v>
      </c>
      <c r="H61" s="169"/>
      <c r="I61" s="169"/>
      <c r="J61" s="171" t="s">
        <v>59</v>
      </c>
      <c r="K61" s="169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0"/>
      <c r="B65" s="46"/>
      <c r="C65" s="40"/>
      <c r="D65" s="166" t="s">
        <v>60</v>
      </c>
      <c r="E65" s="172"/>
      <c r="F65" s="172"/>
      <c r="G65" s="166" t="s">
        <v>61</v>
      </c>
      <c r="H65" s="172"/>
      <c r="I65" s="172"/>
      <c r="J65" s="172"/>
      <c r="K65" s="172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0"/>
      <c r="B76" s="46"/>
      <c r="C76" s="40"/>
      <c r="D76" s="168" t="s">
        <v>58</v>
      </c>
      <c r="E76" s="169"/>
      <c r="F76" s="170" t="s">
        <v>59</v>
      </c>
      <c r="G76" s="168" t="s">
        <v>58</v>
      </c>
      <c r="H76" s="169"/>
      <c r="I76" s="169"/>
      <c r="J76" s="171" t="s">
        <v>59</v>
      </c>
      <c r="K76" s="169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hidden="1" s="2" customFormat="1" ht="6.96" customHeight="1">
      <c r="A81" s="40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hidden="1" s="2" customFormat="1" ht="24.96" customHeight="1">
      <c r="A82" s="40"/>
      <c r="B82" s="41"/>
      <c r="C82" s="24" t="s">
        <v>175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hidden="1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hidden="1" s="2" customFormat="1" ht="12" customHeight="1">
      <c r="A84" s="40"/>
      <c r="B84" s="41"/>
      <c r="C84" s="33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hidden="1" s="2" customFormat="1" ht="26.25" customHeight="1">
      <c r="A85" s="40"/>
      <c r="B85" s="41"/>
      <c r="C85" s="42"/>
      <c r="D85" s="42"/>
      <c r="E85" s="177" t="str">
        <f>E7</f>
        <v>I.ETAPA - Stavební úpravy vnitřních prostor objektu B Mendelovy univerzity, p.č. 2/1</v>
      </c>
      <c r="F85" s="33"/>
      <c r="G85" s="33"/>
      <c r="H85" s="33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hidden="1" s="2" customFormat="1" ht="12" customHeight="1">
      <c r="A86" s="40"/>
      <c r="B86" s="41"/>
      <c r="C86" s="33" t="s">
        <v>131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hidden="1" s="2" customFormat="1" ht="16.5" customHeight="1">
      <c r="A87" s="40"/>
      <c r="B87" s="41"/>
      <c r="C87" s="42"/>
      <c r="D87" s="42"/>
      <c r="E87" s="78" t="str">
        <f>E9</f>
        <v>SO.07 - Vedlejší a ostatní rozpočtovací náklady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hidden="1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hidden="1" s="2" customFormat="1" ht="12" customHeight="1">
      <c r="A89" s="40"/>
      <c r="B89" s="41"/>
      <c r="C89" s="33" t="s">
        <v>22</v>
      </c>
      <c r="D89" s="42"/>
      <c r="E89" s="42"/>
      <c r="F89" s="28" t="str">
        <f>F12</f>
        <v>Brno - Černá Pole (6100771)</v>
      </c>
      <c r="G89" s="42"/>
      <c r="H89" s="42"/>
      <c r="I89" s="33" t="s">
        <v>24</v>
      </c>
      <c r="J89" s="81" t="str">
        <f>IF(J12="","",J12)</f>
        <v>25. 7. 2023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hidden="1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hidden="1" s="2" customFormat="1" ht="40.05" customHeight="1">
      <c r="A91" s="40"/>
      <c r="B91" s="41"/>
      <c r="C91" s="33" t="s">
        <v>30</v>
      </c>
      <c r="D91" s="42"/>
      <c r="E91" s="42"/>
      <c r="F91" s="28" t="str">
        <f>E15</f>
        <v>Mendelova univerzita v Brně, Zemědělská 810, Brno</v>
      </c>
      <c r="G91" s="42"/>
      <c r="H91" s="42"/>
      <c r="I91" s="33" t="s">
        <v>36</v>
      </c>
      <c r="J91" s="38" t="str">
        <f>E21</f>
        <v>Projecticon s.r.o., A. Kopeckého 151, Nový Hrádek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hidden="1" s="2" customFormat="1" ht="15.15" customHeight="1">
      <c r="A92" s="40"/>
      <c r="B92" s="41"/>
      <c r="C92" s="33" t="s">
        <v>34</v>
      </c>
      <c r="D92" s="42"/>
      <c r="E92" s="42"/>
      <c r="F92" s="28" t="str">
        <f>IF(E18="","",E18)</f>
        <v>Vyplň údaj</v>
      </c>
      <c r="G92" s="42"/>
      <c r="H92" s="42"/>
      <c r="I92" s="33" t="s">
        <v>39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hidden="1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hidden="1" s="2" customFormat="1" ht="29.28" customHeight="1">
      <c r="A94" s="40"/>
      <c r="B94" s="41"/>
      <c r="C94" s="178" t="s">
        <v>176</v>
      </c>
      <c r="D94" s="179"/>
      <c r="E94" s="179"/>
      <c r="F94" s="179"/>
      <c r="G94" s="179"/>
      <c r="H94" s="179"/>
      <c r="I94" s="179"/>
      <c r="J94" s="180" t="s">
        <v>177</v>
      </c>
      <c r="K94" s="179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hidden="1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hidden="1" s="2" customFormat="1" ht="22.8" customHeight="1">
      <c r="A96" s="40"/>
      <c r="B96" s="41"/>
      <c r="C96" s="181" t="s">
        <v>178</v>
      </c>
      <c r="D96" s="42"/>
      <c r="E96" s="42"/>
      <c r="F96" s="42"/>
      <c r="G96" s="42"/>
      <c r="H96" s="42"/>
      <c r="I96" s="42"/>
      <c r="J96" s="112">
        <f>J121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8" t="s">
        <v>179</v>
      </c>
    </row>
    <row r="97" hidden="1" s="9" customFormat="1" ht="24.96" customHeight="1">
      <c r="A97" s="9"/>
      <c r="B97" s="182"/>
      <c r="C97" s="183"/>
      <c r="D97" s="184" t="s">
        <v>4438</v>
      </c>
      <c r="E97" s="185"/>
      <c r="F97" s="185"/>
      <c r="G97" s="185"/>
      <c r="H97" s="185"/>
      <c r="I97" s="185"/>
      <c r="J97" s="186">
        <f>J122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8"/>
      <c r="C98" s="189"/>
      <c r="D98" s="190" t="s">
        <v>4439</v>
      </c>
      <c r="E98" s="191"/>
      <c r="F98" s="191"/>
      <c r="G98" s="191"/>
      <c r="H98" s="191"/>
      <c r="I98" s="191"/>
      <c r="J98" s="192">
        <f>J123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8"/>
      <c r="C99" s="189"/>
      <c r="D99" s="190" t="s">
        <v>4440</v>
      </c>
      <c r="E99" s="191"/>
      <c r="F99" s="191"/>
      <c r="G99" s="191"/>
      <c r="H99" s="191"/>
      <c r="I99" s="191"/>
      <c r="J99" s="192">
        <f>J130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8"/>
      <c r="C100" s="189"/>
      <c r="D100" s="190" t="s">
        <v>4441</v>
      </c>
      <c r="E100" s="191"/>
      <c r="F100" s="191"/>
      <c r="G100" s="191"/>
      <c r="H100" s="191"/>
      <c r="I100" s="191"/>
      <c r="J100" s="192">
        <f>J150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4.88" customHeight="1">
      <c r="A101" s="10"/>
      <c r="B101" s="188"/>
      <c r="C101" s="189"/>
      <c r="D101" s="190" t="s">
        <v>4442</v>
      </c>
      <c r="E101" s="191"/>
      <c r="F101" s="191"/>
      <c r="G101" s="191"/>
      <c r="H101" s="191"/>
      <c r="I101" s="191"/>
      <c r="J101" s="192">
        <f>J162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hidden="1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hidden="1"/>
    <row r="105" hidden="1"/>
    <row r="106" hidden="1"/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4" t="s">
        <v>201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3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6.25" customHeight="1">
      <c r="A111" s="40"/>
      <c r="B111" s="41"/>
      <c r="C111" s="42"/>
      <c r="D111" s="42"/>
      <c r="E111" s="177" t="str">
        <f>E7</f>
        <v>I.ETAPA - Stavební úpravy vnitřních prostor objektu B Mendelovy univerzity, p.č. 2/1</v>
      </c>
      <c r="F111" s="33"/>
      <c r="G111" s="33"/>
      <c r="H111" s="33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3" t="s">
        <v>131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78" t="str">
        <f>E9</f>
        <v>SO.07 - Vedlejší a ostatní rozpočtovací náklady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3" t="s">
        <v>22</v>
      </c>
      <c r="D115" s="42"/>
      <c r="E115" s="42"/>
      <c r="F115" s="28" t="str">
        <f>F12</f>
        <v>Brno - Černá Pole (6100771)</v>
      </c>
      <c r="G115" s="42"/>
      <c r="H115" s="42"/>
      <c r="I115" s="33" t="s">
        <v>24</v>
      </c>
      <c r="J115" s="81" t="str">
        <f>IF(J12="","",J12)</f>
        <v>25. 7. 2023</v>
      </c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40.05" customHeight="1">
      <c r="A117" s="40"/>
      <c r="B117" s="41"/>
      <c r="C117" s="33" t="s">
        <v>30</v>
      </c>
      <c r="D117" s="42"/>
      <c r="E117" s="42"/>
      <c r="F117" s="28" t="str">
        <f>E15</f>
        <v>Mendelova univerzita v Brně, Zemědělská 810, Brno</v>
      </c>
      <c r="G117" s="42"/>
      <c r="H117" s="42"/>
      <c r="I117" s="33" t="s">
        <v>36</v>
      </c>
      <c r="J117" s="38" t="str">
        <f>E21</f>
        <v>Projecticon s.r.o., A. Kopeckého 151, Nový Hrádek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5.15" customHeight="1">
      <c r="A118" s="40"/>
      <c r="B118" s="41"/>
      <c r="C118" s="33" t="s">
        <v>34</v>
      </c>
      <c r="D118" s="42"/>
      <c r="E118" s="42"/>
      <c r="F118" s="28" t="str">
        <f>IF(E18="","",E18)</f>
        <v>Vyplň údaj</v>
      </c>
      <c r="G118" s="42"/>
      <c r="H118" s="42"/>
      <c r="I118" s="33" t="s">
        <v>39</v>
      </c>
      <c r="J118" s="38" t="str">
        <f>E24</f>
        <v xml:space="preserve"> </v>
      </c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0.32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1" customFormat="1" ht="29.28" customHeight="1">
      <c r="A120" s="194"/>
      <c r="B120" s="195"/>
      <c r="C120" s="196" t="s">
        <v>202</v>
      </c>
      <c r="D120" s="197" t="s">
        <v>68</v>
      </c>
      <c r="E120" s="197" t="s">
        <v>64</v>
      </c>
      <c r="F120" s="197" t="s">
        <v>65</v>
      </c>
      <c r="G120" s="197" t="s">
        <v>203</v>
      </c>
      <c r="H120" s="197" t="s">
        <v>204</v>
      </c>
      <c r="I120" s="197" t="s">
        <v>205</v>
      </c>
      <c r="J120" s="197" t="s">
        <v>177</v>
      </c>
      <c r="K120" s="198" t="s">
        <v>206</v>
      </c>
      <c r="L120" s="199"/>
      <c r="M120" s="102" t="s">
        <v>1</v>
      </c>
      <c r="N120" s="103" t="s">
        <v>47</v>
      </c>
      <c r="O120" s="103" t="s">
        <v>207</v>
      </c>
      <c r="P120" s="103" t="s">
        <v>208</v>
      </c>
      <c r="Q120" s="103" t="s">
        <v>209</v>
      </c>
      <c r="R120" s="103" t="s">
        <v>210</v>
      </c>
      <c r="S120" s="103" t="s">
        <v>211</v>
      </c>
      <c r="T120" s="104" t="s">
        <v>212</v>
      </c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</row>
    <row r="121" s="2" customFormat="1" ht="22.8" customHeight="1">
      <c r="A121" s="40"/>
      <c r="B121" s="41"/>
      <c r="C121" s="109" t="s">
        <v>213</v>
      </c>
      <c r="D121" s="42"/>
      <c r="E121" s="42"/>
      <c r="F121" s="42"/>
      <c r="G121" s="42"/>
      <c r="H121" s="42"/>
      <c r="I121" s="42"/>
      <c r="J121" s="200">
        <f>BK121</f>
        <v>0</v>
      </c>
      <c r="K121" s="42"/>
      <c r="L121" s="46"/>
      <c r="M121" s="105"/>
      <c r="N121" s="201"/>
      <c r="O121" s="106"/>
      <c r="P121" s="202">
        <f>P122</f>
        <v>0</v>
      </c>
      <c r="Q121" s="106"/>
      <c r="R121" s="202">
        <f>R122</f>
        <v>0</v>
      </c>
      <c r="S121" s="106"/>
      <c r="T121" s="203">
        <f>T122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8" t="s">
        <v>82</v>
      </c>
      <c r="AU121" s="18" t="s">
        <v>179</v>
      </c>
      <c r="BK121" s="204">
        <f>BK122</f>
        <v>0</v>
      </c>
    </row>
    <row r="122" s="12" customFormat="1" ht="25.92" customHeight="1">
      <c r="A122" s="12"/>
      <c r="B122" s="205"/>
      <c r="C122" s="206"/>
      <c r="D122" s="207" t="s">
        <v>82</v>
      </c>
      <c r="E122" s="208" t="s">
        <v>4443</v>
      </c>
      <c r="F122" s="208" t="s">
        <v>4444</v>
      </c>
      <c r="G122" s="206"/>
      <c r="H122" s="206"/>
      <c r="I122" s="209"/>
      <c r="J122" s="210">
        <f>BK122</f>
        <v>0</v>
      </c>
      <c r="K122" s="206"/>
      <c r="L122" s="211"/>
      <c r="M122" s="212"/>
      <c r="N122" s="213"/>
      <c r="O122" s="213"/>
      <c r="P122" s="214">
        <f>P123+P130+P150</f>
        <v>0</v>
      </c>
      <c r="Q122" s="213"/>
      <c r="R122" s="214">
        <f>R123+R130+R150</f>
        <v>0</v>
      </c>
      <c r="S122" s="213"/>
      <c r="T122" s="215">
        <f>T123+T130+T150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6" t="s">
        <v>247</v>
      </c>
      <c r="AT122" s="217" t="s">
        <v>82</v>
      </c>
      <c r="AU122" s="217" t="s">
        <v>83</v>
      </c>
      <c r="AY122" s="216" t="s">
        <v>216</v>
      </c>
      <c r="BK122" s="218">
        <f>BK123+BK130+BK150</f>
        <v>0</v>
      </c>
    </row>
    <row r="123" s="12" customFormat="1" ht="22.8" customHeight="1">
      <c r="A123" s="12"/>
      <c r="B123" s="205"/>
      <c r="C123" s="206"/>
      <c r="D123" s="207" t="s">
        <v>82</v>
      </c>
      <c r="E123" s="219" t="s">
        <v>4445</v>
      </c>
      <c r="F123" s="219" t="s">
        <v>4446</v>
      </c>
      <c r="G123" s="206"/>
      <c r="H123" s="206"/>
      <c r="I123" s="209"/>
      <c r="J123" s="220">
        <f>BK123</f>
        <v>0</v>
      </c>
      <c r="K123" s="206"/>
      <c r="L123" s="211"/>
      <c r="M123" s="212"/>
      <c r="N123" s="213"/>
      <c r="O123" s="213"/>
      <c r="P123" s="214">
        <f>SUM(P124:P129)</f>
        <v>0</v>
      </c>
      <c r="Q123" s="213"/>
      <c r="R123" s="214">
        <f>SUM(R124:R129)</f>
        <v>0</v>
      </c>
      <c r="S123" s="213"/>
      <c r="T123" s="215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6" t="s">
        <v>247</v>
      </c>
      <c r="AT123" s="217" t="s">
        <v>82</v>
      </c>
      <c r="AU123" s="217" t="s">
        <v>91</v>
      </c>
      <c r="AY123" s="216" t="s">
        <v>216</v>
      </c>
      <c r="BK123" s="218">
        <f>SUM(BK124:BK129)</f>
        <v>0</v>
      </c>
    </row>
    <row r="124" s="2" customFormat="1" ht="16.5" customHeight="1">
      <c r="A124" s="40"/>
      <c r="B124" s="41"/>
      <c r="C124" s="221" t="s">
        <v>91</v>
      </c>
      <c r="D124" s="221" t="s">
        <v>218</v>
      </c>
      <c r="E124" s="222" t="s">
        <v>4447</v>
      </c>
      <c r="F124" s="223" t="s">
        <v>4448</v>
      </c>
      <c r="G124" s="224" t="s">
        <v>315</v>
      </c>
      <c r="H124" s="225">
        <v>30</v>
      </c>
      <c r="I124" s="226"/>
      <c r="J124" s="227">
        <f>ROUND(I124*H124,2)</f>
        <v>0</v>
      </c>
      <c r="K124" s="223" t="s">
        <v>222</v>
      </c>
      <c r="L124" s="46"/>
      <c r="M124" s="228" t="s">
        <v>1</v>
      </c>
      <c r="N124" s="229" t="s">
        <v>48</v>
      </c>
      <c r="O124" s="93"/>
      <c r="P124" s="230">
        <f>O124*H124</f>
        <v>0</v>
      </c>
      <c r="Q124" s="230">
        <v>0</v>
      </c>
      <c r="R124" s="230">
        <f>Q124*H124</f>
        <v>0</v>
      </c>
      <c r="S124" s="230">
        <v>0</v>
      </c>
      <c r="T124" s="231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2" t="s">
        <v>4449</v>
      </c>
      <c r="AT124" s="232" t="s">
        <v>218</v>
      </c>
      <c r="AU124" s="232" t="s">
        <v>93</v>
      </c>
      <c r="AY124" s="18" t="s">
        <v>216</v>
      </c>
      <c r="BE124" s="233">
        <f>IF(N124="základní",J124,0)</f>
        <v>0</v>
      </c>
      <c r="BF124" s="233">
        <f>IF(N124="snížená",J124,0)</f>
        <v>0</v>
      </c>
      <c r="BG124" s="233">
        <f>IF(N124="zákl. přenesená",J124,0)</f>
        <v>0</v>
      </c>
      <c r="BH124" s="233">
        <f>IF(N124="sníž. přenesená",J124,0)</f>
        <v>0</v>
      </c>
      <c r="BI124" s="233">
        <f>IF(N124="nulová",J124,0)</f>
        <v>0</v>
      </c>
      <c r="BJ124" s="18" t="s">
        <v>91</v>
      </c>
      <c r="BK124" s="233">
        <f>ROUND(I124*H124,2)</f>
        <v>0</v>
      </c>
      <c r="BL124" s="18" t="s">
        <v>4449</v>
      </c>
      <c r="BM124" s="232" t="s">
        <v>4450</v>
      </c>
    </row>
    <row r="125" s="15" customFormat="1">
      <c r="A125" s="15"/>
      <c r="B125" s="257"/>
      <c r="C125" s="258"/>
      <c r="D125" s="236" t="s">
        <v>225</v>
      </c>
      <c r="E125" s="259" t="s">
        <v>1</v>
      </c>
      <c r="F125" s="260" t="s">
        <v>4451</v>
      </c>
      <c r="G125" s="258"/>
      <c r="H125" s="259" t="s">
        <v>1</v>
      </c>
      <c r="I125" s="261"/>
      <c r="J125" s="258"/>
      <c r="K125" s="258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225</v>
      </c>
      <c r="AU125" s="266" t="s">
        <v>93</v>
      </c>
      <c r="AV125" s="15" t="s">
        <v>91</v>
      </c>
      <c r="AW125" s="15" t="s">
        <v>38</v>
      </c>
      <c r="AX125" s="15" t="s">
        <v>83</v>
      </c>
      <c r="AY125" s="266" t="s">
        <v>216</v>
      </c>
    </row>
    <row r="126" s="13" customFormat="1">
      <c r="A126" s="13"/>
      <c r="B126" s="234"/>
      <c r="C126" s="235"/>
      <c r="D126" s="236" t="s">
        <v>225</v>
      </c>
      <c r="E126" s="237" t="s">
        <v>1</v>
      </c>
      <c r="F126" s="238" t="s">
        <v>428</v>
      </c>
      <c r="G126" s="235"/>
      <c r="H126" s="239">
        <v>30</v>
      </c>
      <c r="I126" s="240"/>
      <c r="J126" s="235"/>
      <c r="K126" s="235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225</v>
      </c>
      <c r="AU126" s="245" t="s">
        <v>93</v>
      </c>
      <c r="AV126" s="13" t="s">
        <v>93</v>
      </c>
      <c r="AW126" s="13" t="s">
        <v>38</v>
      </c>
      <c r="AX126" s="13" t="s">
        <v>91</v>
      </c>
      <c r="AY126" s="245" t="s">
        <v>216</v>
      </c>
    </row>
    <row r="127" s="2" customFormat="1" ht="37.8" customHeight="1">
      <c r="A127" s="40"/>
      <c r="B127" s="41"/>
      <c r="C127" s="221" t="s">
        <v>93</v>
      </c>
      <c r="D127" s="221" t="s">
        <v>218</v>
      </c>
      <c r="E127" s="222" t="s">
        <v>4452</v>
      </c>
      <c r="F127" s="223" t="s">
        <v>4453</v>
      </c>
      <c r="G127" s="224" t="s">
        <v>315</v>
      </c>
      <c r="H127" s="225">
        <v>50</v>
      </c>
      <c r="I127" s="226"/>
      <c r="J127" s="227">
        <f>ROUND(I127*H127,2)</f>
        <v>0</v>
      </c>
      <c r="K127" s="223" t="s">
        <v>222</v>
      </c>
      <c r="L127" s="46"/>
      <c r="M127" s="228" t="s">
        <v>1</v>
      </c>
      <c r="N127" s="229" t="s">
        <v>48</v>
      </c>
      <c r="O127" s="93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2" t="s">
        <v>4449</v>
      </c>
      <c r="AT127" s="232" t="s">
        <v>218</v>
      </c>
      <c r="AU127" s="232" t="s">
        <v>93</v>
      </c>
      <c r="AY127" s="18" t="s">
        <v>216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91</v>
      </c>
      <c r="BK127" s="233">
        <f>ROUND(I127*H127,2)</f>
        <v>0</v>
      </c>
      <c r="BL127" s="18" t="s">
        <v>4449</v>
      </c>
      <c r="BM127" s="232" t="s">
        <v>4454</v>
      </c>
    </row>
    <row r="128" s="2" customFormat="1" ht="44.25" customHeight="1">
      <c r="A128" s="40"/>
      <c r="B128" s="41"/>
      <c r="C128" s="221" t="s">
        <v>234</v>
      </c>
      <c r="D128" s="221" t="s">
        <v>218</v>
      </c>
      <c r="E128" s="222" t="s">
        <v>4455</v>
      </c>
      <c r="F128" s="223" t="s">
        <v>4456</v>
      </c>
      <c r="G128" s="224" t="s">
        <v>315</v>
      </c>
      <c r="H128" s="225">
        <v>45</v>
      </c>
      <c r="I128" s="226"/>
      <c r="J128" s="227">
        <f>ROUND(I128*H128,2)</f>
        <v>0</v>
      </c>
      <c r="K128" s="223" t="s">
        <v>1</v>
      </c>
      <c r="L128" s="46"/>
      <c r="M128" s="228" t="s">
        <v>1</v>
      </c>
      <c r="N128" s="229" t="s">
        <v>48</v>
      </c>
      <c r="O128" s="93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2" t="s">
        <v>4449</v>
      </c>
      <c r="AT128" s="232" t="s">
        <v>218</v>
      </c>
      <c r="AU128" s="232" t="s">
        <v>93</v>
      </c>
      <c r="AY128" s="18" t="s">
        <v>216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91</v>
      </c>
      <c r="BK128" s="233">
        <f>ROUND(I128*H128,2)</f>
        <v>0</v>
      </c>
      <c r="BL128" s="18" t="s">
        <v>4449</v>
      </c>
      <c r="BM128" s="232" t="s">
        <v>4457</v>
      </c>
    </row>
    <row r="129" s="2" customFormat="1" ht="16.5" customHeight="1">
      <c r="A129" s="40"/>
      <c r="B129" s="41"/>
      <c r="C129" s="221" t="s">
        <v>223</v>
      </c>
      <c r="D129" s="221" t="s">
        <v>218</v>
      </c>
      <c r="E129" s="222" t="s">
        <v>4458</v>
      </c>
      <c r="F129" s="223" t="s">
        <v>4459</v>
      </c>
      <c r="G129" s="224" t="s">
        <v>315</v>
      </c>
      <c r="H129" s="225">
        <v>10</v>
      </c>
      <c r="I129" s="226"/>
      <c r="J129" s="227">
        <f>ROUND(I129*H129,2)</f>
        <v>0</v>
      </c>
      <c r="K129" s="223" t="s">
        <v>1</v>
      </c>
      <c r="L129" s="46"/>
      <c r="M129" s="228" t="s">
        <v>1</v>
      </c>
      <c r="N129" s="229" t="s">
        <v>48</v>
      </c>
      <c r="O129" s="93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2" t="s">
        <v>4449</v>
      </c>
      <c r="AT129" s="232" t="s">
        <v>218</v>
      </c>
      <c r="AU129" s="232" t="s">
        <v>93</v>
      </c>
      <c r="AY129" s="18" t="s">
        <v>216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91</v>
      </c>
      <c r="BK129" s="233">
        <f>ROUND(I129*H129,2)</f>
        <v>0</v>
      </c>
      <c r="BL129" s="18" t="s">
        <v>4449</v>
      </c>
      <c r="BM129" s="232" t="s">
        <v>4460</v>
      </c>
    </row>
    <row r="130" s="12" customFormat="1" ht="22.8" customHeight="1">
      <c r="A130" s="12"/>
      <c r="B130" s="205"/>
      <c r="C130" s="206"/>
      <c r="D130" s="207" t="s">
        <v>82</v>
      </c>
      <c r="E130" s="219" t="s">
        <v>4461</v>
      </c>
      <c r="F130" s="219" t="s">
        <v>4462</v>
      </c>
      <c r="G130" s="206"/>
      <c r="H130" s="206"/>
      <c r="I130" s="209"/>
      <c r="J130" s="220">
        <f>BK130</f>
        <v>0</v>
      </c>
      <c r="K130" s="206"/>
      <c r="L130" s="211"/>
      <c r="M130" s="212"/>
      <c r="N130" s="213"/>
      <c r="O130" s="213"/>
      <c r="P130" s="214">
        <f>SUM(P131:P149)</f>
        <v>0</v>
      </c>
      <c r="Q130" s="213"/>
      <c r="R130" s="214">
        <f>SUM(R131:R149)</f>
        <v>0</v>
      </c>
      <c r="S130" s="213"/>
      <c r="T130" s="215">
        <f>SUM(T131:T149)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6" t="s">
        <v>247</v>
      </c>
      <c r="AT130" s="217" t="s">
        <v>82</v>
      </c>
      <c r="AU130" s="217" t="s">
        <v>91</v>
      </c>
      <c r="AY130" s="216" t="s">
        <v>216</v>
      </c>
      <c r="BK130" s="218">
        <f>SUM(BK131:BK149)</f>
        <v>0</v>
      </c>
    </row>
    <row r="131" s="2" customFormat="1" ht="16.5" customHeight="1">
      <c r="A131" s="40"/>
      <c r="B131" s="41"/>
      <c r="C131" s="221" t="s">
        <v>247</v>
      </c>
      <c r="D131" s="221" t="s">
        <v>218</v>
      </c>
      <c r="E131" s="222" t="s">
        <v>4463</v>
      </c>
      <c r="F131" s="223" t="s">
        <v>4462</v>
      </c>
      <c r="G131" s="224" t="s">
        <v>4464</v>
      </c>
      <c r="H131" s="225">
        <v>1</v>
      </c>
      <c r="I131" s="226"/>
      <c r="J131" s="227">
        <f>ROUND(I131*H131,2)</f>
        <v>0</v>
      </c>
      <c r="K131" s="223" t="s">
        <v>222</v>
      </c>
      <c r="L131" s="46"/>
      <c r="M131" s="228" t="s">
        <v>1</v>
      </c>
      <c r="N131" s="229" t="s">
        <v>48</v>
      </c>
      <c r="O131" s="93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2" t="s">
        <v>4449</v>
      </c>
      <c r="AT131" s="232" t="s">
        <v>218</v>
      </c>
      <c r="AU131" s="232" t="s">
        <v>93</v>
      </c>
      <c r="AY131" s="18" t="s">
        <v>216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91</v>
      </c>
      <c r="BK131" s="233">
        <f>ROUND(I131*H131,2)</f>
        <v>0</v>
      </c>
      <c r="BL131" s="18" t="s">
        <v>4449</v>
      </c>
      <c r="BM131" s="232" t="s">
        <v>4465</v>
      </c>
    </row>
    <row r="132" s="13" customFormat="1">
      <c r="A132" s="13"/>
      <c r="B132" s="234"/>
      <c r="C132" s="235"/>
      <c r="D132" s="236" t="s">
        <v>225</v>
      </c>
      <c r="E132" s="237" t="s">
        <v>1</v>
      </c>
      <c r="F132" s="238" t="s">
        <v>4466</v>
      </c>
      <c r="G132" s="235"/>
      <c r="H132" s="239">
        <v>1</v>
      </c>
      <c r="I132" s="240"/>
      <c r="J132" s="235"/>
      <c r="K132" s="235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225</v>
      </c>
      <c r="AU132" s="245" t="s">
        <v>93</v>
      </c>
      <c r="AV132" s="13" t="s">
        <v>93</v>
      </c>
      <c r="AW132" s="13" t="s">
        <v>38</v>
      </c>
      <c r="AX132" s="13" t="s">
        <v>91</v>
      </c>
      <c r="AY132" s="245" t="s">
        <v>216</v>
      </c>
    </row>
    <row r="133" s="2" customFormat="1" ht="16.5" customHeight="1">
      <c r="A133" s="40"/>
      <c r="B133" s="41"/>
      <c r="C133" s="221" t="s">
        <v>252</v>
      </c>
      <c r="D133" s="221" t="s">
        <v>218</v>
      </c>
      <c r="E133" s="222" t="s">
        <v>4467</v>
      </c>
      <c r="F133" s="223" t="s">
        <v>4468</v>
      </c>
      <c r="G133" s="224" t="s">
        <v>4464</v>
      </c>
      <c r="H133" s="225">
        <v>1</v>
      </c>
      <c r="I133" s="226"/>
      <c r="J133" s="227">
        <f>ROUND(I133*H133,2)</f>
        <v>0</v>
      </c>
      <c r="K133" s="223" t="s">
        <v>222</v>
      </c>
      <c r="L133" s="46"/>
      <c r="M133" s="228" t="s">
        <v>1</v>
      </c>
      <c r="N133" s="229" t="s">
        <v>48</v>
      </c>
      <c r="O133" s="93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2" t="s">
        <v>4449</v>
      </c>
      <c r="AT133" s="232" t="s">
        <v>218</v>
      </c>
      <c r="AU133" s="232" t="s">
        <v>93</v>
      </c>
      <c r="AY133" s="18" t="s">
        <v>216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91</v>
      </c>
      <c r="BK133" s="233">
        <f>ROUND(I133*H133,2)</f>
        <v>0</v>
      </c>
      <c r="BL133" s="18" t="s">
        <v>4449</v>
      </c>
      <c r="BM133" s="232" t="s">
        <v>4469</v>
      </c>
    </row>
    <row r="134" s="13" customFormat="1">
      <c r="A134" s="13"/>
      <c r="B134" s="234"/>
      <c r="C134" s="235"/>
      <c r="D134" s="236" t="s">
        <v>225</v>
      </c>
      <c r="E134" s="237" t="s">
        <v>1</v>
      </c>
      <c r="F134" s="238" t="s">
        <v>4466</v>
      </c>
      <c r="G134" s="235"/>
      <c r="H134" s="239">
        <v>1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225</v>
      </c>
      <c r="AU134" s="245" t="s">
        <v>93</v>
      </c>
      <c r="AV134" s="13" t="s">
        <v>93</v>
      </c>
      <c r="AW134" s="13" t="s">
        <v>38</v>
      </c>
      <c r="AX134" s="13" t="s">
        <v>91</v>
      </c>
      <c r="AY134" s="245" t="s">
        <v>216</v>
      </c>
    </row>
    <row r="135" s="2" customFormat="1" ht="16.5" customHeight="1">
      <c r="A135" s="40"/>
      <c r="B135" s="41"/>
      <c r="C135" s="221" t="s">
        <v>257</v>
      </c>
      <c r="D135" s="221" t="s">
        <v>218</v>
      </c>
      <c r="E135" s="222" t="s">
        <v>4470</v>
      </c>
      <c r="F135" s="223" t="s">
        <v>4471</v>
      </c>
      <c r="G135" s="224" t="s">
        <v>4464</v>
      </c>
      <c r="H135" s="225">
        <v>1</v>
      </c>
      <c r="I135" s="226"/>
      <c r="J135" s="227">
        <f>ROUND(I135*H135,2)</f>
        <v>0</v>
      </c>
      <c r="K135" s="223" t="s">
        <v>222</v>
      </c>
      <c r="L135" s="46"/>
      <c r="M135" s="228" t="s">
        <v>1</v>
      </c>
      <c r="N135" s="229" t="s">
        <v>48</v>
      </c>
      <c r="O135" s="93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2" t="s">
        <v>4449</v>
      </c>
      <c r="AT135" s="232" t="s">
        <v>218</v>
      </c>
      <c r="AU135" s="232" t="s">
        <v>93</v>
      </c>
      <c r="AY135" s="18" t="s">
        <v>216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91</v>
      </c>
      <c r="BK135" s="233">
        <f>ROUND(I135*H135,2)</f>
        <v>0</v>
      </c>
      <c r="BL135" s="18" t="s">
        <v>4449</v>
      </c>
      <c r="BM135" s="232" t="s">
        <v>4472</v>
      </c>
    </row>
    <row r="136" s="13" customFormat="1">
      <c r="A136" s="13"/>
      <c r="B136" s="234"/>
      <c r="C136" s="235"/>
      <c r="D136" s="236" t="s">
        <v>225</v>
      </c>
      <c r="E136" s="237" t="s">
        <v>1</v>
      </c>
      <c r="F136" s="238" t="s">
        <v>4466</v>
      </c>
      <c r="G136" s="235"/>
      <c r="H136" s="239">
        <v>1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225</v>
      </c>
      <c r="AU136" s="245" t="s">
        <v>93</v>
      </c>
      <c r="AV136" s="13" t="s">
        <v>93</v>
      </c>
      <c r="AW136" s="13" t="s">
        <v>38</v>
      </c>
      <c r="AX136" s="13" t="s">
        <v>91</v>
      </c>
      <c r="AY136" s="245" t="s">
        <v>216</v>
      </c>
    </row>
    <row r="137" s="2" customFormat="1" ht="16.5" customHeight="1">
      <c r="A137" s="40"/>
      <c r="B137" s="41"/>
      <c r="C137" s="221" t="s">
        <v>263</v>
      </c>
      <c r="D137" s="221" t="s">
        <v>218</v>
      </c>
      <c r="E137" s="222" t="s">
        <v>4473</v>
      </c>
      <c r="F137" s="223" t="s">
        <v>4474</v>
      </c>
      <c r="G137" s="224" t="s">
        <v>4464</v>
      </c>
      <c r="H137" s="225">
        <v>1</v>
      </c>
      <c r="I137" s="226"/>
      <c r="J137" s="227">
        <f>ROUND(I137*H137,2)</f>
        <v>0</v>
      </c>
      <c r="K137" s="223" t="s">
        <v>222</v>
      </c>
      <c r="L137" s="46"/>
      <c r="M137" s="228" t="s">
        <v>1</v>
      </c>
      <c r="N137" s="229" t="s">
        <v>48</v>
      </c>
      <c r="O137" s="93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2" t="s">
        <v>4449</v>
      </c>
      <c r="AT137" s="232" t="s">
        <v>218</v>
      </c>
      <c r="AU137" s="232" t="s">
        <v>93</v>
      </c>
      <c r="AY137" s="18" t="s">
        <v>216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91</v>
      </c>
      <c r="BK137" s="233">
        <f>ROUND(I137*H137,2)</f>
        <v>0</v>
      </c>
      <c r="BL137" s="18" t="s">
        <v>4449</v>
      </c>
      <c r="BM137" s="232" t="s">
        <v>4475</v>
      </c>
    </row>
    <row r="138" s="13" customFormat="1">
      <c r="A138" s="13"/>
      <c r="B138" s="234"/>
      <c r="C138" s="235"/>
      <c r="D138" s="236" t="s">
        <v>225</v>
      </c>
      <c r="E138" s="237" t="s">
        <v>1</v>
      </c>
      <c r="F138" s="238" t="s">
        <v>4466</v>
      </c>
      <c r="G138" s="235"/>
      <c r="H138" s="239">
        <v>1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225</v>
      </c>
      <c r="AU138" s="245" t="s">
        <v>93</v>
      </c>
      <c r="AV138" s="13" t="s">
        <v>93</v>
      </c>
      <c r="AW138" s="13" t="s">
        <v>38</v>
      </c>
      <c r="AX138" s="13" t="s">
        <v>91</v>
      </c>
      <c r="AY138" s="245" t="s">
        <v>216</v>
      </c>
    </row>
    <row r="139" s="2" customFormat="1" ht="16.5" customHeight="1">
      <c r="A139" s="40"/>
      <c r="B139" s="41"/>
      <c r="C139" s="221" t="s">
        <v>268</v>
      </c>
      <c r="D139" s="221" t="s">
        <v>218</v>
      </c>
      <c r="E139" s="222" t="s">
        <v>4476</v>
      </c>
      <c r="F139" s="223" t="s">
        <v>4477</v>
      </c>
      <c r="G139" s="224" t="s">
        <v>4464</v>
      </c>
      <c r="H139" s="225">
        <v>1</v>
      </c>
      <c r="I139" s="226"/>
      <c r="J139" s="227">
        <f>ROUND(I139*H139,2)</f>
        <v>0</v>
      </c>
      <c r="K139" s="223" t="s">
        <v>222</v>
      </c>
      <c r="L139" s="46"/>
      <c r="M139" s="228" t="s">
        <v>1</v>
      </c>
      <c r="N139" s="229" t="s">
        <v>48</v>
      </c>
      <c r="O139" s="93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2" t="s">
        <v>4449</v>
      </c>
      <c r="AT139" s="232" t="s">
        <v>218</v>
      </c>
      <c r="AU139" s="232" t="s">
        <v>93</v>
      </c>
      <c r="AY139" s="18" t="s">
        <v>216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91</v>
      </c>
      <c r="BK139" s="233">
        <f>ROUND(I139*H139,2)</f>
        <v>0</v>
      </c>
      <c r="BL139" s="18" t="s">
        <v>4449</v>
      </c>
      <c r="BM139" s="232" t="s">
        <v>4478</v>
      </c>
    </row>
    <row r="140" s="13" customFormat="1">
      <c r="A140" s="13"/>
      <c r="B140" s="234"/>
      <c r="C140" s="235"/>
      <c r="D140" s="236" t="s">
        <v>225</v>
      </c>
      <c r="E140" s="237" t="s">
        <v>1</v>
      </c>
      <c r="F140" s="238" t="s">
        <v>4466</v>
      </c>
      <c r="G140" s="235"/>
      <c r="H140" s="239">
        <v>1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225</v>
      </c>
      <c r="AU140" s="245" t="s">
        <v>93</v>
      </c>
      <c r="AV140" s="13" t="s">
        <v>93</v>
      </c>
      <c r="AW140" s="13" t="s">
        <v>38</v>
      </c>
      <c r="AX140" s="13" t="s">
        <v>91</v>
      </c>
      <c r="AY140" s="245" t="s">
        <v>216</v>
      </c>
    </row>
    <row r="141" s="2" customFormat="1" ht="16.5" customHeight="1">
      <c r="A141" s="40"/>
      <c r="B141" s="41"/>
      <c r="C141" s="221" t="s">
        <v>275</v>
      </c>
      <c r="D141" s="221" t="s">
        <v>218</v>
      </c>
      <c r="E141" s="222" t="s">
        <v>4479</v>
      </c>
      <c r="F141" s="223" t="s">
        <v>4480</v>
      </c>
      <c r="G141" s="224" t="s">
        <v>221</v>
      </c>
      <c r="H141" s="225">
        <v>150</v>
      </c>
      <c r="I141" s="226"/>
      <c r="J141" s="227">
        <f>ROUND(I141*H141,2)</f>
        <v>0</v>
      </c>
      <c r="K141" s="223" t="s">
        <v>222</v>
      </c>
      <c r="L141" s="46"/>
      <c r="M141" s="228" t="s">
        <v>1</v>
      </c>
      <c r="N141" s="229" t="s">
        <v>48</v>
      </c>
      <c r="O141" s="93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2" t="s">
        <v>4449</v>
      </c>
      <c r="AT141" s="232" t="s">
        <v>218</v>
      </c>
      <c r="AU141" s="232" t="s">
        <v>93</v>
      </c>
      <c r="AY141" s="18" t="s">
        <v>216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91</v>
      </c>
      <c r="BK141" s="233">
        <f>ROUND(I141*H141,2)</f>
        <v>0</v>
      </c>
      <c r="BL141" s="18" t="s">
        <v>4449</v>
      </c>
      <c r="BM141" s="232" t="s">
        <v>4481</v>
      </c>
    </row>
    <row r="142" s="13" customFormat="1">
      <c r="A142" s="13"/>
      <c r="B142" s="234"/>
      <c r="C142" s="235"/>
      <c r="D142" s="236" t="s">
        <v>225</v>
      </c>
      <c r="E142" s="237" t="s">
        <v>1</v>
      </c>
      <c r="F142" s="238" t="s">
        <v>4482</v>
      </c>
      <c r="G142" s="235"/>
      <c r="H142" s="239">
        <v>150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225</v>
      </c>
      <c r="AU142" s="245" t="s">
        <v>93</v>
      </c>
      <c r="AV142" s="13" t="s">
        <v>93</v>
      </c>
      <c r="AW142" s="13" t="s">
        <v>38</v>
      </c>
      <c r="AX142" s="13" t="s">
        <v>91</v>
      </c>
      <c r="AY142" s="245" t="s">
        <v>216</v>
      </c>
    </row>
    <row r="143" s="2" customFormat="1" ht="16.5" customHeight="1">
      <c r="A143" s="40"/>
      <c r="B143" s="41"/>
      <c r="C143" s="221" t="s">
        <v>281</v>
      </c>
      <c r="D143" s="221" t="s">
        <v>218</v>
      </c>
      <c r="E143" s="222" t="s">
        <v>4483</v>
      </c>
      <c r="F143" s="223" t="s">
        <v>4484</v>
      </c>
      <c r="G143" s="224" t="s">
        <v>237</v>
      </c>
      <c r="H143" s="225">
        <v>85</v>
      </c>
      <c r="I143" s="226"/>
      <c r="J143" s="227">
        <f>ROUND(I143*H143,2)</f>
        <v>0</v>
      </c>
      <c r="K143" s="223" t="s">
        <v>222</v>
      </c>
      <c r="L143" s="46"/>
      <c r="M143" s="228" t="s">
        <v>1</v>
      </c>
      <c r="N143" s="229" t="s">
        <v>48</v>
      </c>
      <c r="O143" s="93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2" t="s">
        <v>4449</v>
      </c>
      <c r="AT143" s="232" t="s">
        <v>218</v>
      </c>
      <c r="AU143" s="232" t="s">
        <v>93</v>
      </c>
      <c r="AY143" s="18" t="s">
        <v>216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91</v>
      </c>
      <c r="BK143" s="233">
        <f>ROUND(I143*H143,2)</f>
        <v>0</v>
      </c>
      <c r="BL143" s="18" t="s">
        <v>4449</v>
      </c>
      <c r="BM143" s="232" t="s">
        <v>4485</v>
      </c>
    </row>
    <row r="144" s="13" customFormat="1">
      <c r="A144" s="13"/>
      <c r="B144" s="234"/>
      <c r="C144" s="235"/>
      <c r="D144" s="236" t="s">
        <v>225</v>
      </c>
      <c r="E144" s="237" t="s">
        <v>1</v>
      </c>
      <c r="F144" s="238" t="s">
        <v>4486</v>
      </c>
      <c r="G144" s="235"/>
      <c r="H144" s="239">
        <v>85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225</v>
      </c>
      <c r="AU144" s="245" t="s">
        <v>93</v>
      </c>
      <c r="AV144" s="13" t="s">
        <v>93</v>
      </c>
      <c r="AW144" s="13" t="s">
        <v>38</v>
      </c>
      <c r="AX144" s="13" t="s">
        <v>91</v>
      </c>
      <c r="AY144" s="245" t="s">
        <v>216</v>
      </c>
    </row>
    <row r="145" s="2" customFormat="1" ht="21.75" customHeight="1">
      <c r="A145" s="40"/>
      <c r="B145" s="41"/>
      <c r="C145" s="221" t="s">
        <v>288</v>
      </c>
      <c r="D145" s="221" t="s">
        <v>218</v>
      </c>
      <c r="E145" s="222" t="s">
        <v>4487</v>
      </c>
      <c r="F145" s="223" t="s">
        <v>4488</v>
      </c>
      <c r="G145" s="224" t="s">
        <v>4464</v>
      </c>
      <c r="H145" s="225">
        <v>1</v>
      </c>
      <c r="I145" s="226"/>
      <c r="J145" s="227">
        <f>ROUND(I145*H145,2)</f>
        <v>0</v>
      </c>
      <c r="K145" s="223" t="s">
        <v>222</v>
      </c>
      <c r="L145" s="46"/>
      <c r="M145" s="228" t="s">
        <v>1</v>
      </c>
      <c r="N145" s="229" t="s">
        <v>48</v>
      </c>
      <c r="O145" s="93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2" t="s">
        <v>4449</v>
      </c>
      <c r="AT145" s="232" t="s">
        <v>218</v>
      </c>
      <c r="AU145" s="232" t="s">
        <v>93</v>
      </c>
      <c r="AY145" s="18" t="s">
        <v>216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91</v>
      </c>
      <c r="BK145" s="233">
        <f>ROUND(I145*H145,2)</f>
        <v>0</v>
      </c>
      <c r="BL145" s="18" t="s">
        <v>4449</v>
      </c>
      <c r="BM145" s="232" t="s">
        <v>4489</v>
      </c>
    </row>
    <row r="146" s="13" customFormat="1">
      <c r="A146" s="13"/>
      <c r="B146" s="234"/>
      <c r="C146" s="235"/>
      <c r="D146" s="236" t="s">
        <v>225</v>
      </c>
      <c r="E146" s="237" t="s">
        <v>1</v>
      </c>
      <c r="F146" s="238" t="s">
        <v>4490</v>
      </c>
      <c r="G146" s="235"/>
      <c r="H146" s="239">
        <v>1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225</v>
      </c>
      <c r="AU146" s="245" t="s">
        <v>93</v>
      </c>
      <c r="AV146" s="13" t="s">
        <v>93</v>
      </c>
      <c r="AW146" s="13" t="s">
        <v>38</v>
      </c>
      <c r="AX146" s="13" t="s">
        <v>91</v>
      </c>
      <c r="AY146" s="245" t="s">
        <v>216</v>
      </c>
    </row>
    <row r="147" s="2" customFormat="1" ht="16.5" customHeight="1">
      <c r="A147" s="40"/>
      <c r="B147" s="41"/>
      <c r="C147" s="221" t="s">
        <v>294</v>
      </c>
      <c r="D147" s="221" t="s">
        <v>218</v>
      </c>
      <c r="E147" s="222" t="s">
        <v>4491</v>
      </c>
      <c r="F147" s="223" t="s">
        <v>4492</v>
      </c>
      <c r="G147" s="224" t="s">
        <v>323</v>
      </c>
      <c r="H147" s="225">
        <v>1</v>
      </c>
      <c r="I147" s="226"/>
      <c r="J147" s="227">
        <f>ROUND(I147*H147,2)</f>
        <v>0</v>
      </c>
      <c r="K147" s="223" t="s">
        <v>222</v>
      </c>
      <c r="L147" s="46"/>
      <c r="M147" s="228" t="s">
        <v>1</v>
      </c>
      <c r="N147" s="229" t="s">
        <v>48</v>
      </c>
      <c r="O147" s="93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2" t="s">
        <v>4449</v>
      </c>
      <c r="AT147" s="232" t="s">
        <v>218</v>
      </c>
      <c r="AU147" s="232" t="s">
        <v>93</v>
      </c>
      <c r="AY147" s="18" t="s">
        <v>216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91</v>
      </c>
      <c r="BK147" s="233">
        <f>ROUND(I147*H147,2)</f>
        <v>0</v>
      </c>
      <c r="BL147" s="18" t="s">
        <v>4449</v>
      </c>
      <c r="BM147" s="232" t="s">
        <v>4493</v>
      </c>
    </row>
    <row r="148" s="2" customFormat="1" ht="21.75" customHeight="1">
      <c r="A148" s="40"/>
      <c r="B148" s="41"/>
      <c r="C148" s="221" t="s">
        <v>300</v>
      </c>
      <c r="D148" s="221" t="s">
        <v>218</v>
      </c>
      <c r="E148" s="222" t="s">
        <v>4494</v>
      </c>
      <c r="F148" s="223" t="s">
        <v>4495</v>
      </c>
      <c r="G148" s="224" t="s">
        <v>4464</v>
      </c>
      <c r="H148" s="225">
        <v>1</v>
      </c>
      <c r="I148" s="226"/>
      <c r="J148" s="227">
        <f>ROUND(I148*H148,2)</f>
        <v>0</v>
      </c>
      <c r="K148" s="223" t="s">
        <v>222</v>
      </c>
      <c r="L148" s="46"/>
      <c r="M148" s="228" t="s">
        <v>1</v>
      </c>
      <c r="N148" s="229" t="s">
        <v>48</v>
      </c>
      <c r="O148" s="93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2" t="s">
        <v>4449</v>
      </c>
      <c r="AT148" s="232" t="s">
        <v>218</v>
      </c>
      <c r="AU148" s="232" t="s">
        <v>93</v>
      </c>
      <c r="AY148" s="18" t="s">
        <v>216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91</v>
      </c>
      <c r="BK148" s="233">
        <f>ROUND(I148*H148,2)</f>
        <v>0</v>
      </c>
      <c r="BL148" s="18" t="s">
        <v>4449</v>
      </c>
      <c r="BM148" s="232" t="s">
        <v>4496</v>
      </c>
    </row>
    <row r="149" s="13" customFormat="1">
      <c r="A149" s="13"/>
      <c r="B149" s="234"/>
      <c r="C149" s="235"/>
      <c r="D149" s="236" t="s">
        <v>225</v>
      </c>
      <c r="E149" s="237" t="s">
        <v>1</v>
      </c>
      <c r="F149" s="238" t="s">
        <v>4490</v>
      </c>
      <c r="G149" s="235"/>
      <c r="H149" s="239">
        <v>1</v>
      </c>
      <c r="I149" s="240"/>
      <c r="J149" s="235"/>
      <c r="K149" s="235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225</v>
      </c>
      <c r="AU149" s="245" t="s">
        <v>93</v>
      </c>
      <c r="AV149" s="13" t="s">
        <v>93</v>
      </c>
      <c r="AW149" s="13" t="s">
        <v>38</v>
      </c>
      <c r="AX149" s="13" t="s">
        <v>91</v>
      </c>
      <c r="AY149" s="245" t="s">
        <v>216</v>
      </c>
    </row>
    <row r="150" s="12" customFormat="1" ht="22.8" customHeight="1">
      <c r="A150" s="12"/>
      <c r="B150" s="205"/>
      <c r="C150" s="206"/>
      <c r="D150" s="207" t="s">
        <v>82</v>
      </c>
      <c r="E150" s="219" t="s">
        <v>4497</v>
      </c>
      <c r="F150" s="219" t="s">
        <v>4498</v>
      </c>
      <c r="G150" s="206"/>
      <c r="H150" s="206"/>
      <c r="I150" s="209"/>
      <c r="J150" s="220">
        <f>BK150</f>
        <v>0</v>
      </c>
      <c r="K150" s="206"/>
      <c r="L150" s="211"/>
      <c r="M150" s="212"/>
      <c r="N150" s="213"/>
      <c r="O150" s="213"/>
      <c r="P150" s="214">
        <f>P151+SUM(P152:P162)</f>
        <v>0</v>
      </c>
      <c r="Q150" s="213"/>
      <c r="R150" s="214">
        <f>R151+SUM(R152:R162)</f>
        <v>0</v>
      </c>
      <c r="S150" s="213"/>
      <c r="T150" s="215">
        <f>T151+SUM(T152:T162)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6" t="s">
        <v>247</v>
      </c>
      <c r="AT150" s="217" t="s">
        <v>82</v>
      </c>
      <c r="AU150" s="217" t="s">
        <v>91</v>
      </c>
      <c r="AY150" s="216" t="s">
        <v>216</v>
      </c>
      <c r="BK150" s="218">
        <f>BK151+SUM(BK152:BK162)</f>
        <v>0</v>
      </c>
    </row>
    <row r="151" s="2" customFormat="1" ht="37.8" customHeight="1">
      <c r="A151" s="40"/>
      <c r="B151" s="41"/>
      <c r="C151" s="221" t="s">
        <v>8</v>
      </c>
      <c r="D151" s="221" t="s">
        <v>218</v>
      </c>
      <c r="E151" s="222" t="s">
        <v>4499</v>
      </c>
      <c r="F151" s="223" t="s">
        <v>4500</v>
      </c>
      <c r="G151" s="224" t="s">
        <v>315</v>
      </c>
      <c r="H151" s="225">
        <v>40</v>
      </c>
      <c r="I151" s="226"/>
      <c r="J151" s="227">
        <f>ROUND(I151*H151,2)</f>
        <v>0</v>
      </c>
      <c r="K151" s="223" t="s">
        <v>222</v>
      </c>
      <c r="L151" s="46"/>
      <c r="M151" s="228" t="s">
        <v>1</v>
      </c>
      <c r="N151" s="229" t="s">
        <v>48</v>
      </c>
      <c r="O151" s="93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2" t="s">
        <v>4449</v>
      </c>
      <c r="AT151" s="232" t="s">
        <v>218</v>
      </c>
      <c r="AU151" s="232" t="s">
        <v>93</v>
      </c>
      <c r="AY151" s="18" t="s">
        <v>216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91</v>
      </c>
      <c r="BK151" s="233">
        <f>ROUND(I151*H151,2)</f>
        <v>0</v>
      </c>
      <c r="BL151" s="18" t="s">
        <v>4449</v>
      </c>
      <c r="BM151" s="232" t="s">
        <v>4501</v>
      </c>
    </row>
    <row r="152" s="2" customFormat="1" ht="24.15" customHeight="1">
      <c r="A152" s="40"/>
      <c r="B152" s="41"/>
      <c r="C152" s="221" t="s">
        <v>312</v>
      </c>
      <c r="D152" s="221" t="s">
        <v>218</v>
      </c>
      <c r="E152" s="222" t="s">
        <v>4502</v>
      </c>
      <c r="F152" s="223" t="s">
        <v>4503</v>
      </c>
      <c r="G152" s="224" t="s">
        <v>315</v>
      </c>
      <c r="H152" s="225">
        <v>50</v>
      </c>
      <c r="I152" s="226"/>
      <c r="J152" s="227">
        <f>ROUND(I152*H152,2)</f>
        <v>0</v>
      </c>
      <c r="K152" s="223" t="s">
        <v>222</v>
      </c>
      <c r="L152" s="46"/>
      <c r="M152" s="228" t="s">
        <v>1</v>
      </c>
      <c r="N152" s="229" t="s">
        <v>48</v>
      </c>
      <c r="O152" s="93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2" t="s">
        <v>4449</v>
      </c>
      <c r="AT152" s="232" t="s">
        <v>218</v>
      </c>
      <c r="AU152" s="232" t="s">
        <v>93</v>
      </c>
      <c r="AY152" s="18" t="s">
        <v>216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91</v>
      </c>
      <c r="BK152" s="233">
        <f>ROUND(I152*H152,2)</f>
        <v>0</v>
      </c>
      <c r="BL152" s="18" t="s">
        <v>4449</v>
      </c>
      <c r="BM152" s="232" t="s">
        <v>4504</v>
      </c>
    </row>
    <row r="153" s="2" customFormat="1" ht="16.5" customHeight="1">
      <c r="A153" s="40"/>
      <c r="B153" s="41"/>
      <c r="C153" s="221" t="s">
        <v>320</v>
      </c>
      <c r="D153" s="221" t="s">
        <v>218</v>
      </c>
      <c r="E153" s="222" t="s">
        <v>4505</v>
      </c>
      <c r="F153" s="223" t="s">
        <v>4506</v>
      </c>
      <c r="G153" s="224" t="s">
        <v>315</v>
      </c>
      <c r="H153" s="225">
        <v>40</v>
      </c>
      <c r="I153" s="226"/>
      <c r="J153" s="227">
        <f>ROUND(I153*H153,2)</f>
        <v>0</v>
      </c>
      <c r="K153" s="223" t="s">
        <v>222</v>
      </c>
      <c r="L153" s="46"/>
      <c r="M153" s="228" t="s">
        <v>1</v>
      </c>
      <c r="N153" s="229" t="s">
        <v>48</v>
      </c>
      <c r="O153" s="93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2" t="s">
        <v>4449</v>
      </c>
      <c r="AT153" s="232" t="s">
        <v>218</v>
      </c>
      <c r="AU153" s="232" t="s">
        <v>93</v>
      </c>
      <c r="AY153" s="18" t="s">
        <v>216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91</v>
      </c>
      <c r="BK153" s="233">
        <f>ROUND(I153*H153,2)</f>
        <v>0</v>
      </c>
      <c r="BL153" s="18" t="s">
        <v>4449</v>
      </c>
      <c r="BM153" s="232" t="s">
        <v>4507</v>
      </c>
    </row>
    <row r="154" s="15" customFormat="1">
      <c r="A154" s="15"/>
      <c r="B154" s="257"/>
      <c r="C154" s="258"/>
      <c r="D154" s="236" t="s">
        <v>225</v>
      </c>
      <c r="E154" s="259" t="s">
        <v>1</v>
      </c>
      <c r="F154" s="260" t="s">
        <v>4508</v>
      </c>
      <c r="G154" s="258"/>
      <c r="H154" s="259" t="s">
        <v>1</v>
      </c>
      <c r="I154" s="261"/>
      <c r="J154" s="258"/>
      <c r="K154" s="258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225</v>
      </c>
      <c r="AU154" s="266" t="s">
        <v>93</v>
      </c>
      <c r="AV154" s="15" t="s">
        <v>91</v>
      </c>
      <c r="AW154" s="15" t="s">
        <v>38</v>
      </c>
      <c r="AX154" s="15" t="s">
        <v>83</v>
      </c>
      <c r="AY154" s="266" t="s">
        <v>216</v>
      </c>
    </row>
    <row r="155" s="13" customFormat="1">
      <c r="A155" s="13"/>
      <c r="B155" s="234"/>
      <c r="C155" s="235"/>
      <c r="D155" s="236" t="s">
        <v>225</v>
      </c>
      <c r="E155" s="237" t="s">
        <v>1</v>
      </c>
      <c r="F155" s="238" t="s">
        <v>519</v>
      </c>
      <c r="G155" s="235"/>
      <c r="H155" s="239">
        <v>40</v>
      </c>
      <c r="I155" s="240"/>
      <c r="J155" s="235"/>
      <c r="K155" s="235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225</v>
      </c>
      <c r="AU155" s="245" t="s">
        <v>93</v>
      </c>
      <c r="AV155" s="13" t="s">
        <v>93</v>
      </c>
      <c r="AW155" s="13" t="s">
        <v>38</v>
      </c>
      <c r="AX155" s="13" t="s">
        <v>91</v>
      </c>
      <c r="AY155" s="245" t="s">
        <v>216</v>
      </c>
    </row>
    <row r="156" s="2" customFormat="1" ht="24.15" customHeight="1">
      <c r="A156" s="40"/>
      <c r="B156" s="41"/>
      <c r="C156" s="221" t="s">
        <v>327</v>
      </c>
      <c r="D156" s="221" t="s">
        <v>218</v>
      </c>
      <c r="E156" s="222" t="s">
        <v>4509</v>
      </c>
      <c r="F156" s="223" t="s">
        <v>4510</v>
      </c>
      <c r="G156" s="224" t="s">
        <v>315</v>
      </c>
      <c r="H156" s="225">
        <v>20</v>
      </c>
      <c r="I156" s="226"/>
      <c r="J156" s="227">
        <f>ROUND(I156*H156,2)</f>
        <v>0</v>
      </c>
      <c r="K156" s="223" t="s">
        <v>1</v>
      </c>
      <c r="L156" s="46"/>
      <c r="M156" s="228" t="s">
        <v>1</v>
      </c>
      <c r="N156" s="229" t="s">
        <v>48</v>
      </c>
      <c r="O156" s="93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2" t="s">
        <v>4449</v>
      </c>
      <c r="AT156" s="232" t="s">
        <v>218</v>
      </c>
      <c r="AU156" s="232" t="s">
        <v>93</v>
      </c>
      <c r="AY156" s="18" t="s">
        <v>216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91</v>
      </c>
      <c r="BK156" s="233">
        <f>ROUND(I156*H156,2)</f>
        <v>0</v>
      </c>
      <c r="BL156" s="18" t="s">
        <v>4449</v>
      </c>
      <c r="BM156" s="232" t="s">
        <v>4511</v>
      </c>
    </row>
    <row r="157" s="2" customFormat="1" ht="55.5" customHeight="1">
      <c r="A157" s="40"/>
      <c r="B157" s="41"/>
      <c r="C157" s="221" t="s">
        <v>334</v>
      </c>
      <c r="D157" s="221" t="s">
        <v>218</v>
      </c>
      <c r="E157" s="222" t="s">
        <v>4512</v>
      </c>
      <c r="F157" s="223" t="s">
        <v>4513</v>
      </c>
      <c r="G157" s="224" t="s">
        <v>315</v>
      </c>
      <c r="H157" s="225">
        <v>30</v>
      </c>
      <c r="I157" s="226"/>
      <c r="J157" s="227">
        <f>ROUND(I157*H157,2)</f>
        <v>0</v>
      </c>
      <c r="K157" s="223" t="s">
        <v>1</v>
      </c>
      <c r="L157" s="46"/>
      <c r="M157" s="228" t="s">
        <v>1</v>
      </c>
      <c r="N157" s="229" t="s">
        <v>48</v>
      </c>
      <c r="O157" s="93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2" t="s">
        <v>4449</v>
      </c>
      <c r="AT157" s="232" t="s">
        <v>218</v>
      </c>
      <c r="AU157" s="232" t="s">
        <v>93</v>
      </c>
      <c r="AY157" s="18" t="s">
        <v>216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91</v>
      </c>
      <c r="BK157" s="233">
        <f>ROUND(I157*H157,2)</f>
        <v>0</v>
      </c>
      <c r="BL157" s="18" t="s">
        <v>4449</v>
      </c>
      <c r="BM157" s="232" t="s">
        <v>4514</v>
      </c>
    </row>
    <row r="158" s="2" customFormat="1" ht="24.15" customHeight="1">
      <c r="A158" s="40"/>
      <c r="B158" s="41"/>
      <c r="C158" s="221" t="s">
        <v>339</v>
      </c>
      <c r="D158" s="221" t="s">
        <v>218</v>
      </c>
      <c r="E158" s="222" t="s">
        <v>4515</v>
      </c>
      <c r="F158" s="223" t="s">
        <v>4516</v>
      </c>
      <c r="G158" s="224" t="s">
        <v>315</v>
      </c>
      <c r="H158" s="225">
        <v>30</v>
      </c>
      <c r="I158" s="226"/>
      <c r="J158" s="227">
        <f>ROUND(I158*H158,2)</f>
        <v>0</v>
      </c>
      <c r="K158" s="223" t="s">
        <v>1</v>
      </c>
      <c r="L158" s="46"/>
      <c r="M158" s="228" t="s">
        <v>1</v>
      </c>
      <c r="N158" s="229" t="s">
        <v>48</v>
      </c>
      <c r="O158" s="93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2" t="s">
        <v>4449</v>
      </c>
      <c r="AT158" s="232" t="s">
        <v>218</v>
      </c>
      <c r="AU158" s="232" t="s">
        <v>93</v>
      </c>
      <c r="AY158" s="18" t="s">
        <v>216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91</v>
      </c>
      <c r="BK158" s="233">
        <f>ROUND(I158*H158,2)</f>
        <v>0</v>
      </c>
      <c r="BL158" s="18" t="s">
        <v>4449</v>
      </c>
      <c r="BM158" s="232" t="s">
        <v>4517</v>
      </c>
    </row>
    <row r="159" s="13" customFormat="1">
      <c r="A159" s="13"/>
      <c r="B159" s="234"/>
      <c r="C159" s="235"/>
      <c r="D159" s="236" t="s">
        <v>225</v>
      </c>
      <c r="E159" s="237" t="s">
        <v>1</v>
      </c>
      <c r="F159" s="238" t="s">
        <v>4518</v>
      </c>
      <c r="G159" s="235"/>
      <c r="H159" s="239">
        <v>30</v>
      </c>
      <c r="I159" s="240"/>
      <c r="J159" s="235"/>
      <c r="K159" s="235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225</v>
      </c>
      <c r="AU159" s="245" t="s">
        <v>93</v>
      </c>
      <c r="AV159" s="13" t="s">
        <v>93</v>
      </c>
      <c r="AW159" s="13" t="s">
        <v>38</v>
      </c>
      <c r="AX159" s="13" t="s">
        <v>91</v>
      </c>
      <c r="AY159" s="245" t="s">
        <v>216</v>
      </c>
    </row>
    <row r="160" s="2" customFormat="1" ht="24.15" customHeight="1">
      <c r="A160" s="40"/>
      <c r="B160" s="41"/>
      <c r="C160" s="221" t="s">
        <v>7</v>
      </c>
      <c r="D160" s="221" t="s">
        <v>218</v>
      </c>
      <c r="E160" s="222" t="s">
        <v>4519</v>
      </c>
      <c r="F160" s="223" t="s">
        <v>4520</v>
      </c>
      <c r="G160" s="224" t="s">
        <v>315</v>
      </c>
      <c r="H160" s="225">
        <v>30</v>
      </c>
      <c r="I160" s="226"/>
      <c r="J160" s="227">
        <f>ROUND(I160*H160,2)</f>
        <v>0</v>
      </c>
      <c r="K160" s="223" t="s">
        <v>1</v>
      </c>
      <c r="L160" s="46"/>
      <c r="M160" s="228" t="s">
        <v>1</v>
      </c>
      <c r="N160" s="229" t="s">
        <v>48</v>
      </c>
      <c r="O160" s="93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2" t="s">
        <v>4449</v>
      </c>
      <c r="AT160" s="232" t="s">
        <v>218</v>
      </c>
      <c r="AU160" s="232" t="s">
        <v>93</v>
      </c>
      <c r="AY160" s="18" t="s">
        <v>216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91</v>
      </c>
      <c r="BK160" s="233">
        <f>ROUND(I160*H160,2)</f>
        <v>0</v>
      </c>
      <c r="BL160" s="18" t="s">
        <v>4449</v>
      </c>
      <c r="BM160" s="232" t="s">
        <v>4521</v>
      </c>
    </row>
    <row r="161" s="2" customFormat="1" ht="62.7" customHeight="1">
      <c r="A161" s="40"/>
      <c r="B161" s="41"/>
      <c r="C161" s="221" t="s">
        <v>354</v>
      </c>
      <c r="D161" s="221" t="s">
        <v>218</v>
      </c>
      <c r="E161" s="222" t="s">
        <v>4522</v>
      </c>
      <c r="F161" s="223" t="s">
        <v>4523</v>
      </c>
      <c r="G161" s="224" t="s">
        <v>315</v>
      </c>
      <c r="H161" s="225">
        <v>20</v>
      </c>
      <c r="I161" s="226"/>
      <c r="J161" s="227">
        <f>ROUND(I161*H161,2)</f>
        <v>0</v>
      </c>
      <c r="K161" s="223" t="s">
        <v>1</v>
      </c>
      <c r="L161" s="46"/>
      <c r="M161" s="228" t="s">
        <v>1</v>
      </c>
      <c r="N161" s="229" t="s">
        <v>48</v>
      </c>
      <c r="O161" s="93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2" t="s">
        <v>4449</v>
      </c>
      <c r="AT161" s="232" t="s">
        <v>218</v>
      </c>
      <c r="AU161" s="232" t="s">
        <v>93</v>
      </c>
      <c r="AY161" s="18" t="s">
        <v>216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91</v>
      </c>
      <c r="BK161" s="233">
        <f>ROUND(I161*H161,2)</f>
        <v>0</v>
      </c>
      <c r="BL161" s="18" t="s">
        <v>4449</v>
      </c>
      <c r="BM161" s="232" t="s">
        <v>4524</v>
      </c>
    </row>
    <row r="162" s="12" customFormat="1" ht="20.88" customHeight="1">
      <c r="A162" s="12"/>
      <c r="B162" s="205"/>
      <c r="C162" s="206"/>
      <c r="D162" s="207" t="s">
        <v>82</v>
      </c>
      <c r="E162" s="219" t="s">
        <v>4160</v>
      </c>
      <c r="F162" s="219" t="s">
        <v>4525</v>
      </c>
      <c r="G162" s="206"/>
      <c r="H162" s="206"/>
      <c r="I162" s="209"/>
      <c r="J162" s="220">
        <f>BK162</f>
        <v>0</v>
      </c>
      <c r="K162" s="206"/>
      <c r="L162" s="211"/>
      <c r="M162" s="212"/>
      <c r="N162" s="213"/>
      <c r="O162" s="213"/>
      <c r="P162" s="214">
        <f>SUM(P163:P189)</f>
        <v>0</v>
      </c>
      <c r="Q162" s="213"/>
      <c r="R162" s="214">
        <f>SUM(R163:R189)</f>
        <v>0</v>
      </c>
      <c r="S162" s="213"/>
      <c r="T162" s="215">
        <f>SUM(T163:T189)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6" t="s">
        <v>91</v>
      </c>
      <c r="AT162" s="217" t="s">
        <v>82</v>
      </c>
      <c r="AU162" s="217" t="s">
        <v>93</v>
      </c>
      <c r="AY162" s="216" t="s">
        <v>216</v>
      </c>
      <c r="BK162" s="218">
        <f>SUM(BK163:BK189)</f>
        <v>0</v>
      </c>
    </row>
    <row r="163" s="2" customFormat="1" ht="21.75" customHeight="1">
      <c r="A163" s="40"/>
      <c r="B163" s="41"/>
      <c r="C163" s="221" t="s">
        <v>358</v>
      </c>
      <c r="D163" s="221" t="s">
        <v>218</v>
      </c>
      <c r="E163" s="222" t="s">
        <v>4526</v>
      </c>
      <c r="F163" s="223" t="s">
        <v>4527</v>
      </c>
      <c r="G163" s="224" t="s">
        <v>315</v>
      </c>
      <c r="H163" s="225">
        <v>58.5</v>
      </c>
      <c r="I163" s="226"/>
      <c r="J163" s="227">
        <f>ROUND(I163*H163,2)</f>
        <v>0</v>
      </c>
      <c r="K163" s="223" t="s">
        <v>1</v>
      </c>
      <c r="L163" s="46"/>
      <c r="M163" s="228" t="s">
        <v>1</v>
      </c>
      <c r="N163" s="229" t="s">
        <v>48</v>
      </c>
      <c r="O163" s="93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2" t="s">
        <v>223</v>
      </c>
      <c r="AT163" s="232" t="s">
        <v>218</v>
      </c>
      <c r="AU163" s="232" t="s">
        <v>234</v>
      </c>
      <c r="AY163" s="18" t="s">
        <v>216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91</v>
      </c>
      <c r="BK163" s="233">
        <f>ROUND(I163*H163,2)</f>
        <v>0</v>
      </c>
      <c r="BL163" s="18" t="s">
        <v>223</v>
      </c>
      <c r="BM163" s="232" t="s">
        <v>4528</v>
      </c>
    </row>
    <row r="164" s="13" customFormat="1">
      <c r="A164" s="13"/>
      <c r="B164" s="234"/>
      <c r="C164" s="235"/>
      <c r="D164" s="236" t="s">
        <v>225</v>
      </c>
      <c r="E164" s="237" t="s">
        <v>1</v>
      </c>
      <c r="F164" s="238" t="s">
        <v>4529</v>
      </c>
      <c r="G164" s="235"/>
      <c r="H164" s="239">
        <v>4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225</v>
      </c>
      <c r="AU164" s="245" t="s">
        <v>234</v>
      </c>
      <c r="AV164" s="13" t="s">
        <v>93</v>
      </c>
      <c r="AW164" s="13" t="s">
        <v>38</v>
      </c>
      <c r="AX164" s="13" t="s">
        <v>83</v>
      </c>
      <c r="AY164" s="245" t="s">
        <v>216</v>
      </c>
    </row>
    <row r="165" s="13" customFormat="1">
      <c r="A165" s="13"/>
      <c r="B165" s="234"/>
      <c r="C165" s="235"/>
      <c r="D165" s="236" t="s">
        <v>225</v>
      </c>
      <c r="E165" s="237" t="s">
        <v>1</v>
      </c>
      <c r="F165" s="238" t="s">
        <v>4530</v>
      </c>
      <c r="G165" s="235"/>
      <c r="H165" s="239">
        <v>2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225</v>
      </c>
      <c r="AU165" s="245" t="s">
        <v>234</v>
      </c>
      <c r="AV165" s="13" t="s">
        <v>93</v>
      </c>
      <c r="AW165" s="13" t="s">
        <v>38</v>
      </c>
      <c r="AX165" s="13" t="s">
        <v>83</v>
      </c>
      <c r="AY165" s="245" t="s">
        <v>216</v>
      </c>
    </row>
    <row r="166" s="13" customFormat="1">
      <c r="A166" s="13"/>
      <c r="B166" s="234"/>
      <c r="C166" s="235"/>
      <c r="D166" s="236" t="s">
        <v>225</v>
      </c>
      <c r="E166" s="237" t="s">
        <v>1</v>
      </c>
      <c r="F166" s="238" t="s">
        <v>3869</v>
      </c>
      <c r="G166" s="235"/>
      <c r="H166" s="239">
        <v>2</v>
      </c>
      <c r="I166" s="240"/>
      <c r="J166" s="235"/>
      <c r="K166" s="235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225</v>
      </c>
      <c r="AU166" s="245" t="s">
        <v>234</v>
      </c>
      <c r="AV166" s="13" t="s">
        <v>93</v>
      </c>
      <c r="AW166" s="13" t="s">
        <v>38</v>
      </c>
      <c r="AX166" s="13" t="s">
        <v>83</v>
      </c>
      <c r="AY166" s="245" t="s">
        <v>216</v>
      </c>
    </row>
    <row r="167" s="13" customFormat="1">
      <c r="A167" s="13"/>
      <c r="B167" s="234"/>
      <c r="C167" s="235"/>
      <c r="D167" s="236" t="s">
        <v>225</v>
      </c>
      <c r="E167" s="237" t="s">
        <v>1</v>
      </c>
      <c r="F167" s="238" t="s">
        <v>3870</v>
      </c>
      <c r="G167" s="235"/>
      <c r="H167" s="239">
        <v>2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225</v>
      </c>
      <c r="AU167" s="245" t="s">
        <v>234</v>
      </c>
      <c r="AV167" s="13" t="s">
        <v>93</v>
      </c>
      <c r="AW167" s="13" t="s">
        <v>38</v>
      </c>
      <c r="AX167" s="13" t="s">
        <v>83</v>
      </c>
      <c r="AY167" s="245" t="s">
        <v>216</v>
      </c>
    </row>
    <row r="168" s="13" customFormat="1">
      <c r="A168" s="13"/>
      <c r="B168" s="234"/>
      <c r="C168" s="235"/>
      <c r="D168" s="236" t="s">
        <v>225</v>
      </c>
      <c r="E168" s="237" t="s">
        <v>1</v>
      </c>
      <c r="F168" s="238" t="s">
        <v>3871</v>
      </c>
      <c r="G168" s="235"/>
      <c r="H168" s="239">
        <v>2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225</v>
      </c>
      <c r="AU168" s="245" t="s">
        <v>234</v>
      </c>
      <c r="AV168" s="13" t="s">
        <v>93</v>
      </c>
      <c r="AW168" s="13" t="s">
        <v>38</v>
      </c>
      <c r="AX168" s="13" t="s">
        <v>83</v>
      </c>
      <c r="AY168" s="245" t="s">
        <v>216</v>
      </c>
    </row>
    <row r="169" s="13" customFormat="1">
      <c r="A169" s="13"/>
      <c r="B169" s="234"/>
      <c r="C169" s="235"/>
      <c r="D169" s="236" t="s">
        <v>225</v>
      </c>
      <c r="E169" s="237" t="s">
        <v>1</v>
      </c>
      <c r="F169" s="238" t="s">
        <v>3872</v>
      </c>
      <c r="G169" s="235"/>
      <c r="H169" s="239">
        <v>2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225</v>
      </c>
      <c r="AU169" s="245" t="s">
        <v>234</v>
      </c>
      <c r="AV169" s="13" t="s">
        <v>93</v>
      </c>
      <c r="AW169" s="13" t="s">
        <v>38</v>
      </c>
      <c r="AX169" s="13" t="s">
        <v>83</v>
      </c>
      <c r="AY169" s="245" t="s">
        <v>216</v>
      </c>
    </row>
    <row r="170" s="13" customFormat="1">
      <c r="A170" s="13"/>
      <c r="B170" s="234"/>
      <c r="C170" s="235"/>
      <c r="D170" s="236" t="s">
        <v>225</v>
      </c>
      <c r="E170" s="237" t="s">
        <v>1</v>
      </c>
      <c r="F170" s="238" t="s">
        <v>3873</v>
      </c>
      <c r="G170" s="235"/>
      <c r="H170" s="239">
        <v>2</v>
      </c>
      <c r="I170" s="240"/>
      <c r="J170" s="235"/>
      <c r="K170" s="235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225</v>
      </c>
      <c r="AU170" s="245" t="s">
        <v>234</v>
      </c>
      <c r="AV170" s="13" t="s">
        <v>93</v>
      </c>
      <c r="AW170" s="13" t="s">
        <v>38</v>
      </c>
      <c r="AX170" s="13" t="s">
        <v>83</v>
      </c>
      <c r="AY170" s="245" t="s">
        <v>216</v>
      </c>
    </row>
    <row r="171" s="13" customFormat="1">
      <c r="A171" s="13"/>
      <c r="B171" s="234"/>
      <c r="C171" s="235"/>
      <c r="D171" s="236" t="s">
        <v>225</v>
      </c>
      <c r="E171" s="237" t="s">
        <v>1</v>
      </c>
      <c r="F171" s="238" t="s">
        <v>3874</v>
      </c>
      <c r="G171" s="235"/>
      <c r="H171" s="239">
        <v>2</v>
      </c>
      <c r="I171" s="240"/>
      <c r="J171" s="235"/>
      <c r="K171" s="235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225</v>
      </c>
      <c r="AU171" s="245" t="s">
        <v>234</v>
      </c>
      <c r="AV171" s="13" t="s">
        <v>93</v>
      </c>
      <c r="AW171" s="13" t="s">
        <v>38</v>
      </c>
      <c r="AX171" s="13" t="s">
        <v>83</v>
      </c>
      <c r="AY171" s="245" t="s">
        <v>216</v>
      </c>
    </row>
    <row r="172" s="13" customFormat="1">
      <c r="A172" s="13"/>
      <c r="B172" s="234"/>
      <c r="C172" s="235"/>
      <c r="D172" s="236" t="s">
        <v>225</v>
      </c>
      <c r="E172" s="237" t="s">
        <v>1</v>
      </c>
      <c r="F172" s="238" t="s">
        <v>4531</v>
      </c>
      <c r="G172" s="235"/>
      <c r="H172" s="239">
        <v>2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225</v>
      </c>
      <c r="AU172" s="245" t="s">
        <v>234</v>
      </c>
      <c r="AV172" s="13" t="s">
        <v>93</v>
      </c>
      <c r="AW172" s="13" t="s">
        <v>38</v>
      </c>
      <c r="AX172" s="13" t="s">
        <v>83</v>
      </c>
      <c r="AY172" s="245" t="s">
        <v>216</v>
      </c>
    </row>
    <row r="173" s="13" customFormat="1">
      <c r="A173" s="13"/>
      <c r="B173" s="234"/>
      <c r="C173" s="235"/>
      <c r="D173" s="236" t="s">
        <v>225</v>
      </c>
      <c r="E173" s="237" t="s">
        <v>1</v>
      </c>
      <c r="F173" s="238" t="s">
        <v>4532</v>
      </c>
      <c r="G173" s="235"/>
      <c r="H173" s="239">
        <v>2</v>
      </c>
      <c r="I173" s="240"/>
      <c r="J173" s="235"/>
      <c r="K173" s="235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225</v>
      </c>
      <c r="AU173" s="245" t="s">
        <v>234</v>
      </c>
      <c r="AV173" s="13" t="s">
        <v>93</v>
      </c>
      <c r="AW173" s="13" t="s">
        <v>38</v>
      </c>
      <c r="AX173" s="13" t="s">
        <v>83</v>
      </c>
      <c r="AY173" s="245" t="s">
        <v>216</v>
      </c>
    </row>
    <row r="174" s="13" customFormat="1">
      <c r="A174" s="13"/>
      <c r="B174" s="234"/>
      <c r="C174" s="235"/>
      <c r="D174" s="236" t="s">
        <v>225</v>
      </c>
      <c r="E174" s="237" t="s">
        <v>1</v>
      </c>
      <c r="F174" s="238" t="s">
        <v>4533</v>
      </c>
      <c r="G174" s="235"/>
      <c r="H174" s="239">
        <v>2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225</v>
      </c>
      <c r="AU174" s="245" t="s">
        <v>234</v>
      </c>
      <c r="AV174" s="13" t="s">
        <v>93</v>
      </c>
      <c r="AW174" s="13" t="s">
        <v>38</v>
      </c>
      <c r="AX174" s="13" t="s">
        <v>83</v>
      </c>
      <c r="AY174" s="245" t="s">
        <v>216</v>
      </c>
    </row>
    <row r="175" s="13" customFormat="1">
      <c r="A175" s="13"/>
      <c r="B175" s="234"/>
      <c r="C175" s="235"/>
      <c r="D175" s="236" t="s">
        <v>225</v>
      </c>
      <c r="E175" s="237" t="s">
        <v>1</v>
      </c>
      <c r="F175" s="238" t="s">
        <v>3878</v>
      </c>
      <c r="G175" s="235"/>
      <c r="H175" s="239">
        <v>2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225</v>
      </c>
      <c r="AU175" s="245" t="s">
        <v>234</v>
      </c>
      <c r="AV175" s="13" t="s">
        <v>93</v>
      </c>
      <c r="AW175" s="13" t="s">
        <v>38</v>
      </c>
      <c r="AX175" s="13" t="s">
        <v>83</v>
      </c>
      <c r="AY175" s="245" t="s">
        <v>216</v>
      </c>
    </row>
    <row r="176" s="13" customFormat="1">
      <c r="A176" s="13"/>
      <c r="B176" s="234"/>
      <c r="C176" s="235"/>
      <c r="D176" s="236" t="s">
        <v>225</v>
      </c>
      <c r="E176" s="237" t="s">
        <v>1</v>
      </c>
      <c r="F176" s="238" t="s">
        <v>4534</v>
      </c>
      <c r="G176" s="235"/>
      <c r="H176" s="239">
        <v>4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225</v>
      </c>
      <c r="AU176" s="245" t="s">
        <v>234</v>
      </c>
      <c r="AV176" s="13" t="s">
        <v>93</v>
      </c>
      <c r="AW176" s="13" t="s">
        <v>38</v>
      </c>
      <c r="AX176" s="13" t="s">
        <v>83</v>
      </c>
      <c r="AY176" s="245" t="s">
        <v>216</v>
      </c>
    </row>
    <row r="177" s="13" customFormat="1">
      <c r="A177" s="13"/>
      <c r="B177" s="234"/>
      <c r="C177" s="235"/>
      <c r="D177" s="236" t="s">
        <v>225</v>
      </c>
      <c r="E177" s="237" t="s">
        <v>1</v>
      </c>
      <c r="F177" s="238" t="s">
        <v>4535</v>
      </c>
      <c r="G177" s="235"/>
      <c r="H177" s="239">
        <v>4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225</v>
      </c>
      <c r="AU177" s="245" t="s">
        <v>234</v>
      </c>
      <c r="AV177" s="13" t="s">
        <v>93</v>
      </c>
      <c r="AW177" s="13" t="s">
        <v>38</v>
      </c>
      <c r="AX177" s="13" t="s">
        <v>83</v>
      </c>
      <c r="AY177" s="245" t="s">
        <v>216</v>
      </c>
    </row>
    <row r="178" s="13" customFormat="1">
      <c r="A178" s="13"/>
      <c r="B178" s="234"/>
      <c r="C178" s="235"/>
      <c r="D178" s="236" t="s">
        <v>225</v>
      </c>
      <c r="E178" s="237" t="s">
        <v>1</v>
      </c>
      <c r="F178" s="238" t="s">
        <v>3879</v>
      </c>
      <c r="G178" s="235"/>
      <c r="H178" s="239">
        <v>2</v>
      </c>
      <c r="I178" s="240"/>
      <c r="J178" s="235"/>
      <c r="K178" s="235"/>
      <c r="L178" s="241"/>
      <c r="M178" s="242"/>
      <c r="N178" s="243"/>
      <c r="O178" s="243"/>
      <c r="P178" s="243"/>
      <c r="Q178" s="243"/>
      <c r="R178" s="243"/>
      <c r="S178" s="243"/>
      <c r="T178" s="24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5" t="s">
        <v>225</v>
      </c>
      <c r="AU178" s="245" t="s">
        <v>234</v>
      </c>
      <c r="AV178" s="13" t="s">
        <v>93</v>
      </c>
      <c r="AW178" s="13" t="s">
        <v>38</v>
      </c>
      <c r="AX178" s="13" t="s">
        <v>83</v>
      </c>
      <c r="AY178" s="245" t="s">
        <v>216</v>
      </c>
    </row>
    <row r="179" s="13" customFormat="1">
      <c r="A179" s="13"/>
      <c r="B179" s="234"/>
      <c r="C179" s="235"/>
      <c r="D179" s="236" t="s">
        <v>225</v>
      </c>
      <c r="E179" s="237" t="s">
        <v>1</v>
      </c>
      <c r="F179" s="238" t="s">
        <v>3880</v>
      </c>
      <c r="G179" s="235"/>
      <c r="H179" s="239">
        <v>2</v>
      </c>
      <c r="I179" s="240"/>
      <c r="J179" s="235"/>
      <c r="K179" s="235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225</v>
      </c>
      <c r="AU179" s="245" t="s">
        <v>234</v>
      </c>
      <c r="AV179" s="13" t="s">
        <v>93</v>
      </c>
      <c r="AW179" s="13" t="s">
        <v>38</v>
      </c>
      <c r="AX179" s="13" t="s">
        <v>83</v>
      </c>
      <c r="AY179" s="245" t="s">
        <v>216</v>
      </c>
    </row>
    <row r="180" s="13" customFormat="1">
      <c r="A180" s="13"/>
      <c r="B180" s="234"/>
      <c r="C180" s="235"/>
      <c r="D180" s="236" t="s">
        <v>225</v>
      </c>
      <c r="E180" s="237" t="s">
        <v>1</v>
      </c>
      <c r="F180" s="238" t="s">
        <v>4536</v>
      </c>
      <c r="G180" s="235"/>
      <c r="H180" s="239">
        <v>4</v>
      </c>
      <c r="I180" s="240"/>
      <c r="J180" s="235"/>
      <c r="K180" s="235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225</v>
      </c>
      <c r="AU180" s="245" t="s">
        <v>234</v>
      </c>
      <c r="AV180" s="13" t="s">
        <v>93</v>
      </c>
      <c r="AW180" s="13" t="s">
        <v>38</v>
      </c>
      <c r="AX180" s="13" t="s">
        <v>83</v>
      </c>
      <c r="AY180" s="245" t="s">
        <v>216</v>
      </c>
    </row>
    <row r="181" s="13" customFormat="1">
      <c r="A181" s="13"/>
      <c r="B181" s="234"/>
      <c r="C181" s="235"/>
      <c r="D181" s="236" t="s">
        <v>225</v>
      </c>
      <c r="E181" s="237" t="s">
        <v>1</v>
      </c>
      <c r="F181" s="238" t="s">
        <v>3881</v>
      </c>
      <c r="G181" s="235"/>
      <c r="H181" s="239">
        <v>2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225</v>
      </c>
      <c r="AU181" s="245" t="s">
        <v>234</v>
      </c>
      <c r="AV181" s="13" t="s">
        <v>93</v>
      </c>
      <c r="AW181" s="13" t="s">
        <v>38</v>
      </c>
      <c r="AX181" s="13" t="s">
        <v>83</v>
      </c>
      <c r="AY181" s="245" t="s">
        <v>216</v>
      </c>
    </row>
    <row r="182" s="13" customFormat="1">
      <c r="A182" s="13"/>
      <c r="B182" s="234"/>
      <c r="C182" s="235"/>
      <c r="D182" s="236" t="s">
        <v>225</v>
      </c>
      <c r="E182" s="237" t="s">
        <v>1</v>
      </c>
      <c r="F182" s="238" t="s">
        <v>3882</v>
      </c>
      <c r="G182" s="235"/>
      <c r="H182" s="239">
        <v>2</v>
      </c>
      <c r="I182" s="240"/>
      <c r="J182" s="235"/>
      <c r="K182" s="235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225</v>
      </c>
      <c r="AU182" s="245" t="s">
        <v>234</v>
      </c>
      <c r="AV182" s="13" t="s">
        <v>93</v>
      </c>
      <c r="AW182" s="13" t="s">
        <v>38</v>
      </c>
      <c r="AX182" s="13" t="s">
        <v>83</v>
      </c>
      <c r="AY182" s="245" t="s">
        <v>216</v>
      </c>
    </row>
    <row r="183" s="13" customFormat="1">
      <c r="A183" s="13"/>
      <c r="B183" s="234"/>
      <c r="C183" s="235"/>
      <c r="D183" s="236" t="s">
        <v>225</v>
      </c>
      <c r="E183" s="237" t="s">
        <v>1</v>
      </c>
      <c r="F183" s="238" t="s">
        <v>3847</v>
      </c>
      <c r="G183" s="235"/>
      <c r="H183" s="239">
        <v>2</v>
      </c>
      <c r="I183" s="240"/>
      <c r="J183" s="235"/>
      <c r="K183" s="235"/>
      <c r="L183" s="241"/>
      <c r="M183" s="242"/>
      <c r="N183" s="243"/>
      <c r="O183" s="243"/>
      <c r="P183" s="243"/>
      <c r="Q183" s="243"/>
      <c r="R183" s="243"/>
      <c r="S183" s="243"/>
      <c r="T183" s="24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5" t="s">
        <v>225</v>
      </c>
      <c r="AU183" s="245" t="s">
        <v>234</v>
      </c>
      <c r="AV183" s="13" t="s">
        <v>93</v>
      </c>
      <c r="AW183" s="13" t="s">
        <v>38</v>
      </c>
      <c r="AX183" s="13" t="s">
        <v>83</v>
      </c>
      <c r="AY183" s="245" t="s">
        <v>216</v>
      </c>
    </row>
    <row r="184" s="13" customFormat="1">
      <c r="A184" s="13"/>
      <c r="B184" s="234"/>
      <c r="C184" s="235"/>
      <c r="D184" s="236" t="s">
        <v>225</v>
      </c>
      <c r="E184" s="237" t="s">
        <v>1</v>
      </c>
      <c r="F184" s="238" t="s">
        <v>3883</v>
      </c>
      <c r="G184" s="235"/>
      <c r="H184" s="239">
        <v>2</v>
      </c>
      <c r="I184" s="240"/>
      <c r="J184" s="235"/>
      <c r="K184" s="235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225</v>
      </c>
      <c r="AU184" s="245" t="s">
        <v>234</v>
      </c>
      <c r="AV184" s="13" t="s">
        <v>93</v>
      </c>
      <c r="AW184" s="13" t="s">
        <v>38</v>
      </c>
      <c r="AX184" s="13" t="s">
        <v>83</v>
      </c>
      <c r="AY184" s="245" t="s">
        <v>216</v>
      </c>
    </row>
    <row r="185" s="13" customFormat="1">
      <c r="A185" s="13"/>
      <c r="B185" s="234"/>
      <c r="C185" s="235"/>
      <c r="D185" s="236" t="s">
        <v>225</v>
      </c>
      <c r="E185" s="237" t="s">
        <v>1</v>
      </c>
      <c r="F185" s="238" t="s">
        <v>4537</v>
      </c>
      <c r="G185" s="235"/>
      <c r="H185" s="239">
        <v>4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225</v>
      </c>
      <c r="AU185" s="245" t="s">
        <v>234</v>
      </c>
      <c r="AV185" s="13" t="s">
        <v>93</v>
      </c>
      <c r="AW185" s="13" t="s">
        <v>38</v>
      </c>
      <c r="AX185" s="13" t="s">
        <v>83</v>
      </c>
      <c r="AY185" s="245" t="s">
        <v>216</v>
      </c>
    </row>
    <row r="186" s="13" customFormat="1">
      <c r="A186" s="13"/>
      <c r="B186" s="234"/>
      <c r="C186" s="235"/>
      <c r="D186" s="236" t="s">
        <v>225</v>
      </c>
      <c r="E186" s="237" t="s">
        <v>1</v>
      </c>
      <c r="F186" s="238" t="s">
        <v>4187</v>
      </c>
      <c r="G186" s="235"/>
      <c r="H186" s="239">
        <v>0.5</v>
      </c>
      <c r="I186" s="240"/>
      <c r="J186" s="235"/>
      <c r="K186" s="235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225</v>
      </c>
      <c r="AU186" s="245" t="s">
        <v>234</v>
      </c>
      <c r="AV186" s="13" t="s">
        <v>93</v>
      </c>
      <c r="AW186" s="13" t="s">
        <v>38</v>
      </c>
      <c r="AX186" s="13" t="s">
        <v>83</v>
      </c>
      <c r="AY186" s="245" t="s">
        <v>216</v>
      </c>
    </row>
    <row r="187" s="13" customFormat="1">
      <c r="A187" s="13"/>
      <c r="B187" s="234"/>
      <c r="C187" s="235"/>
      <c r="D187" s="236" t="s">
        <v>225</v>
      </c>
      <c r="E187" s="237" t="s">
        <v>1</v>
      </c>
      <c r="F187" s="238" t="s">
        <v>3898</v>
      </c>
      <c r="G187" s="235"/>
      <c r="H187" s="239">
        <v>2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225</v>
      </c>
      <c r="AU187" s="245" t="s">
        <v>234</v>
      </c>
      <c r="AV187" s="13" t="s">
        <v>93</v>
      </c>
      <c r="AW187" s="13" t="s">
        <v>38</v>
      </c>
      <c r="AX187" s="13" t="s">
        <v>83</v>
      </c>
      <c r="AY187" s="245" t="s">
        <v>216</v>
      </c>
    </row>
    <row r="188" s="13" customFormat="1">
      <c r="A188" s="13"/>
      <c r="B188" s="234"/>
      <c r="C188" s="235"/>
      <c r="D188" s="236" t="s">
        <v>225</v>
      </c>
      <c r="E188" s="237" t="s">
        <v>1</v>
      </c>
      <c r="F188" s="238" t="s">
        <v>3885</v>
      </c>
      <c r="G188" s="235"/>
      <c r="H188" s="239">
        <v>2</v>
      </c>
      <c r="I188" s="240"/>
      <c r="J188" s="235"/>
      <c r="K188" s="235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225</v>
      </c>
      <c r="AU188" s="245" t="s">
        <v>234</v>
      </c>
      <c r="AV188" s="13" t="s">
        <v>93</v>
      </c>
      <c r="AW188" s="13" t="s">
        <v>38</v>
      </c>
      <c r="AX188" s="13" t="s">
        <v>83</v>
      </c>
      <c r="AY188" s="245" t="s">
        <v>216</v>
      </c>
    </row>
    <row r="189" s="14" customFormat="1">
      <c r="A189" s="14"/>
      <c r="B189" s="246"/>
      <c r="C189" s="247"/>
      <c r="D189" s="236" t="s">
        <v>225</v>
      </c>
      <c r="E189" s="248" t="s">
        <v>1</v>
      </c>
      <c r="F189" s="249" t="s">
        <v>229</v>
      </c>
      <c r="G189" s="247"/>
      <c r="H189" s="250">
        <v>58.5</v>
      </c>
      <c r="I189" s="251"/>
      <c r="J189" s="247"/>
      <c r="K189" s="247"/>
      <c r="L189" s="252"/>
      <c r="M189" s="281"/>
      <c r="N189" s="282"/>
      <c r="O189" s="282"/>
      <c r="P189" s="282"/>
      <c r="Q189" s="282"/>
      <c r="R189" s="282"/>
      <c r="S189" s="282"/>
      <c r="T189" s="28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6" t="s">
        <v>225</v>
      </c>
      <c r="AU189" s="256" t="s">
        <v>234</v>
      </c>
      <c r="AV189" s="14" t="s">
        <v>223</v>
      </c>
      <c r="AW189" s="14" t="s">
        <v>38</v>
      </c>
      <c r="AX189" s="14" t="s">
        <v>91</v>
      </c>
      <c r="AY189" s="256" t="s">
        <v>216</v>
      </c>
    </row>
    <row r="190" s="2" customFormat="1" ht="6.96" customHeight="1">
      <c r="A190" s="40"/>
      <c r="B190" s="68"/>
      <c r="C190" s="69"/>
      <c r="D190" s="69"/>
      <c r="E190" s="69"/>
      <c r="F190" s="69"/>
      <c r="G190" s="69"/>
      <c r="H190" s="69"/>
      <c r="I190" s="69"/>
      <c r="J190" s="69"/>
      <c r="K190" s="69"/>
      <c r="L190" s="46"/>
      <c r="M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</row>
  </sheetData>
  <sheetProtection sheet="1" autoFilter="0" formatColumns="0" formatRows="0" objects="1" scenarios="1" spinCount="100000" saltValue="ol2qcoLPWzKNOEcuBfJQntg91ZoDIOOvFiEPtHfoxrUE1y3rbKsUfqUSfXOtO0yyMzQbPComhd4Q0xSiDXP/0Q==" hashValue="mO+VEuNVcvc4cwiuiRUhqX6vwFnl/hXkUXvmLnNuXLOAs9SPpAK8EkUhQN1XsHcGfVh02x4ozCMP2/MHhf/ckQ==" algorithmName="SHA-512" password="CC35"/>
  <autoFilter ref="C120:K18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9"/>
      <c r="C3" s="140"/>
      <c r="D3" s="140"/>
      <c r="E3" s="140"/>
      <c r="F3" s="140"/>
      <c r="G3" s="140"/>
      <c r="H3" s="21"/>
    </row>
    <row r="4" s="1" customFormat="1" ht="24.96" customHeight="1">
      <c r="B4" s="21"/>
      <c r="C4" s="141" t="s">
        <v>4538</v>
      </c>
      <c r="H4" s="21"/>
    </row>
    <row r="5" s="1" customFormat="1" ht="12" customHeight="1">
      <c r="B5" s="21"/>
      <c r="C5" s="303" t="s">
        <v>13</v>
      </c>
      <c r="D5" s="150" t="s">
        <v>14</v>
      </c>
      <c r="E5" s="1"/>
      <c r="F5" s="1"/>
      <c r="H5" s="21"/>
    </row>
    <row r="6" s="1" customFormat="1" ht="36.96" customHeight="1">
      <c r="B6" s="21"/>
      <c r="C6" s="304" t="s">
        <v>16</v>
      </c>
      <c r="D6" s="305" t="s">
        <v>17</v>
      </c>
      <c r="E6" s="1"/>
      <c r="F6" s="1"/>
      <c r="H6" s="21"/>
    </row>
    <row r="7" s="1" customFormat="1" ht="16.5" customHeight="1">
      <c r="B7" s="21"/>
      <c r="C7" s="143" t="s">
        <v>24</v>
      </c>
      <c r="D7" s="147" t="str">
        <f>'Rekapitulace stavby'!AN8</f>
        <v>25. 7. 2023</v>
      </c>
      <c r="H7" s="21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94"/>
      <c r="B9" s="306"/>
      <c r="C9" s="307" t="s">
        <v>64</v>
      </c>
      <c r="D9" s="308" t="s">
        <v>65</v>
      </c>
      <c r="E9" s="308" t="s">
        <v>203</v>
      </c>
      <c r="F9" s="309" t="s">
        <v>4539</v>
      </c>
      <c r="G9" s="194"/>
      <c r="H9" s="306"/>
    </row>
    <row r="10" s="2" customFormat="1" ht="26.4" customHeight="1">
      <c r="A10" s="40"/>
      <c r="B10" s="46"/>
      <c r="C10" s="310" t="s">
        <v>4540</v>
      </c>
      <c r="D10" s="310" t="s">
        <v>89</v>
      </c>
      <c r="E10" s="40"/>
      <c r="F10" s="40"/>
      <c r="G10" s="40"/>
      <c r="H10" s="46"/>
    </row>
    <row r="11" s="2" customFormat="1" ht="16.8" customHeight="1">
      <c r="A11" s="40"/>
      <c r="B11" s="46"/>
      <c r="C11" s="311" t="s">
        <v>1747</v>
      </c>
      <c r="D11" s="312" t="s">
        <v>4541</v>
      </c>
      <c r="E11" s="313" t="s">
        <v>1</v>
      </c>
      <c r="F11" s="314">
        <v>347.05200000000002</v>
      </c>
      <c r="G11" s="40"/>
      <c r="H11" s="46"/>
    </row>
    <row r="12" s="2" customFormat="1" ht="16.8" customHeight="1">
      <c r="A12" s="40"/>
      <c r="B12" s="46"/>
      <c r="C12" s="315" t="s">
        <v>1</v>
      </c>
      <c r="D12" s="315" t="s">
        <v>1741</v>
      </c>
      <c r="E12" s="18" t="s">
        <v>1</v>
      </c>
      <c r="F12" s="316">
        <v>92.609999999999999</v>
      </c>
      <c r="G12" s="40"/>
      <c r="H12" s="46"/>
    </row>
    <row r="13" s="2" customFormat="1" ht="16.8" customHeight="1">
      <c r="A13" s="40"/>
      <c r="B13" s="46"/>
      <c r="C13" s="315" t="s">
        <v>1</v>
      </c>
      <c r="D13" s="315" t="s">
        <v>1742</v>
      </c>
      <c r="E13" s="18" t="s">
        <v>1</v>
      </c>
      <c r="F13" s="316">
        <v>32.399999999999999</v>
      </c>
      <c r="G13" s="40"/>
      <c r="H13" s="46"/>
    </row>
    <row r="14" s="2" customFormat="1" ht="16.8" customHeight="1">
      <c r="A14" s="40"/>
      <c r="B14" s="46"/>
      <c r="C14" s="315" t="s">
        <v>1</v>
      </c>
      <c r="D14" s="315" t="s">
        <v>1743</v>
      </c>
      <c r="E14" s="18" t="s">
        <v>1</v>
      </c>
      <c r="F14" s="316">
        <v>65.650000000000006</v>
      </c>
      <c r="G14" s="40"/>
      <c r="H14" s="46"/>
    </row>
    <row r="15" s="2" customFormat="1" ht="16.8" customHeight="1">
      <c r="A15" s="40"/>
      <c r="B15" s="46"/>
      <c r="C15" s="315" t="s">
        <v>1</v>
      </c>
      <c r="D15" s="315" t="s">
        <v>1744</v>
      </c>
      <c r="E15" s="18" t="s">
        <v>1</v>
      </c>
      <c r="F15" s="316">
        <v>45.359999999999999</v>
      </c>
      <c r="G15" s="40"/>
      <c r="H15" s="46"/>
    </row>
    <row r="16" s="2" customFormat="1" ht="16.8" customHeight="1">
      <c r="A16" s="40"/>
      <c r="B16" s="46"/>
      <c r="C16" s="315" t="s">
        <v>1</v>
      </c>
      <c r="D16" s="315" t="s">
        <v>1745</v>
      </c>
      <c r="E16" s="18" t="s">
        <v>1</v>
      </c>
      <c r="F16" s="316">
        <v>64.591999999999999</v>
      </c>
      <c r="G16" s="40"/>
      <c r="H16" s="46"/>
    </row>
    <row r="17" s="2" customFormat="1" ht="16.8" customHeight="1">
      <c r="A17" s="40"/>
      <c r="B17" s="46"/>
      <c r="C17" s="315" t="s">
        <v>1</v>
      </c>
      <c r="D17" s="315" t="s">
        <v>1746</v>
      </c>
      <c r="E17" s="18" t="s">
        <v>1</v>
      </c>
      <c r="F17" s="316">
        <v>46.439999999999998</v>
      </c>
      <c r="G17" s="40"/>
      <c r="H17" s="46"/>
    </row>
    <row r="18" s="2" customFormat="1" ht="16.8" customHeight="1">
      <c r="A18" s="40"/>
      <c r="B18" s="46"/>
      <c r="C18" s="315" t="s">
        <v>1747</v>
      </c>
      <c r="D18" s="315" t="s">
        <v>229</v>
      </c>
      <c r="E18" s="18" t="s">
        <v>1</v>
      </c>
      <c r="F18" s="316">
        <v>347.05200000000002</v>
      </c>
      <c r="G18" s="40"/>
      <c r="H18" s="46"/>
    </row>
    <row r="19" s="2" customFormat="1" ht="16.8" customHeight="1">
      <c r="A19" s="40"/>
      <c r="B19" s="46"/>
      <c r="C19" s="311" t="s">
        <v>2844</v>
      </c>
      <c r="D19" s="312" t="s">
        <v>4542</v>
      </c>
      <c r="E19" s="313" t="s">
        <v>1</v>
      </c>
      <c r="F19" s="314">
        <v>3316.0349999999999</v>
      </c>
      <c r="G19" s="40"/>
      <c r="H19" s="46"/>
    </row>
    <row r="20" s="2" customFormat="1" ht="16.8" customHeight="1">
      <c r="A20" s="40"/>
      <c r="B20" s="46"/>
      <c r="C20" s="315" t="s">
        <v>1</v>
      </c>
      <c r="D20" s="315" t="s">
        <v>2842</v>
      </c>
      <c r="E20" s="18" t="s">
        <v>1</v>
      </c>
      <c r="F20" s="316">
        <v>2723.087</v>
      </c>
      <c r="G20" s="40"/>
      <c r="H20" s="46"/>
    </row>
    <row r="21" s="2" customFormat="1" ht="16.8" customHeight="1">
      <c r="A21" s="40"/>
      <c r="B21" s="46"/>
      <c r="C21" s="315" t="s">
        <v>1</v>
      </c>
      <c r="D21" s="315" t="s">
        <v>2843</v>
      </c>
      <c r="E21" s="18" t="s">
        <v>1</v>
      </c>
      <c r="F21" s="316">
        <v>592.94799999999998</v>
      </c>
      <c r="G21" s="40"/>
      <c r="H21" s="46"/>
    </row>
    <row r="22" s="2" customFormat="1" ht="16.8" customHeight="1">
      <c r="A22" s="40"/>
      <c r="B22" s="46"/>
      <c r="C22" s="315" t="s">
        <v>2844</v>
      </c>
      <c r="D22" s="315" t="s">
        <v>229</v>
      </c>
      <c r="E22" s="18" t="s">
        <v>1</v>
      </c>
      <c r="F22" s="316">
        <v>3316.0349999999999</v>
      </c>
      <c r="G22" s="40"/>
      <c r="H22" s="46"/>
    </row>
    <row r="23" s="2" customFormat="1" ht="16.8" customHeight="1">
      <c r="A23" s="40"/>
      <c r="B23" s="46"/>
      <c r="C23" s="311" t="s">
        <v>112</v>
      </c>
      <c r="D23" s="312" t="s">
        <v>113</v>
      </c>
      <c r="E23" s="313" t="s">
        <v>1</v>
      </c>
      <c r="F23" s="314">
        <v>430.73599999999999</v>
      </c>
      <c r="G23" s="40"/>
      <c r="H23" s="46"/>
    </row>
    <row r="24" s="2" customFormat="1" ht="16.8" customHeight="1">
      <c r="A24" s="40"/>
      <c r="B24" s="46"/>
      <c r="C24" s="315" t="s">
        <v>1</v>
      </c>
      <c r="D24" s="315" t="s">
        <v>2587</v>
      </c>
      <c r="E24" s="18" t="s">
        <v>1</v>
      </c>
      <c r="F24" s="316">
        <v>16.308</v>
      </c>
      <c r="G24" s="40"/>
      <c r="H24" s="46"/>
    </row>
    <row r="25" s="2" customFormat="1" ht="16.8" customHeight="1">
      <c r="A25" s="40"/>
      <c r="B25" s="46"/>
      <c r="C25" s="315" t="s">
        <v>1</v>
      </c>
      <c r="D25" s="315" t="s">
        <v>2588</v>
      </c>
      <c r="E25" s="18" t="s">
        <v>1</v>
      </c>
      <c r="F25" s="316">
        <v>21.539000000000001</v>
      </c>
      <c r="G25" s="40"/>
      <c r="H25" s="46"/>
    </row>
    <row r="26" s="2" customFormat="1" ht="16.8" customHeight="1">
      <c r="A26" s="40"/>
      <c r="B26" s="46"/>
      <c r="C26" s="315" t="s">
        <v>1</v>
      </c>
      <c r="D26" s="315" t="s">
        <v>2589</v>
      </c>
      <c r="E26" s="18" t="s">
        <v>1</v>
      </c>
      <c r="F26" s="316">
        <v>18.106000000000002</v>
      </c>
      <c r="G26" s="40"/>
      <c r="H26" s="46"/>
    </row>
    <row r="27" s="2" customFormat="1" ht="16.8" customHeight="1">
      <c r="A27" s="40"/>
      <c r="B27" s="46"/>
      <c r="C27" s="315" t="s">
        <v>1</v>
      </c>
      <c r="D27" s="315" t="s">
        <v>2590</v>
      </c>
      <c r="E27" s="18" t="s">
        <v>1</v>
      </c>
      <c r="F27" s="316">
        <v>15.912000000000001</v>
      </c>
      <c r="G27" s="40"/>
      <c r="H27" s="46"/>
    </row>
    <row r="28" s="2" customFormat="1" ht="16.8" customHeight="1">
      <c r="A28" s="40"/>
      <c r="B28" s="46"/>
      <c r="C28" s="315" t="s">
        <v>1</v>
      </c>
      <c r="D28" s="315" t="s">
        <v>2591</v>
      </c>
      <c r="E28" s="18" t="s">
        <v>1</v>
      </c>
      <c r="F28" s="316">
        <v>16.308</v>
      </c>
      <c r="G28" s="40"/>
      <c r="H28" s="46"/>
    </row>
    <row r="29" s="2" customFormat="1" ht="16.8" customHeight="1">
      <c r="A29" s="40"/>
      <c r="B29" s="46"/>
      <c r="C29" s="315" t="s">
        <v>1</v>
      </c>
      <c r="D29" s="315" t="s">
        <v>2592</v>
      </c>
      <c r="E29" s="18" t="s">
        <v>1</v>
      </c>
      <c r="F29" s="316">
        <v>21.539000000000001</v>
      </c>
      <c r="G29" s="40"/>
      <c r="H29" s="46"/>
    </row>
    <row r="30" s="2" customFormat="1" ht="16.8" customHeight="1">
      <c r="A30" s="40"/>
      <c r="B30" s="46"/>
      <c r="C30" s="315" t="s">
        <v>1</v>
      </c>
      <c r="D30" s="315" t="s">
        <v>2593</v>
      </c>
      <c r="E30" s="18" t="s">
        <v>1</v>
      </c>
      <c r="F30" s="316">
        <v>15.912000000000001</v>
      </c>
      <c r="G30" s="40"/>
      <c r="H30" s="46"/>
    </row>
    <row r="31" s="2" customFormat="1" ht="16.8" customHeight="1">
      <c r="A31" s="40"/>
      <c r="B31" s="46"/>
      <c r="C31" s="315" t="s">
        <v>1</v>
      </c>
      <c r="D31" s="315" t="s">
        <v>2594</v>
      </c>
      <c r="E31" s="18" t="s">
        <v>1</v>
      </c>
      <c r="F31" s="316">
        <v>16.308</v>
      </c>
      <c r="G31" s="40"/>
      <c r="H31" s="46"/>
    </row>
    <row r="32" s="2" customFormat="1" ht="16.8" customHeight="1">
      <c r="A32" s="40"/>
      <c r="B32" s="46"/>
      <c r="C32" s="315" t="s">
        <v>1</v>
      </c>
      <c r="D32" s="315" t="s">
        <v>2595</v>
      </c>
      <c r="E32" s="18" t="s">
        <v>1</v>
      </c>
      <c r="F32" s="316">
        <v>15.912000000000001</v>
      </c>
      <c r="G32" s="40"/>
      <c r="H32" s="46"/>
    </row>
    <row r="33" s="2" customFormat="1" ht="16.8" customHeight="1">
      <c r="A33" s="40"/>
      <c r="B33" s="46"/>
      <c r="C33" s="315" t="s">
        <v>1</v>
      </c>
      <c r="D33" s="315" t="s">
        <v>2596</v>
      </c>
      <c r="E33" s="18" t="s">
        <v>1</v>
      </c>
      <c r="F33" s="316">
        <v>16.308</v>
      </c>
      <c r="G33" s="40"/>
      <c r="H33" s="46"/>
    </row>
    <row r="34" s="2" customFormat="1" ht="16.8" customHeight="1">
      <c r="A34" s="40"/>
      <c r="B34" s="46"/>
      <c r="C34" s="315" t="s">
        <v>1</v>
      </c>
      <c r="D34" s="315" t="s">
        <v>2597</v>
      </c>
      <c r="E34" s="18" t="s">
        <v>1</v>
      </c>
      <c r="F34" s="316">
        <v>21.850999999999999</v>
      </c>
      <c r="G34" s="40"/>
      <c r="H34" s="46"/>
    </row>
    <row r="35" s="2" customFormat="1" ht="16.8" customHeight="1">
      <c r="A35" s="40"/>
      <c r="B35" s="46"/>
      <c r="C35" s="315" t="s">
        <v>1</v>
      </c>
      <c r="D35" s="315" t="s">
        <v>2598</v>
      </c>
      <c r="E35" s="18" t="s">
        <v>1</v>
      </c>
      <c r="F35" s="316">
        <v>14.228</v>
      </c>
      <c r="G35" s="40"/>
      <c r="H35" s="46"/>
    </row>
    <row r="36" s="2" customFormat="1" ht="16.8" customHeight="1">
      <c r="A36" s="40"/>
      <c r="B36" s="46"/>
      <c r="C36" s="315" t="s">
        <v>1</v>
      </c>
      <c r="D36" s="315" t="s">
        <v>2599</v>
      </c>
      <c r="E36" s="18" t="s">
        <v>1</v>
      </c>
      <c r="F36" s="316">
        <v>15.912000000000001</v>
      </c>
      <c r="G36" s="40"/>
      <c r="H36" s="46"/>
    </row>
    <row r="37" s="2" customFormat="1" ht="16.8" customHeight="1">
      <c r="A37" s="40"/>
      <c r="B37" s="46"/>
      <c r="C37" s="315" t="s">
        <v>1</v>
      </c>
      <c r="D37" s="315" t="s">
        <v>2600</v>
      </c>
      <c r="E37" s="18" t="s">
        <v>1</v>
      </c>
      <c r="F37" s="316">
        <v>14.387000000000001</v>
      </c>
      <c r="G37" s="40"/>
      <c r="H37" s="46"/>
    </row>
    <row r="38" s="2" customFormat="1" ht="16.8" customHeight="1">
      <c r="A38" s="40"/>
      <c r="B38" s="46"/>
      <c r="C38" s="315" t="s">
        <v>1</v>
      </c>
      <c r="D38" s="315" t="s">
        <v>2601</v>
      </c>
      <c r="E38" s="18" t="s">
        <v>1</v>
      </c>
      <c r="F38" s="316">
        <v>32.115000000000002</v>
      </c>
      <c r="G38" s="40"/>
      <c r="H38" s="46"/>
    </row>
    <row r="39" s="2" customFormat="1" ht="16.8" customHeight="1">
      <c r="A39" s="40"/>
      <c r="B39" s="46"/>
      <c r="C39" s="315" t="s">
        <v>1</v>
      </c>
      <c r="D39" s="315" t="s">
        <v>2602</v>
      </c>
      <c r="E39" s="18" t="s">
        <v>1</v>
      </c>
      <c r="F39" s="316">
        <v>14.167</v>
      </c>
      <c r="G39" s="40"/>
      <c r="H39" s="46"/>
    </row>
    <row r="40" s="2" customFormat="1" ht="16.8" customHeight="1">
      <c r="A40" s="40"/>
      <c r="B40" s="46"/>
      <c r="C40" s="315" t="s">
        <v>1</v>
      </c>
      <c r="D40" s="315" t="s">
        <v>2603</v>
      </c>
      <c r="E40" s="18" t="s">
        <v>1</v>
      </c>
      <c r="F40" s="316">
        <v>31.895</v>
      </c>
      <c r="G40" s="40"/>
      <c r="H40" s="46"/>
    </row>
    <row r="41" s="2" customFormat="1" ht="16.8" customHeight="1">
      <c r="A41" s="40"/>
      <c r="B41" s="46"/>
      <c r="C41" s="315" t="s">
        <v>1</v>
      </c>
      <c r="D41" s="315" t="s">
        <v>2604</v>
      </c>
      <c r="E41" s="18" t="s">
        <v>1</v>
      </c>
      <c r="F41" s="316">
        <v>17.591999999999999</v>
      </c>
      <c r="G41" s="40"/>
      <c r="H41" s="46"/>
    </row>
    <row r="42" s="2" customFormat="1">
      <c r="A42" s="40"/>
      <c r="B42" s="46"/>
      <c r="C42" s="315" t="s">
        <v>1</v>
      </c>
      <c r="D42" s="315" t="s">
        <v>2605</v>
      </c>
      <c r="E42" s="18" t="s">
        <v>1</v>
      </c>
      <c r="F42" s="316">
        <v>72.897999999999996</v>
      </c>
      <c r="G42" s="40"/>
      <c r="H42" s="46"/>
    </row>
    <row r="43" s="2" customFormat="1" ht="16.8" customHeight="1">
      <c r="A43" s="40"/>
      <c r="B43" s="46"/>
      <c r="C43" s="315" t="s">
        <v>1</v>
      </c>
      <c r="D43" s="315" t="s">
        <v>2606</v>
      </c>
      <c r="E43" s="18" t="s">
        <v>1</v>
      </c>
      <c r="F43" s="316">
        <v>21.539000000000001</v>
      </c>
      <c r="G43" s="40"/>
      <c r="H43" s="46"/>
    </row>
    <row r="44" s="2" customFormat="1" ht="16.8" customHeight="1">
      <c r="A44" s="40"/>
      <c r="B44" s="46"/>
      <c r="C44" s="315" t="s">
        <v>112</v>
      </c>
      <c r="D44" s="315" t="s">
        <v>229</v>
      </c>
      <c r="E44" s="18" t="s">
        <v>1</v>
      </c>
      <c r="F44" s="316">
        <v>430.73599999999999</v>
      </c>
      <c r="G44" s="40"/>
      <c r="H44" s="46"/>
    </row>
    <row r="45" s="2" customFormat="1" ht="16.8" customHeight="1">
      <c r="A45" s="40"/>
      <c r="B45" s="46"/>
      <c r="C45" s="317" t="s">
        <v>4543</v>
      </c>
      <c r="D45" s="40"/>
      <c r="E45" s="40"/>
      <c r="F45" s="40"/>
      <c r="G45" s="40"/>
      <c r="H45" s="46"/>
    </row>
    <row r="46" s="2" customFormat="1" ht="16.8" customHeight="1">
      <c r="A46" s="40"/>
      <c r="B46" s="46"/>
      <c r="C46" s="315" t="s">
        <v>2584</v>
      </c>
      <c r="D46" s="315" t="s">
        <v>2585</v>
      </c>
      <c r="E46" s="18" t="s">
        <v>221</v>
      </c>
      <c r="F46" s="316">
        <v>430.73599999999999</v>
      </c>
      <c r="G46" s="40"/>
      <c r="H46" s="46"/>
    </row>
    <row r="47" s="2" customFormat="1" ht="16.8" customHeight="1">
      <c r="A47" s="40"/>
      <c r="B47" s="46"/>
      <c r="C47" s="315" t="s">
        <v>563</v>
      </c>
      <c r="D47" s="315" t="s">
        <v>564</v>
      </c>
      <c r="E47" s="18" t="s">
        <v>221</v>
      </c>
      <c r="F47" s="316">
        <v>2575.0839999999998</v>
      </c>
      <c r="G47" s="40"/>
      <c r="H47" s="46"/>
    </row>
    <row r="48" s="2" customFormat="1" ht="16.8" customHeight="1">
      <c r="A48" s="40"/>
      <c r="B48" s="46"/>
      <c r="C48" s="315" t="s">
        <v>686</v>
      </c>
      <c r="D48" s="315" t="s">
        <v>687</v>
      </c>
      <c r="E48" s="18" t="s">
        <v>221</v>
      </c>
      <c r="F48" s="316">
        <v>483.83199999999999</v>
      </c>
      <c r="G48" s="40"/>
      <c r="H48" s="46"/>
    </row>
    <row r="49" s="2" customFormat="1" ht="16.8" customHeight="1">
      <c r="A49" s="40"/>
      <c r="B49" s="46"/>
      <c r="C49" s="315" t="s">
        <v>681</v>
      </c>
      <c r="D49" s="315" t="s">
        <v>682</v>
      </c>
      <c r="E49" s="18" t="s">
        <v>221</v>
      </c>
      <c r="F49" s="316">
        <v>483.83199999999999</v>
      </c>
      <c r="G49" s="40"/>
      <c r="H49" s="46"/>
    </row>
    <row r="50" s="2" customFormat="1" ht="16.8" customHeight="1">
      <c r="A50" s="40"/>
      <c r="B50" s="46"/>
      <c r="C50" s="315" t="s">
        <v>690</v>
      </c>
      <c r="D50" s="315" t="s">
        <v>691</v>
      </c>
      <c r="E50" s="18" t="s">
        <v>221</v>
      </c>
      <c r="F50" s="316">
        <v>483.83199999999999</v>
      </c>
      <c r="G50" s="40"/>
      <c r="H50" s="46"/>
    </row>
    <row r="51" s="2" customFormat="1" ht="16.8" customHeight="1">
      <c r="A51" s="40"/>
      <c r="B51" s="46"/>
      <c r="C51" s="315" t="s">
        <v>2575</v>
      </c>
      <c r="D51" s="315" t="s">
        <v>2576</v>
      </c>
      <c r="E51" s="18" t="s">
        <v>221</v>
      </c>
      <c r="F51" s="316">
        <v>483.83199999999999</v>
      </c>
      <c r="G51" s="40"/>
      <c r="H51" s="46"/>
    </row>
    <row r="52" s="2" customFormat="1" ht="16.8" customHeight="1">
      <c r="A52" s="40"/>
      <c r="B52" s="46"/>
      <c r="C52" s="315" t="s">
        <v>2580</v>
      </c>
      <c r="D52" s="315" t="s">
        <v>2581</v>
      </c>
      <c r="E52" s="18" t="s">
        <v>221</v>
      </c>
      <c r="F52" s="316">
        <v>483.83199999999999</v>
      </c>
      <c r="G52" s="40"/>
      <c r="H52" s="46"/>
    </row>
    <row r="53" s="2" customFormat="1" ht="16.8" customHeight="1">
      <c r="A53" s="40"/>
      <c r="B53" s="46"/>
      <c r="C53" s="315" t="s">
        <v>2657</v>
      </c>
      <c r="D53" s="315" t="s">
        <v>2658</v>
      </c>
      <c r="E53" s="18" t="s">
        <v>221</v>
      </c>
      <c r="F53" s="316">
        <v>483.83199999999999</v>
      </c>
      <c r="G53" s="40"/>
      <c r="H53" s="46"/>
    </row>
    <row r="54" s="2" customFormat="1">
      <c r="A54" s="40"/>
      <c r="B54" s="46"/>
      <c r="C54" s="315" t="s">
        <v>2661</v>
      </c>
      <c r="D54" s="315" t="s">
        <v>2662</v>
      </c>
      <c r="E54" s="18" t="s">
        <v>221</v>
      </c>
      <c r="F54" s="316">
        <v>483.83199999999999</v>
      </c>
      <c r="G54" s="40"/>
      <c r="H54" s="46"/>
    </row>
    <row r="55" s="2" customFormat="1" ht="16.8" customHeight="1">
      <c r="A55" s="40"/>
      <c r="B55" s="46"/>
      <c r="C55" s="315" t="s">
        <v>2756</v>
      </c>
      <c r="D55" s="315" t="s">
        <v>2757</v>
      </c>
      <c r="E55" s="18" t="s">
        <v>221</v>
      </c>
      <c r="F55" s="316">
        <v>483.83199999999999</v>
      </c>
      <c r="G55" s="40"/>
      <c r="H55" s="46"/>
    </row>
    <row r="56" s="2" customFormat="1" ht="16.8" customHeight="1">
      <c r="A56" s="40"/>
      <c r="B56" s="46"/>
      <c r="C56" s="315" t="s">
        <v>2652</v>
      </c>
      <c r="D56" s="315" t="s">
        <v>2653</v>
      </c>
      <c r="E56" s="18" t="s">
        <v>221</v>
      </c>
      <c r="F56" s="316">
        <v>554.803</v>
      </c>
      <c r="G56" s="40"/>
      <c r="H56" s="46"/>
    </row>
    <row r="57" s="2" customFormat="1" ht="16.8" customHeight="1">
      <c r="A57" s="40"/>
      <c r="B57" s="46"/>
      <c r="C57" s="311" t="s">
        <v>115</v>
      </c>
      <c r="D57" s="312" t="s">
        <v>116</v>
      </c>
      <c r="E57" s="313" t="s">
        <v>1</v>
      </c>
      <c r="F57" s="314">
        <v>698.99800000000005</v>
      </c>
      <c r="G57" s="40"/>
      <c r="H57" s="46"/>
    </row>
    <row r="58" s="2" customFormat="1">
      <c r="A58" s="40"/>
      <c r="B58" s="46"/>
      <c r="C58" s="315" t="s">
        <v>1</v>
      </c>
      <c r="D58" s="315" t="s">
        <v>2551</v>
      </c>
      <c r="E58" s="18" t="s">
        <v>1</v>
      </c>
      <c r="F58" s="316">
        <v>25.536000000000001</v>
      </c>
      <c r="G58" s="40"/>
      <c r="H58" s="46"/>
    </row>
    <row r="59" s="2" customFormat="1">
      <c r="A59" s="40"/>
      <c r="B59" s="46"/>
      <c r="C59" s="315" t="s">
        <v>1</v>
      </c>
      <c r="D59" s="315" t="s">
        <v>2552</v>
      </c>
      <c r="E59" s="18" t="s">
        <v>1</v>
      </c>
      <c r="F59" s="316">
        <v>30.024000000000001</v>
      </c>
      <c r="G59" s="40"/>
      <c r="H59" s="46"/>
    </row>
    <row r="60" s="2" customFormat="1">
      <c r="A60" s="40"/>
      <c r="B60" s="46"/>
      <c r="C60" s="315" t="s">
        <v>1</v>
      </c>
      <c r="D60" s="315" t="s">
        <v>2553</v>
      </c>
      <c r="E60" s="18" t="s">
        <v>1</v>
      </c>
      <c r="F60" s="316">
        <v>46.143999999999998</v>
      </c>
      <c r="G60" s="40"/>
      <c r="H60" s="46"/>
    </row>
    <row r="61" s="2" customFormat="1">
      <c r="A61" s="40"/>
      <c r="B61" s="46"/>
      <c r="C61" s="315" t="s">
        <v>1</v>
      </c>
      <c r="D61" s="315" t="s">
        <v>2554</v>
      </c>
      <c r="E61" s="18" t="s">
        <v>1</v>
      </c>
      <c r="F61" s="316">
        <v>24.576000000000001</v>
      </c>
      <c r="G61" s="40"/>
      <c r="H61" s="46"/>
    </row>
    <row r="62" s="2" customFormat="1">
      <c r="A62" s="40"/>
      <c r="B62" s="46"/>
      <c r="C62" s="315" t="s">
        <v>1</v>
      </c>
      <c r="D62" s="315" t="s">
        <v>2555</v>
      </c>
      <c r="E62" s="18" t="s">
        <v>1</v>
      </c>
      <c r="F62" s="316">
        <v>25.536000000000001</v>
      </c>
      <c r="G62" s="40"/>
      <c r="H62" s="46"/>
    </row>
    <row r="63" s="2" customFormat="1">
      <c r="A63" s="40"/>
      <c r="B63" s="46"/>
      <c r="C63" s="315" t="s">
        <v>1</v>
      </c>
      <c r="D63" s="315" t="s">
        <v>2556</v>
      </c>
      <c r="E63" s="18" t="s">
        <v>1</v>
      </c>
      <c r="F63" s="316">
        <v>30.024000000000001</v>
      </c>
      <c r="G63" s="40"/>
      <c r="H63" s="46"/>
    </row>
    <row r="64" s="2" customFormat="1">
      <c r="A64" s="40"/>
      <c r="B64" s="46"/>
      <c r="C64" s="315" t="s">
        <v>1</v>
      </c>
      <c r="D64" s="315" t="s">
        <v>2557</v>
      </c>
      <c r="E64" s="18" t="s">
        <v>1</v>
      </c>
      <c r="F64" s="316">
        <v>46.143999999999998</v>
      </c>
      <c r="G64" s="40"/>
      <c r="H64" s="46"/>
    </row>
    <row r="65" s="2" customFormat="1">
      <c r="A65" s="40"/>
      <c r="B65" s="46"/>
      <c r="C65" s="315" t="s">
        <v>1</v>
      </c>
      <c r="D65" s="315" t="s">
        <v>2558</v>
      </c>
      <c r="E65" s="18" t="s">
        <v>1</v>
      </c>
      <c r="F65" s="316">
        <v>24.576000000000001</v>
      </c>
      <c r="G65" s="40"/>
      <c r="H65" s="46"/>
    </row>
    <row r="66" s="2" customFormat="1">
      <c r="A66" s="40"/>
      <c r="B66" s="46"/>
      <c r="C66" s="315" t="s">
        <v>1</v>
      </c>
      <c r="D66" s="315" t="s">
        <v>2559</v>
      </c>
      <c r="E66" s="18" t="s">
        <v>1</v>
      </c>
      <c r="F66" s="316">
        <v>23.84</v>
      </c>
      <c r="G66" s="40"/>
      <c r="H66" s="46"/>
    </row>
    <row r="67" s="2" customFormat="1">
      <c r="A67" s="40"/>
      <c r="B67" s="46"/>
      <c r="C67" s="315" t="s">
        <v>1</v>
      </c>
      <c r="D67" s="315" t="s">
        <v>2560</v>
      </c>
      <c r="E67" s="18" t="s">
        <v>1</v>
      </c>
      <c r="F67" s="316">
        <v>24.576000000000001</v>
      </c>
      <c r="G67" s="40"/>
      <c r="H67" s="46"/>
    </row>
    <row r="68" s="2" customFormat="1">
      <c r="A68" s="40"/>
      <c r="B68" s="46"/>
      <c r="C68" s="315" t="s">
        <v>1</v>
      </c>
      <c r="D68" s="315" t="s">
        <v>2561</v>
      </c>
      <c r="E68" s="18" t="s">
        <v>1</v>
      </c>
      <c r="F68" s="316">
        <v>24.940999999999999</v>
      </c>
      <c r="G68" s="40"/>
      <c r="H68" s="46"/>
    </row>
    <row r="69" s="2" customFormat="1">
      <c r="A69" s="40"/>
      <c r="B69" s="46"/>
      <c r="C69" s="315" t="s">
        <v>1</v>
      </c>
      <c r="D69" s="315" t="s">
        <v>2562</v>
      </c>
      <c r="E69" s="18" t="s">
        <v>1</v>
      </c>
      <c r="F69" s="316">
        <v>31.364000000000001</v>
      </c>
      <c r="G69" s="40"/>
      <c r="H69" s="46"/>
    </row>
    <row r="70" s="2" customFormat="1">
      <c r="A70" s="40"/>
      <c r="B70" s="46"/>
      <c r="C70" s="315" t="s">
        <v>1</v>
      </c>
      <c r="D70" s="315" t="s">
        <v>2563</v>
      </c>
      <c r="E70" s="18" t="s">
        <v>1</v>
      </c>
      <c r="F70" s="316">
        <v>17.754000000000001</v>
      </c>
      <c r="G70" s="40"/>
      <c r="H70" s="46"/>
    </row>
    <row r="71" s="2" customFormat="1">
      <c r="A71" s="40"/>
      <c r="B71" s="46"/>
      <c r="C71" s="315" t="s">
        <v>1</v>
      </c>
      <c r="D71" s="315" t="s">
        <v>2564</v>
      </c>
      <c r="E71" s="18" t="s">
        <v>1</v>
      </c>
      <c r="F71" s="316">
        <v>24.576000000000001</v>
      </c>
      <c r="G71" s="40"/>
      <c r="H71" s="46"/>
    </row>
    <row r="72" s="2" customFormat="1" ht="16.8" customHeight="1">
      <c r="A72" s="40"/>
      <c r="B72" s="46"/>
      <c r="C72" s="315" t="s">
        <v>1</v>
      </c>
      <c r="D72" s="315" t="s">
        <v>2565</v>
      </c>
      <c r="E72" s="18" t="s">
        <v>1</v>
      </c>
      <c r="F72" s="316">
        <v>17.547000000000001</v>
      </c>
      <c r="G72" s="40"/>
      <c r="H72" s="46"/>
    </row>
    <row r="73" s="2" customFormat="1">
      <c r="A73" s="40"/>
      <c r="B73" s="46"/>
      <c r="C73" s="315" t="s">
        <v>1</v>
      </c>
      <c r="D73" s="315" t="s">
        <v>2566</v>
      </c>
      <c r="E73" s="18" t="s">
        <v>1</v>
      </c>
      <c r="F73" s="316">
        <v>19.263000000000002</v>
      </c>
      <c r="G73" s="40"/>
      <c r="H73" s="46"/>
    </row>
    <row r="74" s="2" customFormat="1">
      <c r="A74" s="40"/>
      <c r="B74" s="46"/>
      <c r="C74" s="315" t="s">
        <v>1</v>
      </c>
      <c r="D74" s="315" t="s">
        <v>2567</v>
      </c>
      <c r="E74" s="18" t="s">
        <v>1</v>
      </c>
      <c r="F74" s="316">
        <v>29.765000000000001</v>
      </c>
      <c r="G74" s="40"/>
      <c r="H74" s="46"/>
    </row>
    <row r="75" s="2" customFormat="1">
      <c r="A75" s="40"/>
      <c r="B75" s="46"/>
      <c r="C75" s="315" t="s">
        <v>1</v>
      </c>
      <c r="D75" s="315" t="s">
        <v>2568</v>
      </c>
      <c r="E75" s="18" t="s">
        <v>1</v>
      </c>
      <c r="F75" s="316">
        <v>19.062999999999999</v>
      </c>
      <c r="G75" s="40"/>
      <c r="H75" s="46"/>
    </row>
    <row r="76" s="2" customFormat="1">
      <c r="A76" s="40"/>
      <c r="B76" s="46"/>
      <c r="C76" s="315" t="s">
        <v>1</v>
      </c>
      <c r="D76" s="315" t="s">
        <v>2569</v>
      </c>
      <c r="E76" s="18" t="s">
        <v>1</v>
      </c>
      <c r="F76" s="316">
        <v>29.565000000000001</v>
      </c>
      <c r="G76" s="40"/>
      <c r="H76" s="46"/>
    </row>
    <row r="77" s="2" customFormat="1" ht="16.8" customHeight="1">
      <c r="A77" s="40"/>
      <c r="B77" s="46"/>
      <c r="C77" s="315" t="s">
        <v>1</v>
      </c>
      <c r="D77" s="315" t="s">
        <v>2570</v>
      </c>
      <c r="E77" s="18" t="s">
        <v>1</v>
      </c>
      <c r="F77" s="316">
        <v>24.199999999999999</v>
      </c>
      <c r="G77" s="40"/>
      <c r="H77" s="46"/>
    </row>
    <row r="78" s="2" customFormat="1">
      <c r="A78" s="40"/>
      <c r="B78" s="46"/>
      <c r="C78" s="315" t="s">
        <v>1</v>
      </c>
      <c r="D78" s="315" t="s">
        <v>2571</v>
      </c>
      <c r="E78" s="18" t="s">
        <v>1</v>
      </c>
      <c r="F78" s="316">
        <v>34.368000000000002</v>
      </c>
      <c r="G78" s="40"/>
      <c r="H78" s="46"/>
    </row>
    <row r="79" s="2" customFormat="1">
      <c r="A79" s="40"/>
      <c r="B79" s="46"/>
      <c r="C79" s="315" t="s">
        <v>1</v>
      </c>
      <c r="D79" s="315" t="s">
        <v>2572</v>
      </c>
      <c r="E79" s="18" t="s">
        <v>1</v>
      </c>
      <c r="F79" s="316">
        <v>96.052000000000007</v>
      </c>
      <c r="G79" s="40"/>
      <c r="H79" s="46"/>
    </row>
    <row r="80" s="2" customFormat="1" ht="16.8" customHeight="1">
      <c r="A80" s="40"/>
      <c r="B80" s="46"/>
      <c r="C80" s="315" t="s">
        <v>1</v>
      </c>
      <c r="D80" s="315" t="s">
        <v>2573</v>
      </c>
      <c r="E80" s="18" t="s">
        <v>1</v>
      </c>
      <c r="F80" s="316">
        <v>29.564</v>
      </c>
      <c r="G80" s="40"/>
      <c r="H80" s="46"/>
    </row>
    <row r="81" s="2" customFormat="1" ht="16.8" customHeight="1">
      <c r="A81" s="40"/>
      <c r="B81" s="46"/>
      <c r="C81" s="315" t="s">
        <v>115</v>
      </c>
      <c r="D81" s="315" t="s">
        <v>229</v>
      </c>
      <c r="E81" s="18" t="s">
        <v>1</v>
      </c>
      <c r="F81" s="316">
        <v>698.99800000000005</v>
      </c>
      <c r="G81" s="40"/>
      <c r="H81" s="46"/>
    </row>
    <row r="82" s="2" customFormat="1" ht="16.8" customHeight="1">
      <c r="A82" s="40"/>
      <c r="B82" s="46"/>
      <c r="C82" s="317" t="s">
        <v>4543</v>
      </c>
      <c r="D82" s="40"/>
      <c r="E82" s="40"/>
      <c r="F82" s="40"/>
      <c r="G82" s="40"/>
      <c r="H82" s="46"/>
    </row>
    <row r="83" s="2" customFormat="1" ht="16.8" customHeight="1">
      <c r="A83" s="40"/>
      <c r="B83" s="46"/>
      <c r="C83" s="315" t="s">
        <v>2548</v>
      </c>
      <c r="D83" s="315" t="s">
        <v>2549</v>
      </c>
      <c r="E83" s="18" t="s">
        <v>221</v>
      </c>
      <c r="F83" s="316">
        <v>698.99800000000005</v>
      </c>
      <c r="G83" s="40"/>
      <c r="H83" s="46"/>
    </row>
    <row r="84" s="2" customFormat="1" ht="16.8" customHeight="1">
      <c r="A84" s="40"/>
      <c r="B84" s="46"/>
      <c r="C84" s="315" t="s">
        <v>1220</v>
      </c>
      <c r="D84" s="315" t="s">
        <v>1221</v>
      </c>
      <c r="E84" s="18" t="s">
        <v>221</v>
      </c>
      <c r="F84" s="316">
        <v>698.99800000000005</v>
      </c>
      <c r="G84" s="40"/>
      <c r="H84" s="46"/>
    </row>
    <row r="85" s="2" customFormat="1" ht="16.8" customHeight="1">
      <c r="A85" s="40"/>
      <c r="B85" s="46"/>
      <c r="C85" s="315" t="s">
        <v>1224</v>
      </c>
      <c r="D85" s="315" t="s">
        <v>1225</v>
      </c>
      <c r="E85" s="18" t="s">
        <v>221</v>
      </c>
      <c r="F85" s="316">
        <v>3509.306</v>
      </c>
      <c r="G85" s="40"/>
      <c r="H85" s="46"/>
    </row>
    <row r="86" s="2" customFormat="1" ht="16.8" customHeight="1">
      <c r="A86" s="40"/>
      <c r="B86" s="46"/>
      <c r="C86" s="311" t="s">
        <v>119</v>
      </c>
      <c r="D86" s="312" t="s">
        <v>120</v>
      </c>
      <c r="E86" s="313" t="s">
        <v>1</v>
      </c>
      <c r="F86" s="314">
        <v>96.540000000000006</v>
      </c>
      <c r="G86" s="40"/>
      <c r="H86" s="46"/>
    </row>
    <row r="87" s="2" customFormat="1" ht="16.8" customHeight="1">
      <c r="A87" s="40"/>
      <c r="B87" s="46"/>
      <c r="C87" s="315" t="s">
        <v>1</v>
      </c>
      <c r="D87" s="315" t="s">
        <v>2611</v>
      </c>
      <c r="E87" s="18" t="s">
        <v>1</v>
      </c>
      <c r="F87" s="316">
        <v>4.7999999999999998</v>
      </c>
      <c r="G87" s="40"/>
      <c r="H87" s="46"/>
    </row>
    <row r="88" s="2" customFormat="1" ht="16.8" customHeight="1">
      <c r="A88" s="40"/>
      <c r="B88" s="46"/>
      <c r="C88" s="315" t="s">
        <v>1</v>
      </c>
      <c r="D88" s="315" t="s">
        <v>2612</v>
      </c>
      <c r="E88" s="18" t="s">
        <v>1</v>
      </c>
      <c r="F88" s="316">
        <v>6</v>
      </c>
      <c r="G88" s="40"/>
      <c r="H88" s="46"/>
    </row>
    <row r="89" s="2" customFormat="1" ht="16.8" customHeight="1">
      <c r="A89" s="40"/>
      <c r="B89" s="46"/>
      <c r="C89" s="315" t="s">
        <v>1</v>
      </c>
      <c r="D89" s="315" t="s">
        <v>2613</v>
      </c>
      <c r="E89" s="18" t="s">
        <v>1</v>
      </c>
      <c r="F89" s="316">
        <v>7.2000000000000002</v>
      </c>
      <c r="G89" s="40"/>
      <c r="H89" s="46"/>
    </row>
    <row r="90" s="2" customFormat="1" ht="16.8" customHeight="1">
      <c r="A90" s="40"/>
      <c r="B90" s="46"/>
      <c r="C90" s="315" t="s">
        <v>1</v>
      </c>
      <c r="D90" s="315" t="s">
        <v>2614</v>
      </c>
      <c r="E90" s="18" t="s">
        <v>1</v>
      </c>
      <c r="F90" s="316">
        <v>4.7999999999999998</v>
      </c>
      <c r="G90" s="40"/>
      <c r="H90" s="46"/>
    </row>
    <row r="91" s="2" customFormat="1" ht="16.8" customHeight="1">
      <c r="A91" s="40"/>
      <c r="B91" s="46"/>
      <c r="C91" s="315" t="s">
        <v>1</v>
      </c>
      <c r="D91" s="315" t="s">
        <v>2615</v>
      </c>
      <c r="E91" s="18" t="s">
        <v>1</v>
      </c>
      <c r="F91" s="316">
        <v>4</v>
      </c>
      <c r="G91" s="40"/>
      <c r="H91" s="46"/>
    </row>
    <row r="92" s="2" customFormat="1" ht="16.8" customHeight="1">
      <c r="A92" s="40"/>
      <c r="B92" s="46"/>
      <c r="C92" s="315" t="s">
        <v>1</v>
      </c>
      <c r="D92" s="315" t="s">
        <v>2616</v>
      </c>
      <c r="E92" s="18" t="s">
        <v>1</v>
      </c>
      <c r="F92" s="316">
        <v>6</v>
      </c>
      <c r="G92" s="40"/>
      <c r="H92" s="46"/>
    </row>
    <row r="93" s="2" customFormat="1" ht="16.8" customHeight="1">
      <c r="A93" s="40"/>
      <c r="B93" s="46"/>
      <c r="C93" s="315" t="s">
        <v>1</v>
      </c>
      <c r="D93" s="315" t="s">
        <v>2617</v>
      </c>
      <c r="E93" s="18" t="s">
        <v>1</v>
      </c>
      <c r="F93" s="316">
        <v>8.6999999999999993</v>
      </c>
      <c r="G93" s="40"/>
      <c r="H93" s="46"/>
    </row>
    <row r="94" s="2" customFormat="1" ht="16.8" customHeight="1">
      <c r="A94" s="40"/>
      <c r="B94" s="46"/>
      <c r="C94" s="315" t="s">
        <v>1</v>
      </c>
      <c r="D94" s="315" t="s">
        <v>2618</v>
      </c>
      <c r="E94" s="18" t="s">
        <v>1</v>
      </c>
      <c r="F94" s="316">
        <v>4.7999999999999998</v>
      </c>
      <c r="G94" s="40"/>
      <c r="H94" s="46"/>
    </row>
    <row r="95" s="2" customFormat="1" ht="16.8" customHeight="1">
      <c r="A95" s="40"/>
      <c r="B95" s="46"/>
      <c r="C95" s="315" t="s">
        <v>1</v>
      </c>
      <c r="D95" s="315" t="s">
        <v>2619</v>
      </c>
      <c r="E95" s="18" t="s">
        <v>1</v>
      </c>
      <c r="F95" s="316">
        <v>4.7999999999999998</v>
      </c>
      <c r="G95" s="40"/>
      <c r="H95" s="46"/>
    </row>
    <row r="96" s="2" customFormat="1" ht="16.8" customHeight="1">
      <c r="A96" s="40"/>
      <c r="B96" s="46"/>
      <c r="C96" s="315" t="s">
        <v>1</v>
      </c>
      <c r="D96" s="315" t="s">
        <v>2620</v>
      </c>
      <c r="E96" s="18" t="s">
        <v>1</v>
      </c>
      <c r="F96" s="316">
        <v>4.7999999999999998</v>
      </c>
      <c r="G96" s="40"/>
      <c r="H96" s="46"/>
    </row>
    <row r="97" s="2" customFormat="1" ht="16.8" customHeight="1">
      <c r="A97" s="40"/>
      <c r="B97" s="46"/>
      <c r="C97" s="315" t="s">
        <v>1</v>
      </c>
      <c r="D97" s="315" t="s">
        <v>2621</v>
      </c>
      <c r="E97" s="18" t="s">
        <v>1</v>
      </c>
      <c r="F97" s="316">
        <v>4.7999999999999998</v>
      </c>
      <c r="G97" s="40"/>
      <c r="H97" s="46"/>
    </row>
    <row r="98" s="2" customFormat="1" ht="16.8" customHeight="1">
      <c r="A98" s="40"/>
      <c r="B98" s="46"/>
      <c r="C98" s="315" t="s">
        <v>1</v>
      </c>
      <c r="D98" s="315" t="s">
        <v>2622</v>
      </c>
      <c r="E98" s="18" t="s">
        <v>1</v>
      </c>
      <c r="F98" s="316">
        <v>4.7999999999999998</v>
      </c>
      <c r="G98" s="40"/>
      <c r="H98" s="46"/>
    </row>
    <row r="99" s="2" customFormat="1" ht="16.8" customHeight="1">
      <c r="A99" s="40"/>
      <c r="B99" s="46"/>
      <c r="C99" s="315" t="s">
        <v>1</v>
      </c>
      <c r="D99" s="315" t="s">
        <v>2623</v>
      </c>
      <c r="E99" s="18" t="s">
        <v>1</v>
      </c>
      <c r="F99" s="316">
        <v>5.5999999999999996</v>
      </c>
      <c r="G99" s="40"/>
      <c r="H99" s="46"/>
    </row>
    <row r="100" s="2" customFormat="1" ht="16.8" customHeight="1">
      <c r="A100" s="40"/>
      <c r="B100" s="46"/>
      <c r="C100" s="315" t="s">
        <v>1</v>
      </c>
      <c r="D100" s="315" t="s">
        <v>2624</v>
      </c>
      <c r="E100" s="18" t="s">
        <v>1</v>
      </c>
      <c r="F100" s="316">
        <v>4.7999999999999998</v>
      </c>
      <c r="G100" s="40"/>
      <c r="H100" s="46"/>
    </row>
    <row r="101" s="2" customFormat="1" ht="16.8" customHeight="1">
      <c r="A101" s="40"/>
      <c r="B101" s="46"/>
      <c r="C101" s="315" t="s">
        <v>1</v>
      </c>
      <c r="D101" s="315" t="s">
        <v>2625</v>
      </c>
      <c r="E101" s="18" t="s">
        <v>1</v>
      </c>
      <c r="F101" s="316">
        <v>15.6</v>
      </c>
      <c r="G101" s="40"/>
      <c r="H101" s="46"/>
    </row>
    <row r="102" s="2" customFormat="1" ht="16.8" customHeight="1">
      <c r="A102" s="40"/>
      <c r="B102" s="46"/>
      <c r="C102" s="315" t="s">
        <v>1</v>
      </c>
      <c r="D102" s="315" t="s">
        <v>2626</v>
      </c>
      <c r="E102" s="18" t="s">
        <v>1</v>
      </c>
      <c r="F102" s="316">
        <v>1.44</v>
      </c>
      <c r="G102" s="40"/>
      <c r="H102" s="46"/>
    </row>
    <row r="103" s="2" customFormat="1" ht="16.8" customHeight="1">
      <c r="A103" s="40"/>
      <c r="B103" s="46"/>
      <c r="C103" s="315" t="s">
        <v>1</v>
      </c>
      <c r="D103" s="315" t="s">
        <v>2627</v>
      </c>
      <c r="E103" s="18" t="s">
        <v>1</v>
      </c>
      <c r="F103" s="316">
        <v>1.6000000000000001</v>
      </c>
      <c r="G103" s="40"/>
      <c r="H103" s="46"/>
    </row>
    <row r="104" s="2" customFormat="1" ht="16.8" customHeight="1">
      <c r="A104" s="40"/>
      <c r="B104" s="46"/>
      <c r="C104" s="315" t="s">
        <v>1</v>
      </c>
      <c r="D104" s="315" t="s">
        <v>2628</v>
      </c>
      <c r="E104" s="18" t="s">
        <v>1</v>
      </c>
      <c r="F104" s="316">
        <v>2</v>
      </c>
      <c r="G104" s="40"/>
      <c r="H104" s="46"/>
    </row>
    <row r="105" s="2" customFormat="1" ht="16.8" customHeight="1">
      <c r="A105" s="40"/>
      <c r="B105" s="46"/>
      <c r="C105" s="315" t="s">
        <v>119</v>
      </c>
      <c r="D105" s="315" t="s">
        <v>229</v>
      </c>
      <c r="E105" s="18" t="s">
        <v>1</v>
      </c>
      <c r="F105" s="316">
        <v>96.540000000000006</v>
      </c>
      <c r="G105" s="40"/>
      <c r="H105" s="46"/>
    </row>
    <row r="106" s="2" customFormat="1" ht="16.8" customHeight="1">
      <c r="A106" s="40"/>
      <c r="B106" s="46"/>
      <c r="C106" s="317" t="s">
        <v>4543</v>
      </c>
      <c r="D106" s="40"/>
      <c r="E106" s="40"/>
      <c r="F106" s="40"/>
      <c r="G106" s="40"/>
      <c r="H106" s="46"/>
    </row>
    <row r="107" s="2" customFormat="1" ht="16.8" customHeight="1">
      <c r="A107" s="40"/>
      <c r="B107" s="46"/>
      <c r="C107" s="315" t="s">
        <v>2608</v>
      </c>
      <c r="D107" s="315" t="s">
        <v>2609</v>
      </c>
      <c r="E107" s="18" t="s">
        <v>237</v>
      </c>
      <c r="F107" s="316">
        <v>96.540000000000006</v>
      </c>
      <c r="G107" s="40"/>
      <c r="H107" s="46"/>
    </row>
    <row r="108" s="2" customFormat="1" ht="16.8" customHeight="1">
      <c r="A108" s="40"/>
      <c r="B108" s="46"/>
      <c r="C108" s="315" t="s">
        <v>686</v>
      </c>
      <c r="D108" s="315" t="s">
        <v>687</v>
      </c>
      <c r="E108" s="18" t="s">
        <v>221</v>
      </c>
      <c r="F108" s="316">
        <v>483.83199999999999</v>
      </c>
      <c r="G108" s="40"/>
      <c r="H108" s="46"/>
    </row>
    <row r="109" s="2" customFormat="1" ht="16.8" customHeight="1">
      <c r="A109" s="40"/>
      <c r="B109" s="46"/>
      <c r="C109" s="315" t="s">
        <v>681</v>
      </c>
      <c r="D109" s="315" t="s">
        <v>682</v>
      </c>
      <c r="E109" s="18" t="s">
        <v>221</v>
      </c>
      <c r="F109" s="316">
        <v>483.83199999999999</v>
      </c>
      <c r="G109" s="40"/>
      <c r="H109" s="46"/>
    </row>
    <row r="110" s="2" customFormat="1" ht="16.8" customHeight="1">
      <c r="A110" s="40"/>
      <c r="B110" s="46"/>
      <c r="C110" s="315" t="s">
        <v>690</v>
      </c>
      <c r="D110" s="315" t="s">
        <v>691</v>
      </c>
      <c r="E110" s="18" t="s">
        <v>221</v>
      </c>
      <c r="F110" s="316">
        <v>483.83199999999999</v>
      </c>
      <c r="G110" s="40"/>
      <c r="H110" s="46"/>
    </row>
    <row r="111" s="2" customFormat="1" ht="16.8" customHeight="1">
      <c r="A111" s="40"/>
      <c r="B111" s="46"/>
      <c r="C111" s="315" t="s">
        <v>2575</v>
      </c>
      <c r="D111" s="315" t="s">
        <v>2576</v>
      </c>
      <c r="E111" s="18" t="s">
        <v>221</v>
      </c>
      <c r="F111" s="316">
        <v>483.83199999999999</v>
      </c>
      <c r="G111" s="40"/>
      <c r="H111" s="46"/>
    </row>
    <row r="112" s="2" customFormat="1" ht="16.8" customHeight="1">
      <c r="A112" s="40"/>
      <c r="B112" s="46"/>
      <c r="C112" s="315" t="s">
        <v>2580</v>
      </c>
      <c r="D112" s="315" t="s">
        <v>2581</v>
      </c>
      <c r="E112" s="18" t="s">
        <v>221</v>
      </c>
      <c r="F112" s="316">
        <v>483.83199999999999</v>
      </c>
      <c r="G112" s="40"/>
      <c r="H112" s="46"/>
    </row>
    <row r="113" s="2" customFormat="1" ht="16.8" customHeight="1">
      <c r="A113" s="40"/>
      <c r="B113" s="46"/>
      <c r="C113" s="315" t="s">
        <v>2657</v>
      </c>
      <c r="D113" s="315" t="s">
        <v>2658</v>
      </c>
      <c r="E113" s="18" t="s">
        <v>221</v>
      </c>
      <c r="F113" s="316">
        <v>483.83199999999999</v>
      </c>
      <c r="G113" s="40"/>
      <c r="H113" s="46"/>
    </row>
    <row r="114" s="2" customFormat="1">
      <c r="A114" s="40"/>
      <c r="B114" s="46"/>
      <c r="C114" s="315" t="s">
        <v>2661</v>
      </c>
      <c r="D114" s="315" t="s">
        <v>2662</v>
      </c>
      <c r="E114" s="18" t="s">
        <v>221</v>
      </c>
      <c r="F114" s="316">
        <v>483.83199999999999</v>
      </c>
      <c r="G114" s="40"/>
      <c r="H114" s="46"/>
    </row>
    <row r="115" s="2" customFormat="1" ht="16.8" customHeight="1">
      <c r="A115" s="40"/>
      <c r="B115" s="46"/>
      <c r="C115" s="315" t="s">
        <v>2756</v>
      </c>
      <c r="D115" s="315" t="s">
        <v>2757</v>
      </c>
      <c r="E115" s="18" t="s">
        <v>221</v>
      </c>
      <c r="F115" s="316">
        <v>483.83199999999999</v>
      </c>
      <c r="G115" s="40"/>
      <c r="H115" s="46"/>
    </row>
    <row r="116" s="2" customFormat="1" ht="16.8" customHeight="1">
      <c r="A116" s="40"/>
      <c r="B116" s="46"/>
      <c r="C116" s="315" t="s">
        <v>2652</v>
      </c>
      <c r="D116" s="315" t="s">
        <v>2653</v>
      </c>
      <c r="E116" s="18" t="s">
        <v>221</v>
      </c>
      <c r="F116" s="316">
        <v>554.803</v>
      </c>
      <c r="G116" s="40"/>
      <c r="H116" s="46"/>
    </row>
    <row r="117" s="2" customFormat="1" ht="16.8" customHeight="1">
      <c r="A117" s="40"/>
      <c r="B117" s="46"/>
      <c r="C117" s="311" t="s">
        <v>122</v>
      </c>
      <c r="D117" s="312" t="s">
        <v>123</v>
      </c>
      <c r="E117" s="313" t="s">
        <v>1</v>
      </c>
      <c r="F117" s="314">
        <v>36.200000000000003</v>
      </c>
      <c r="G117" s="40"/>
      <c r="H117" s="46"/>
    </row>
    <row r="118" s="2" customFormat="1" ht="16.8" customHeight="1">
      <c r="A118" s="40"/>
      <c r="B118" s="46"/>
      <c r="C118" s="315" t="s">
        <v>1</v>
      </c>
      <c r="D118" s="315" t="s">
        <v>2633</v>
      </c>
      <c r="E118" s="18" t="s">
        <v>1</v>
      </c>
      <c r="F118" s="316">
        <v>2</v>
      </c>
      <c r="G118" s="40"/>
      <c r="H118" s="46"/>
    </row>
    <row r="119" s="2" customFormat="1" ht="16.8" customHeight="1">
      <c r="A119" s="40"/>
      <c r="B119" s="46"/>
      <c r="C119" s="315" t="s">
        <v>1</v>
      </c>
      <c r="D119" s="315" t="s">
        <v>2634</v>
      </c>
      <c r="E119" s="18" t="s">
        <v>1</v>
      </c>
      <c r="F119" s="316">
        <v>1.8</v>
      </c>
      <c r="G119" s="40"/>
      <c r="H119" s="46"/>
    </row>
    <row r="120" s="2" customFormat="1" ht="16.8" customHeight="1">
      <c r="A120" s="40"/>
      <c r="B120" s="46"/>
      <c r="C120" s="315" t="s">
        <v>1</v>
      </c>
      <c r="D120" s="315" t="s">
        <v>2635</v>
      </c>
      <c r="E120" s="18" t="s">
        <v>1</v>
      </c>
      <c r="F120" s="316">
        <v>2.6499999999999999</v>
      </c>
      <c r="G120" s="40"/>
      <c r="H120" s="46"/>
    </row>
    <row r="121" s="2" customFormat="1" ht="16.8" customHeight="1">
      <c r="A121" s="40"/>
      <c r="B121" s="46"/>
      <c r="C121" s="315" t="s">
        <v>1</v>
      </c>
      <c r="D121" s="315" t="s">
        <v>2636</v>
      </c>
      <c r="E121" s="18" t="s">
        <v>1</v>
      </c>
      <c r="F121" s="316">
        <v>2</v>
      </c>
      <c r="G121" s="40"/>
      <c r="H121" s="46"/>
    </row>
    <row r="122" s="2" customFormat="1" ht="16.8" customHeight="1">
      <c r="A122" s="40"/>
      <c r="B122" s="46"/>
      <c r="C122" s="315" t="s">
        <v>1</v>
      </c>
      <c r="D122" s="315" t="s">
        <v>2637</v>
      </c>
      <c r="E122" s="18" t="s">
        <v>1</v>
      </c>
      <c r="F122" s="316">
        <v>2</v>
      </c>
      <c r="G122" s="40"/>
      <c r="H122" s="46"/>
    </row>
    <row r="123" s="2" customFormat="1" ht="16.8" customHeight="1">
      <c r="A123" s="40"/>
      <c r="B123" s="46"/>
      <c r="C123" s="315" t="s">
        <v>1</v>
      </c>
      <c r="D123" s="315" t="s">
        <v>2638</v>
      </c>
      <c r="E123" s="18" t="s">
        <v>1</v>
      </c>
      <c r="F123" s="316">
        <v>1.8</v>
      </c>
      <c r="G123" s="40"/>
      <c r="H123" s="46"/>
    </row>
    <row r="124" s="2" customFormat="1" ht="16.8" customHeight="1">
      <c r="A124" s="40"/>
      <c r="B124" s="46"/>
      <c r="C124" s="315" t="s">
        <v>1</v>
      </c>
      <c r="D124" s="315" t="s">
        <v>2639</v>
      </c>
      <c r="E124" s="18" t="s">
        <v>1</v>
      </c>
      <c r="F124" s="316">
        <v>2.6499999999999999</v>
      </c>
      <c r="G124" s="40"/>
      <c r="H124" s="46"/>
    </row>
    <row r="125" s="2" customFormat="1" ht="16.8" customHeight="1">
      <c r="A125" s="40"/>
      <c r="B125" s="46"/>
      <c r="C125" s="315" t="s">
        <v>1</v>
      </c>
      <c r="D125" s="315" t="s">
        <v>2640</v>
      </c>
      <c r="E125" s="18" t="s">
        <v>1</v>
      </c>
      <c r="F125" s="316">
        <v>2</v>
      </c>
      <c r="G125" s="40"/>
      <c r="H125" s="46"/>
    </row>
    <row r="126" s="2" customFormat="1" ht="16.8" customHeight="1">
      <c r="A126" s="40"/>
      <c r="B126" s="46"/>
      <c r="C126" s="315" t="s">
        <v>1</v>
      </c>
      <c r="D126" s="315" t="s">
        <v>2641</v>
      </c>
      <c r="E126" s="18" t="s">
        <v>1</v>
      </c>
      <c r="F126" s="316">
        <v>2</v>
      </c>
      <c r="G126" s="40"/>
      <c r="H126" s="46"/>
    </row>
    <row r="127" s="2" customFormat="1" ht="16.8" customHeight="1">
      <c r="A127" s="40"/>
      <c r="B127" s="46"/>
      <c r="C127" s="315" t="s">
        <v>1</v>
      </c>
      <c r="D127" s="315" t="s">
        <v>2642</v>
      </c>
      <c r="E127" s="18" t="s">
        <v>1</v>
      </c>
      <c r="F127" s="316">
        <v>2</v>
      </c>
      <c r="G127" s="40"/>
      <c r="H127" s="46"/>
    </row>
    <row r="128" s="2" customFormat="1" ht="16.8" customHeight="1">
      <c r="A128" s="40"/>
      <c r="B128" s="46"/>
      <c r="C128" s="315" t="s">
        <v>1</v>
      </c>
      <c r="D128" s="315" t="s">
        <v>2643</v>
      </c>
      <c r="E128" s="18" t="s">
        <v>1</v>
      </c>
      <c r="F128" s="316">
        <v>2</v>
      </c>
      <c r="G128" s="40"/>
      <c r="H128" s="46"/>
    </row>
    <row r="129" s="2" customFormat="1" ht="16.8" customHeight="1">
      <c r="A129" s="40"/>
      <c r="B129" s="46"/>
      <c r="C129" s="315" t="s">
        <v>1</v>
      </c>
      <c r="D129" s="315" t="s">
        <v>2644</v>
      </c>
      <c r="E129" s="18" t="s">
        <v>1</v>
      </c>
      <c r="F129" s="316">
        <v>1.8</v>
      </c>
      <c r="G129" s="40"/>
      <c r="H129" s="46"/>
    </row>
    <row r="130" s="2" customFormat="1" ht="16.8" customHeight="1">
      <c r="A130" s="40"/>
      <c r="B130" s="46"/>
      <c r="C130" s="315" t="s">
        <v>1</v>
      </c>
      <c r="D130" s="315" t="s">
        <v>2645</v>
      </c>
      <c r="E130" s="18" t="s">
        <v>1</v>
      </c>
      <c r="F130" s="316">
        <v>1.8</v>
      </c>
      <c r="G130" s="40"/>
      <c r="H130" s="46"/>
    </row>
    <row r="131" s="2" customFormat="1" ht="16.8" customHeight="1">
      <c r="A131" s="40"/>
      <c r="B131" s="46"/>
      <c r="C131" s="315" t="s">
        <v>1</v>
      </c>
      <c r="D131" s="315" t="s">
        <v>2646</v>
      </c>
      <c r="E131" s="18" t="s">
        <v>1</v>
      </c>
      <c r="F131" s="316">
        <v>2</v>
      </c>
      <c r="G131" s="40"/>
      <c r="H131" s="46"/>
    </row>
    <row r="132" s="2" customFormat="1" ht="16.8" customHeight="1">
      <c r="A132" s="40"/>
      <c r="B132" s="46"/>
      <c r="C132" s="315" t="s">
        <v>1</v>
      </c>
      <c r="D132" s="315" t="s">
        <v>2647</v>
      </c>
      <c r="E132" s="18" t="s">
        <v>1</v>
      </c>
      <c r="F132" s="316">
        <v>2.1000000000000001</v>
      </c>
      <c r="G132" s="40"/>
      <c r="H132" s="46"/>
    </row>
    <row r="133" s="2" customFormat="1" ht="16.8" customHeight="1">
      <c r="A133" s="40"/>
      <c r="B133" s="46"/>
      <c r="C133" s="315" t="s">
        <v>1</v>
      </c>
      <c r="D133" s="315" t="s">
        <v>2648</v>
      </c>
      <c r="E133" s="18" t="s">
        <v>1</v>
      </c>
      <c r="F133" s="316">
        <v>2</v>
      </c>
      <c r="G133" s="40"/>
      <c r="H133" s="46"/>
    </row>
    <row r="134" s="2" customFormat="1" ht="16.8" customHeight="1">
      <c r="A134" s="40"/>
      <c r="B134" s="46"/>
      <c r="C134" s="315" t="s">
        <v>1</v>
      </c>
      <c r="D134" s="315" t="s">
        <v>2649</v>
      </c>
      <c r="E134" s="18" t="s">
        <v>1</v>
      </c>
      <c r="F134" s="316">
        <v>1.8</v>
      </c>
      <c r="G134" s="40"/>
      <c r="H134" s="46"/>
    </row>
    <row r="135" s="2" customFormat="1" ht="16.8" customHeight="1">
      <c r="A135" s="40"/>
      <c r="B135" s="46"/>
      <c r="C135" s="315" t="s">
        <v>1</v>
      </c>
      <c r="D135" s="315" t="s">
        <v>2650</v>
      </c>
      <c r="E135" s="18" t="s">
        <v>1</v>
      </c>
      <c r="F135" s="316">
        <v>1.8</v>
      </c>
      <c r="G135" s="40"/>
      <c r="H135" s="46"/>
    </row>
    <row r="136" s="2" customFormat="1" ht="16.8" customHeight="1">
      <c r="A136" s="40"/>
      <c r="B136" s="46"/>
      <c r="C136" s="315" t="s">
        <v>122</v>
      </c>
      <c r="D136" s="315" t="s">
        <v>229</v>
      </c>
      <c r="E136" s="18" t="s">
        <v>1</v>
      </c>
      <c r="F136" s="316">
        <v>36.200000000000003</v>
      </c>
      <c r="G136" s="40"/>
      <c r="H136" s="46"/>
    </row>
    <row r="137" s="2" customFormat="1" ht="16.8" customHeight="1">
      <c r="A137" s="40"/>
      <c r="B137" s="46"/>
      <c r="C137" s="317" t="s">
        <v>4543</v>
      </c>
      <c r="D137" s="40"/>
      <c r="E137" s="40"/>
      <c r="F137" s="40"/>
      <c r="G137" s="40"/>
      <c r="H137" s="46"/>
    </row>
    <row r="138" s="2" customFormat="1" ht="16.8" customHeight="1">
      <c r="A138" s="40"/>
      <c r="B138" s="46"/>
      <c r="C138" s="315" t="s">
        <v>2630</v>
      </c>
      <c r="D138" s="315" t="s">
        <v>2631</v>
      </c>
      <c r="E138" s="18" t="s">
        <v>237</v>
      </c>
      <c r="F138" s="316">
        <v>36.200000000000003</v>
      </c>
      <c r="G138" s="40"/>
      <c r="H138" s="46"/>
    </row>
    <row r="139" s="2" customFormat="1" ht="16.8" customHeight="1">
      <c r="A139" s="40"/>
      <c r="B139" s="46"/>
      <c r="C139" s="315" t="s">
        <v>686</v>
      </c>
      <c r="D139" s="315" t="s">
        <v>687</v>
      </c>
      <c r="E139" s="18" t="s">
        <v>221</v>
      </c>
      <c r="F139" s="316">
        <v>483.83199999999999</v>
      </c>
      <c r="G139" s="40"/>
      <c r="H139" s="46"/>
    </row>
    <row r="140" s="2" customFormat="1" ht="16.8" customHeight="1">
      <c r="A140" s="40"/>
      <c r="B140" s="46"/>
      <c r="C140" s="315" t="s">
        <v>681</v>
      </c>
      <c r="D140" s="315" t="s">
        <v>682</v>
      </c>
      <c r="E140" s="18" t="s">
        <v>221</v>
      </c>
      <c r="F140" s="316">
        <v>483.83199999999999</v>
      </c>
      <c r="G140" s="40"/>
      <c r="H140" s="46"/>
    </row>
    <row r="141" s="2" customFormat="1" ht="16.8" customHeight="1">
      <c r="A141" s="40"/>
      <c r="B141" s="46"/>
      <c r="C141" s="315" t="s">
        <v>690</v>
      </c>
      <c r="D141" s="315" t="s">
        <v>691</v>
      </c>
      <c r="E141" s="18" t="s">
        <v>221</v>
      </c>
      <c r="F141" s="316">
        <v>483.83199999999999</v>
      </c>
      <c r="G141" s="40"/>
      <c r="H141" s="46"/>
    </row>
    <row r="142" s="2" customFormat="1" ht="16.8" customHeight="1">
      <c r="A142" s="40"/>
      <c r="B142" s="46"/>
      <c r="C142" s="315" t="s">
        <v>2575</v>
      </c>
      <c r="D142" s="315" t="s">
        <v>2576</v>
      </c>
      <c r="E142" s="18" t="s">
        <v>221</v>
      </c>
      <c r="F142" s="316">
        <v>483.83199999999999</v>
      </c>
      <c r="G142" s="40"/>
      <c r="H142" s="46"/>
    </row>
    <row r="143" s="2" customFormat="1" ht="16.8" customHeight="1">
      <c r="A143" s="40"/>
      <c r="B143" s="46"/>
      <c r="C143" s="315" t="s">
        <v>2580</v>
      </c>
      <c r="D143" s="315" t="s">
        <v>2581</v>
      </c>
      <c r="E143" s="18" t="s">
        <v>221</v>
      </c>
      <c r="F143" s="316">
        <v>483.83199999999999</v>
      </c>
      <c r="G143" s="40"/>
      <c r="H143" s="46"/>
    </row>
    <row r="144" s="2" customFormat="1" ht="16.8" customHeight="1">
      <c r="A144" s="40"/>
      <c r="B144" s="46"/>
      <c r="C144" s="315" t="s">
        <v>2657</v>
      </c>
      <c r="D144" s="315" t="s">
        <v>2658</v>
      </c>
      <c r="E144" s="18" t="s">
        <v>221</v>
      </c>
      <c r="F144" s="316">
        <v>483.83199999999999</v>
      </c>
      <c r="G144" s="40"/>
      <c r="H144" s="46"/>
    </row>
    <row r="145" s="2" customFormat="1">
      <c r="A145" s="40"/>
      <c r="B145" s="46"/>
      <c r="C145" s="315" t="s">
        <v>2661</v>
      </c>
      <c r="D145" s="315" t="s">
        <v>2662</v>
      </c>
      <c r="E145" s="18" t="s">
        <v>221</v>
      </c>
      <c r="F145" s="316">
        <v>483.83199999999999</v>
      </c>
      <c r="G145" s="40"/>
      <c r="H145" s="46"/>
    </row>
    <row r="146" s="2" customFormat="1" ht="16.8" customHeight="1">
      <c r="A146" s="40"/>
      <c r="B146" s="46"/>
      <c r="C146" s="315" t="s">
        <v>2756</v>
      </c>
      <c r="D146" s="315" t="s">
        <v>2757</v>
      </c>
      <c r="E146" s="18" t="s">
        <v>221</v>
      </c>
      <c r="F146" s="316">
        <v>483.83199999999999</v>
      </c>
      <c r="G146" s="40"/>
      <c r="H146" s="46"/>
    </row>
    <row r="147" s="2" customFormat="1" ht="16.8" customHeight="1">
      <c r="A147" s="40"/>
      <c r="B147" s="46"/>
      <c r="C147" s="315" t="s">
        <v>2652</v>
      </c>
      <c r="D147" s="315" t="s">
        <v>2653</v>
      </c>
      <c r="E147" s="18" t="s">
        <v>221</v>
      </c>
      <c r="F147" s="316">
        <v>554.803</v>
      </c>
      <c r="G147" s="40"/>
      <c r="H147" s="46"/>
    </row>
    <row r="148" s="2" customFormat="1" ht="16.8" customHeight="1">
      <c r="A148" s="40"/>
      <c r="B148" s="46"/>
      <c r="C148" s="311" t="s">
        <v>293</v>
      </c>
      <c r="D148" s="312" t="s">
        <v>4544</v>
      </c>
      <c r="E148" s="313" t="s">
        <v>1</v>
      </c>
      <c r="F148" s="314">
        <v>22.004999999999999</v>
      </c>
      <c r="G148" s="40"/>
      <c r="H148" s="46"/>
    </row>
    <row r="149" s="2" customFormat="1" ht="16.8" customHeight="1">
      <c r="A149" s="40"/>
      <c r="B149" s="46"/>
      <c r="C149" s="315" t="s">
        <v>1</v>
      </c>
      <c r="D149" s="315" t="s">
        <v>292</v>
      </c>
      <c r="E149" s="18" t="s">
        <v>1</v>
      </c>
      <c r="F149" s="316">
        <v>15.345000000000001</v>
      </c>
      <c r="G149" s="40"/>
      <c r="H149" s="46"/>
    </row>
    <row r="150" s="2" customFormat="1" ht="16.8" customHeight="1">
      <c r="A150" s="40"/>
      <c r="B150" s="46"/>
      <c r="C150" s="315" t="s">
        <v>1</v>
      </c>
      <c r="D150" s="315" t="s">
        <v>286</v>
      </c>
      <c r="E150" s="18" t="s">
        <v>1</v>
      </c>
      <c r="F150" s="316">
        <v>3.0600000000000001</v>
      </c>
      <c r="G150" s="40"/>
      <c r="H150" s="46"/>
    </row>
    <row r="151" s="2" customFormat="1" ht="16.8" customHeight="1">
      <c r="A151" s="40"/>
      <c r="B151" s="46"/>
      <c r="C151" s="315" t="s">
        <v>1</v>
      </c>
      <c r="D151" s="315" t="s">
        <v>287</v>
      </c>
      <c r="E151" s="18" t="s">
        <v>1</v>
      </c>
      <c r="F151" s="316">
        <v>3.6000000000000001</v>
      </c>
      <c r="G151" s="40"/>
      <c r="H151" s="46"/>
    </row>
    <row r="152" s="2" customFormat="1" ht="16.8" customHeight="1">
      <c r="A152" s="40"/>
      <c r="B152" s="46"/>
      <c r="C152" s="315" t="s">
        <v>293</v>
      </c>
      <c r="D152" s="315" t="s">
        <v>229</v>
      </c>
      <c r="E152" s="18" t="s">
        <v>1</v>
      </c>
      <c r="F152" s="316">
        <v>22.004999999999999</v>
      </c>
      <c r="G152" s="40"/>
      <c r="H152" s="46"/>
    </row>
    <row r="153" s="2" customFormat="1" ht="16.8" customHeight="1">
      <c r="A153" s="40"/>
      <c r="B153" s="46"/>
      <c r="C153" s="311" t="s">
        <v>125</v>
      </c>
      <c r="D153" s="312" t="s">
        <v>126</v>
      </c>
      <c r="E153" s="313" t="s">
        <v>1</v>
      </c>
      <c r="F153" s="314">
        <v>68.234999999999999</v>
      </c>
      <c r="G153" s="40"/>
      <c r="H153" s="46"/>
    </row>
    <row r="154" s="2" customFormat="1" ht="16.8" customHeight="1">
      <c r="A154" s="40"/>
      <c r="B154" s="46"/>
      <c r="C154" s="315" t="s">
        <v>1</v>
      </c>
      <c r="D154" s="315" t="s">
        <v>246</v>
      </c>
      <c r="E154" s="18" t="s">
        <v>1</v>
      </c>
      <c r="F154" s="316">
        <v>46.034999999999997</v>
      </c>
      <c r="G154" s="40"/>
      <c r="H154" s="46"/>
    </row>
    <row r="155" s="2" customFormat="1" ht="16.8" customHeight="1">
      <c r="A155" s="40"/>
      <c r="B155" s="46"/>
      <c r="C155" s="315" t="s">
        <v>1</v>
      </c>
      <c r="D155" s="315" t="s">
        <v>227</v>
      </c>
      <c r="E155" s="18" t="s">
        <v>1</v>
      </c>
      <c r="F155" s="316">
        <v>10.199999999999999</v>
      </c>
      <c r="G155" s="40"/>
      <c r="H155" s="46"/>
    </row>
    <row r="156" s="2" customFormat="1" ht="16.8" customHeight="1">
      <c r="A156" s="40"/>
      <c r="B156" s="46"/>
      <c r="C156" s="315" t="s">
        <v>1</v>
      </c>
      <c r="D156" s="315" t="s">
        <v>228</v>
      </c>
      <c r="E156" s="18" t="s">
        <v>1</v>
      </c>
      <c r="F156" s="316">
        <v>12</v>
      </c>
      <c r="G156" s="40"/>
      <c r="H156" s="46"/>
    </row>
    <row r="157" s="2" customFormat="1" ht="16.8" customHeight="1">
      <c r="A157" s="40"/>
      <c r="B157" s="46"/>
      <c r="C157" s="315" t="s">
        <v>125</v>
      </c>
      <c r="D157" s="315" t="s">
        <v>229</v>
      </c>
      <c r="E157" s="18" t="s">
        <v>1</v>
      </c>
      <c r="F157" s="316">
        <v>68.234999999999999</v>
      </c>
      <c r="G157" s="40"/>
      <c r="H157" s="46"/>
    </row>
    <row r="158" s="2" customFormat="1" ht="16.8" customHeight="1">
      <c r="A158" s="40"/>
      <c r="B158" s="46"/>
      <c r="C158" s="317" t="s">
        <v>4543</v>
      </c>
      <c r="D158" s="40"/>
      <c r="E158" s="40"/>
      <c r="F158" s="40"/>
      <c r="G158" s="40"/>
      <c r="H158" s="46"/>
    </row>
    <row r="159" s="2" customFormat="1" ht="16.8" customHeight="1">
      <c r="A159" s="40"/>
      <c r="B159" s="46"/>
      <c r="C159" s="315" t="s">
        <v>242</v>
      </c>
      <c r="D159" s="315" t="s">
        <v>243</v>
      </c>
      <c r="E159" s="18" t="s">
        <v>244</v>
      </c>
      <c r="F159" s="316">
        <v>68.234999999999999</v>
      </c>
      <c r="G159" s="40"/>
      <c r="H159" s="46"/>
    </row>
    <row r="160" s="2" customFormat="1">
      <c r="A160" s="40"/>
      <c r="B160" s="46"/>
      <c r="C160" s="315" t="s">
        <v>248</v>
      </c>
      <c r="D160" s="315" t="s">
        <v>249</v>
      </c>
      <c r="E160" s="18" t="s">
        <v>244</v>
      </c>
      <c r="F160" s="316">
        <v>68.234999999999999</v>
      </c>
      <c r="G160" s="40"/>
      <c r="H160" s="46"/>
    </row>
    <row r="161" s="2" customFormat="1">
      <c r="A161" s="40"/>
      <c r="B161" s="46"/>
      <c r="C161" s="315" t="s">
        <v>253</v>
      </c>
      <c r="D161" s="315" t="s">
        <v>254</v>
      </c>
      <c r="E161" s="18" t="s">
        <v>244</v>
      </c>
      <c r="F161" s="316">
        <v>68.234999999999999</v>
      </c>
      <c r="G161" s="40"/>
      <c r="H161" s="46"/>
    </row>
    <row r="162" s="2" customFormat="1">
      <c r="A162" s="40"/>
      <c r="B162" s="46"/>
      <c r="C162" s="315" t="s">
        <v>258</v>
      </c>
      <c r="D162" s="315" t="s">
        <v>259</v>
      </c>
      <c r="E162" s="18" t="s">
        <v>244</v>
      </c>
      <c r="F162" s="316">
        <v>46.229999999999997</v>
      </c>
      <c r="G162" s="40"/>
      <c r="H162" s="46"/>
    </row>
    <row r="163" s="2" customFormat="1" ht="16.8" customHeight="1">
      <c r="A163" s="40"/>
      <c r="B163" s="46"/>
      <c r="C163" s="311" t="s">
        <v>128</v>
      </c>
      <c r="D163" s="312" t="s">
        <v>129</v>
      </c>
      <c r="E163" s="313" t="s">
        <v>1</v>
      </c>
      <c r="F163" s="314">
        <v>313.72699999999998</v>
      </c>
      <c r="G163" s="40"/>
      <c r="H163" s="46"/>
    </row>
    <row r="164" s="2" customFormat="1" ht="16.8" customHeight="1">
      <c r="A164" s="40"/>
      <c r="B164" s="46"/>
      <c r="C164" s="315" t="s">
        <v>1</v>
      </c>
      <c r="D164" s="315" t="s">
        <v>655</v>
      </c>
      <c r="E164" s="18" t="s">
        <v>1</v>
      </c>
      <c r="F164" s="316">
        <v>2.96</v>
      </c>
      <c r="G164" s="40"/>
      <c r="H164" s="46"/>
    </row>
    <row r="165" s="2" customFormat="1" ht="16.8" customHeight="1">
      <c r="A165" s="40"/>
      <c r="B165" s="46"/>
      <c r="C165" s="315" t="s">
        <v>1</v>
      </c>
      <c r="D165" s="315" t="s">
        <v>656</v>
      </c>
      <c r="E165" s="18" t="s">
        <v>1</v>
      </c>
      <c r="F165" s="316">
        <v>2.3199999999999998</v>
      </c>
      <c r="G165" s="40"/>
      <c r="H165" s="46"/>
    </row>
    <row r="166" s="2" customFormat="1" ht="16.8" customHeight="1">
      <c r="A166" s="40"/>
      <c r="B166" s="46"/>
      <c r="C166" s="315" t="s">
        <v>1</v>
      </c>
      <c r="D166" s="315" t="s">
        <v>657</v>
      </c>
      <c r="E166" s="18" t="s">
        <v>1</v>
      </c>
      <c r="F166" s="316">
        <v>3.8199999999999998</v>
      </c>
      <c r="G166" s="40"/>
      <c r="H166" s="46"/>
    </row>
    <row r="167" s="2" customFormat="1" ht="16.8" customHeight="1">
      <c r="A167" s="40"/>
      <c r="B167" s="46"/>
      <c r="C167" s="315" t="s">
        <v>1</v>
      </c>
      <c r="D167" s="315" t="s">
        <v>658</v>
      </c>
      <c r="E167" s="18" t="s">
        <v>1</v>
      </c>
      <c r="F167" s="316">
        <v>2.1600000000000001</v>
      </c>
      <c r="G167" s="40"/>
      <c r="H167" s="46"/>
    </row>
    <row r="168" s="2" customFormat="1" ht="16.8" customHeight="1">
      <c r="A168" s="40"/>
      <c r="B168" s="46"/>
      <c r="C168" s="315" t="s">
        <v>1</v>
      </c>
      <c r="D168" s="315" t="s">
        <v>659</v>
      </c>
      <c r="E168" s="18" t="s">
        <v>1</v>
      </c>
      <c r="F168" s="316">
        <v>2.96</v>
      </c>
      <c r="G168" s="40"/>
      <c r="H168" s="46"/>
    </row>
    <row r="169" s="2" customFormat="1" ht="16.8" customHeight="1">
      <c r="A169" s="40"/>
      <c r="B169" s="46"/>
      <c r="C169" s="315" t="s">
        <v>1</v>
      </c>
      <c r="D169" s="315" t="s">
        <v>660</v>
      </c>
      <c r="E169" s="18" t="s">
        <v>1</v>
      </c>
      <c r="F169" s="316">
        <v>2.3199999999999998</v>
      </c>
      <c r="G169" s="40"/>
      <c r="H169" s="46"/>
    </row>
    <row r="170" s="2" customFormat="1" ht="16.8" customHeight="1">
      <c r="A170" s="40"/>
      <c r="B170" s="46"/>
      <c r="C170" s="315" t="s">
        <v>1</v>
      </c>
      <c r="D170" s="315" t="s">
        <v>661</v>
      </c>
      <c r="E170" s="18" t="s">
        <v>1</v>
      </c>
      <c r="F170" s="316">
        <v>3.7000000000000002</v>
      </c>
      <c r="G170" s="40"/>
      <c r="H170" s="46"/>
    </row>
    <row r="171" s="2" customFormat="1" ht="16.8" customHeight="1">
      <c r="A171" s="40"/>
      <c r="B171" s="46"/>
      <c r="C171" s="315" t="s">
        <v>1</v>
      </c>
      <c r="D171" s="315" t="s">
        <v>662</v>
      </c>
      <c r="E171" s="18" t="s">
        <v>1</v>
      </c>
      <c r="F171" s="316">
        <v>2.1600000000000001</v>
      </c>
      <c r="G171" s="40"/>
      <c r="H171" s="46"/>
    </row>
    <row r="172" s="2" customFormat="1" ht="16.8" customHeight="1">
      <c r="A172" s="40"/>
      <c r="B172" s="46"/>
      <c r="C172" s="315" t="s">
        <v>1</v>
      </c>
      <c r="D172" s="315" t="s">
        <v>663</v>
      </c>
      <c r="E172" s="18" t="s">
        <v>1</v>
      </c>
      <c r="F172" s="316">
        <v>3</v>
      </c>
      <c r="G172" s="40"/>
      <c r="H172" s="46"/>
    </row>
    <row r="173" s="2" customFormat="1" ht="16.8" customHeight="1">
      <c r="A173" s="40"/>
      <c r="B173" s="46"/>
      <c r="C173" s="315" t="s">
        <v>1</v>
      </c>
      <c r="D173" s="315" t="s">
        <v>664</v>
      </c>
      <c r="E173" s="18" t="s">
        <v>1</v>
      </c>
      <c r="F173" s="316">
        <v>2.1600000000000001</v>
      </c>
      <c r="G173" s="40"/>
      <c r="H173" s="46"/>
    </row>
    <row r="174" s="2" customFormat="1" ht="16.8" customHeight="1">
      <c r="A174" s="40"/>
      <c r="B174" s="46"/>
      <c r="C174" s="315" t="s">
        <v>1</v>
      </c>
      <c r="D174" s="315" t="s">
        <v>665</v>
      </c>
      <c r="E174" s="18" t="s">
        <v>1</v>
      </c>
      <c r="F174" s="316">
        <v>2.5600000000000001</v>
      </c>
      <c r="G174" s="40"/>
      <c r="H174" s="46"/>
    </row>
    <row r="175" s="2" customFormat="1" ht="16.8" customHeight="1">
      <c r="A175" s="40"/>
      <c r="B175" s="46"/>
      <c r="C175" s="315" t="s">
        <v>1</v>
      </c>
      <c r="D175" s="315" t="s">
        <v>666</v>
      </c>
      <c r="E175" s="18" t="s">
        <v>1</v>
      </c>
      <c r="F175" s="316">
        <v>2.0800000000000001</v>
      </c>
      <c r="G175" s="40"/>
      <c r="H175" s="46"/>
    </row>
    <row r="176" s="2" customFormat="1" ht="16.8" customHeight="1">
      <c r="A176" s="40"/>
      <c r="B176" s="46"/>
      <c r="C176" s="315" t="s">
        <v>1</v>
      </c>
      <c r="D176" s="315" t="s">
        <v>667</v>
      </c>
      <c r="E176" s="18" t="s">
        <v>1</v>
      </c>
      <c r="F176" s="316">
        <v>2.0800000000000001</v>
      </c>
      <c r="G176" s="40"/>
      <c r="H176" s="46"/>
    </row>
    <row r="177" s="2" customFormat="1" ht="16.8" customHeight="1">
      <c r="A177" s="40"/>
      <c r="B177" s="46"/>
      <c r="C177" s="315" t="s">
        <v>1</v>
      </c>
      <c r="D177" s="315" t="s">
        <v>668</v>
      </c>
      <c r="E177" s="18" t="s">
        <v>1</v>
      </c>
      <c r="F177" s="316">
        <v>2.3199999999999998</v>
      </c>
      <c r="G177" s="40"/>
      <c r="H177" s="46"/>
    </row>
    <row r="178" s="2" customFormat="1" ht="16.8" customHeight="1">
      <c r="A178" s="40"/>
      <c r="B178" s="46"/>
      <c r="C178" s="315" t="s">
        <v>1</v>
      </c>
      <c r="D178" s="315" t="s">
        <v>669</v>
      </c>
      <c r="E178" s="18" t="s">
        <v>1</v>
      </c>
      <c r="F178" s="316">
        <v>2.02</v>
      </c>
      <c r="G178" s="40"/>
      <c r="H178" s="46"/>
    </row>
    <row r="179" s="2" customFormat="1" ht="16.8" customHeight="1">
      <c r="A179" s="40"/>
      <c r="B179" s="46"/>
      <c r="C179" s="315" t="s">
        <v>1</v>
      </c>
      <c r="D179" s="315" t="s">
        <v>670</v>
      </c>
      <c r="E179" s="18" t="s">
        <v>1</v>
      </c>
      <c r="F179" s="316">
        <v>2.1200000000000001</v>
      </c>
      <c r="G179" s="40"/>
      <c r="H179" s="46"/>
    </row>
    <row r="180" s="2" customFormat="1" ht="16.8" customHeight="1">
      <c r="A180" s="40"/>
      <c r="B180" s="46"/>
      <c r="C180" s="315" t="s">
        <v>1</v>
      </c>
      <c r="D180" s="315" t="s">
        <v>671</v>
      </c>
      <c r="E180" s="18" t="s">
        <v>1</v>
      </c>
      <c r="F180" s="316">
        <v>1.1839999999999999</v>
      </c>
      <c r="G180" s="40"/>
      <c r="H180" s="46"/>
    </row>
    <row r="181" s="2" customFormat="1" ht="16.8" customHeight="1">
      <c r="A181" s="40"/>
      <c r="B181" s="46"/>
      <c r="C181" s="315" t="s">
        <v>1</v>
      </c>
      <c r="D181" s="315" t="s">
        <v>672</v>
      </c>
      <c r="E181" s="18" t="s">
        <v>1</v>
      </c>
      <c r="F181" s="316">
        <v>34.340000000000003</v>
      </c>
      <c r="G181" s="40"/>
      <c r="H181" s="46"/>
    </row>
    <row r="182" s="2" customFormat="1">
      <c r="A182" s="40"/>
      <c r="B182" s="46"/>
      <c r="C182" s="315" t="s">
        <v>1</v>
      </c>
      <c r="D182" s="315" t="s">
        <v>673</v>
      </c>
      <c r="E182" s="18" t="s">
        <v>1</v>
      </c>
      <c r="F182" s="316">
        <v>54.960000000000001</v>
      </c>
      <c r="G182" s="40"/>
      <c r="H182" s="46"/>
    </row>
    <row r="183" s="2" customFormat="1" ht="16.8" customHeight="1">
      <c r="A183" s="40"/>
      <c r="B183" s="46"/>
      <c r="C183" s="315" t="s">
        <v>1</v>
      </c>
      <c r="D183" s="315" t="s">
        <v>674</v>
      </c>
      <c r="E183" s="18" t="s">
        <v>1</v>
      </c>
      <c r="F183" s="316">
        <v>47.899999999999999</v>
      </c>
      <c r="G183" s="40"/>
      <c r="H183" s="46"/>
    </row>
    <row r="184" s="2" customFormat="1">
      <c r="A184" s="40"/>
      <c r="B184" s="46"/>
      <c r="C184" s="315" t="s">
        <v>1</v>
      </c>
      <c r="D184" s="315" t="s">
        <v>675</v>
      </c>
      <c r="E184" s="18" t="s">
        <v>1</v>
      </c>
      <c r="F184" s="316">
        <v>37.225000000000001</v>
      </c>
      <c r="G184" s="40"/>
      <c r="H184" s="46"/>
    </row>
    <row r="185" s="2" customFormat="1" ht="16.8" customHeight="1">
      <c r="A185" s="40"/>
      <c r="B185" s="46"/>
      <c r="C185" s="315" t="s">
        <v>1</v>
      </c>
      <c r="D185" s="315" t="s">
        <v>676</v>
      </c>
      <c r="E185" s="18" t="s">
        <v>1</v>
      </c>
      <c r="F185" s="316">
        <v>46.109000000000002</v>
      </c>
      <c r="G185" s="40"/>
      <c r="H185" s="46"/>
    </row>
    <row r="186" s="2" customFormat="1" ht="16.8" customHeight="1">
      <c r="A186" s="40"/>
      <c r="B186" s="46"/>
      <c r="C186" s="315" t="s">
        <v>1</v>
      </c>
      <c r="D186" s="315" t="s">
        <v>677</v>
      </c>
      <c r="E186" s="18" t="s">
        <v>1</v>
      </c>
      <c r="F186" s="316">
        <v>46.478999999999999</v>
      </c>
      <c r="G186" s="40"/>
      <c r="H186" s="46"/>
    </row>
    <row r="187" s="2" customFormat="1" ht="16.8" customHeight="1">
      <c r="A187" s="40"/>
      <c r="B187" s="46"/>
      <c r="C187" s="315" t="s">
        <v>1</v>
      </c>
      <c r="D187" s="315" t="s">
        <v>678</v>
      </c>
      <c r="E187" s="18" t="s">
        <v>1</v>
      </c>
      <c r="F187" s="316">
        <v>3.71</v>
      </c>
      <c r="G187" s="40"/>
      <c r="H187" s="46"/>
    </row>
    <row r="188" s="2" customFormat="1" ht="16.8" customHeight="1">
      <c r="A188" s="40"/>
      <c r="B188" s="46"/>
      <c r="C188" s="315" t="s">
        <v>1</v>
      </c>
      <c r="D188" s="315" t="s">
        <v>679</v>
      </c>
      <c r="E188" s="18" t="s">
        <v>1</v>
      </c>
      <c r="F188" s="316">
        <v>1.0800000000000001</v>
      </c>
      <c r="G188" s="40"/>
      <c r="H188" s="46"/>
    </row>
    <row r="189" s="2" customFormat="1" ht="16.8" customHeight="1">
      <c r="A189" s="40"/>
      <c r="B189" s="46"/>
      <c r="C189" s="315" t="s">
        <v>128</v>
      </c>
      <c r="D189" s="315" t="s">
        <v>229</v>
      </c>
      <c r="E189" s="18" t="s">
        <v>1</v>
      </c>
      <c r="F189" s="316">
        <v>313.72699999999998</v>
      </c>
      <c r="G189" s="40"/>
      <c r="H189" s="46"/>
    </row>
    <row r="190" s="2" customFormat="1" ht="16.8" customHeight="1">
      <c r="A190" s="40"/>
      <c r="B190" s="46"/>
      <c r="C190" s="317" t="s">
        <v>4543</v>
      </c>
      <c r="D190" s="40"/>
      <c r="E190" s="40"/>
      <c r="F190" s="40"/>
      <c r="G190" s="40"/>
      <c r="H190" s="46"/>
    </row>
    <row r="191" s="2" customFormat="1" ht="16.8" customHeight="1">
      <c r="A191" s="40"/>
      <c r="B191" s="46"/>
      <c r="C191" s="315" t="s">
        <v>652</v>
      </c>
      <c r="D191" s="315" t="s">
        <v>653</v>
      </c>
      <c r="E191" s="18" t="s">
        <v>221</v>
      </c>
      <c r="F191" s="316">
        <v>313.72699999999998</v>
      </c>
      <c r="G191" s="40"/>
      <c r="H191" s="46"/>
    </row>
    <row r="192" s="2" customFormat="1" ht="16.8" customHeight="1">
      <c r="A192" s="40"/>
      <c r="B192" s="46"/>
      <c r="C192" s="315" t="s">
        <v>563</v>
      </c>
      <c r="D192" s="315" t="s">
        <v>564</v>
      </c>
      <c r="E192" s="18" t="s">
        <v>221</v>
      </c>
      <c r="F192" s="316">
        <v>2575.0839999999998</v>
      </c>
      <c r="G192" s="40"/>
      <c r="H192" s="46"/>
    </row>
    <row r="193" s="2" customFormat="1" ht="16.8" customHeight="1">
      <c r="A193" s="40"/>
      <c r="B193" s="46"/>
      <c r="C193" s="315" t="s">
        <v>568</v>
      </c>
      <c r="D193" s="315" t="s">
        <v>569</v>
      </c>
      <c r="E193" s="18" t="s">
        <v>221</v>
      </c>
      <c r="F193" s="316">
        <v>2688.7069999999999</v>
      </c>
      <c r="G193" s="40"/>
      <c r="H193" s="46"/>
    </row>
    <row r="194" s="2" customFormat="1" ht="16.8" customHeight="1">
      <c r="A194" s="40"/>
      <c r="B194" s="46"/>
      <c r="C194" s="315" t="s">
        <v>573</v>
      </c>
      <c r="D194" s="315" t="s">
        <v>574</v>
      </c>
      <c r="E194" s="18" t="s">
        <v>221</v>
      </c>
      <c r="F194" s="316">
        <v>2688.7069999999999</v>
      </c>
      <c r="G194" s="40"/>
      <c r="H194" s="46"/>
    </row>
    <row r="195" s="2" customFormat="1" ht="16.8" customHeight="1">
      <c r="A195" s="40"/>
      <c r="B195" s="46"/>
      <c r="C195" s="315" t="s">
        <v>577</v>
      </c>
      <c r="D195" s="315" t="s">
        <v>578</v>
      </c>
      <c r="E195" s="18" t="s">
        <v>221</v>
      </c>
      <c r="F195" s="316">
        <v>2688.7069999999999</v>
      </c>
      <c r="G195" s="40"/>
      <c r="H195" s="46"/>
    </row>
    <row r="196" s="2" customFormat="1" ht="16.8" customHeight="1">
      <c r="A196" s="40"/>
      <c r="B196" s="46"/>
      <c r="C196" s="315" t="s">
        <v>610</v>
      </c>
      <c r="D196" s="315" t="s">
        <v>611</v>
      </c>
      <c r="E196" s="18" t="s">
        <v>221</v>
      </c>
      <c r="F196" s="316">
        <v>2688.7069999999999</v>
      </c>
      <c r="G196" s="40"/>
      <c r="H196" s="46"/>
    </row>
    <row r="197" s="2" customFormat="1" ht="16.8" customHeight="1">
      <c r="A197" s="40"/>
      <c r="B197" s="46"/>
      <c r="C197" s="315" t="s">
        <v>647</v>
      </c>
      <c r="D197" s="315" t="s">
        <v>648</v>
      </c>
      <c r="E197" s="18" t="s">
        <v>221</v>
      </c>
      <c r="F197" s="316">
        <v>2144.348</v>
      </c>
      <c r="G197" s="40"/>
      <c r="H197" s="46"/>
    </row>
    <row r="198" s="2" customFormat="1" ht="16.8" customHeight="1">
      <c r="A198" s="40"/>
      <c r="B198" s="46"/>
      <c r="C198" s="315" t="s">
        <v>2839</v>
      </c>
      <c r="D198" s="315" t="s">
        <v>2840</v>
      </c>
      <c r="E198" s="18" t="s">
        <v>221</v>
      </c>
      <c r="F198" s="316">
        <v>3316.0349999999999</v>
      </c>
      <c r="G198" s="40"/>
      <c r="H198" s="46"/>
    </row>
    <row r="199" s="2" customFormat="1" ht="16.8" customHeight="1">
      <c r="A199" s="40"/>
      <c r="B199" s="46"/>
      <c r="C199" s="315" t="s">
        <v>2857</v>
      </c>
      <c r="D199" s="315" t="s">
        <v>2858</v>
      </c>
      <c r="E199" s="18" t="s">
        <v>221</v>
      </c>
      <c r="F199" s="316">
        <v>2734.357</v>
      </c>
      <c r="G199" s="40"/>
      <c r="H199" s="46"/>
    </row>
    <row r="200" s="2" customFormat="1">
      <c r="A200" s="40"/>
      <c r="B200" s="46"/>
      <c r="C200" s="315" t="s">
        <v>2862</v>
      </c>
      <c r="D200" s="315" t="s">
        <v>2863</v>
      </c>
      <c r="E200" s="18" t="s">
        <v>221</v>
      </c>
      <c r="F200" s="316">
        <v>2734.357</v>
      </c>
      <c r="G200" s="40"/>
      <c r="H200" s="46"/>
    </row>
    <row r="201" s="2" customFormat="1" ht="16.8" customHeight="1">
      <c r="A201" s="40"/>
      <c r="B201" s="46"/>
      <c r="C201" s="315" t="s">
        <v>1439</v>
      </c>
      <c r="D201" s="315" t="s">
        <v>1440</v>
      </c>
      <c r="E201" s="18" t="s">
        <v>221</v>
      </c>
      <c r="F201" s="316">
        <v>2144.348</v>
      </c>
      <c r="G201" s="40"/>
      <c r="H201" s="46"/>
    </row>
    <row r="202" s="2" customFormat="1" ht="16.8" customHeight="1">
      <c r="A202" s="40"/>
      <c r="B202" s="46"/>
      <c r="C202" s="311" t="s">
        <v>132</v>
      </c>
      <c r="D202" s="312" t="s">
        <v>133</v>
      </c>
      <c r="E202" s="313" t="s">
        <v>1</v>
      </c>
      <c r="F202" s="314">
        <v>2810.308</v>
      </c>
      <c r="G202" s="40"/>
      <c r="H202" s="46"/>
    </row>
    <row r="203" s="2" customFormat="1" ht="16.8" customHeight="1">
      <c r="A203" s="40"/>
      <c r="B203" s="46"/>
      <c r="C203" s="315" t="s">
        <v>1</v>
      </c>
      <c r="D203" s="315" t="s">
        <v>1179</v>
      </c>
      <c r="E203" s="18" t="s">
        <v>1</v>
      </c>
      <c r="F203" s="316">
        <v>18.158999999999999</v>
      </c>
      <c r="G203" s="40"/>
      <c r="H203" s="46"/>
    </row>
    <row r="204" s="2" customFormat="1">
      <c r="A204" s="40"/>
      <c r="B204" s="46"/>
      <c r="C204" s="315" t="s">
        <v>1</v>
      </c>
      <c r="D204" s="315" t="s">
        <v>1180</v>
      </c>
      <c r="E204" s="18" t="s">
        <v>1</v>
      </c>
      <c r="F204" s="316">
        <v>23.356000000000002</v>
      </c>
      <c r="G204" s="40"/>
      <c r="H204" s="46"/>
    </row>
    <row r="205" s="2" customFormat="1" ht="16.8" customHeight="1">
      <c r="A205" s="40"/>
      <c r="B205" s="46"/>
      <c r="C205" s="315" t="s">
        <v>1</v>
      </c>
      <c r="D205" s="315" t="s">
        <v>1181</v>
      </c>
      <c r="E205" s="18" t="s">
        <v>1</v>
      </c>
      <c r="F205" s="316">
        <v>23.713000000000001</v>
      </c>
      <c r="G205" s="40"/>
      <c r="H205" s="46"/>
    </row>
    <row r="206" s="2" customFormat="1" ht="16.8" customHeight="1">
      <c r="A206" s="40"/>
      <c r="B206" s="46"/>
      <c r="C206" s="315" t="s">
        <v>1</v>
      </c>
      <c r="D206" s="315" t="s">
        <v>1182</v>
      </c>
      <c r="E206" s="18" t="s">
        <v>1</v>
      </c>
      <c r="F206" s="316">
        <v>18.007999999999999</v>
      </c>
      <c r="G206" s="40"/>
      <c r="H206" s="46"/>
    </row>
    <row r="207" s="2" customFormat="1" ht="16.8" customHeight="1">
      <c r="A207" s="40"/>
      <c r="B207" s="46"/>
      <c r="C207" s="315" t="s">
        <v>1</v>
      </c>
      <c r="D207" s="315" t="s">
        <v>1183</v>
      </c>
      <c r="E207" s="18" t="s">
        <v>1</v>
      </c>
      <c r="F207" s="316">
        <v>18.158999999999999</v>
      </c>
      <c r="G207" s="40"/>
      <c r="H207" s="46"/>
    </row>
    <row r="208" s="2" customFormat="1">
      <c r="A208" s="40"/>
      <c r="B208" s="46"/>
      <c r="C208" s="315" t="s">
        <v>1</v>
      </c>
      <c r="D208" s="315" t="s">
        <v>1184</v>
      </c>
      <c r="E208" s="18" t="s">
        <v>1</v>
      </c>
      <c r="F208" s="316">
        <v>23.356000000000002</v>
      </c>
      <c r="G208" s="40"/>
      <c r="H208" s="46"/>
    </row>
    <row r="209" s="2" customFormat="1" ht="16.8" customHeight="1">
      <c r="A209" s="40"/>
      <c r="B209" s="46"/>
      <c r="C209" s="315" t="s">
        <v>1</v>
      </c>
      <c r="D209" s="315" t="s">
        <v>1185</v>
      </c>
      <c r="E209" s="18" t="s">
        <v>1</v>
      </c>
      <c r="F209" s="316">
        <v>23.713000000000001</v>
      </c>
      <c r="G209" s="40"/>
      <c r="H209" s="46"/>
    </row>
    <row r="210" s="2" customFormat="1" ht="16.8" customHeight="1">
      <c r="A210" s="40"/>
      <c r="B210" s="46"/>
      <c r="C210" s="315" t="s">
        <v>1</v>
      </c>
      <c r="D210" s="315" t="s">
        <v>1186</v>
      </c>
      <c r="E210" s="18" t="s">
        <v>1</v>
      </c>
      <c r="F210" s="316">
        <v>18.007999999999999</v>
      </c>
      <c r="G210" s="40"/>
      <c r="H210" s="46"/>
    </row>
    <row r="211" s="2" customFormat="1" ht="16.8" customHeight="1">
      <c r="A211" s="40"/>
      <c r="B211" s="46"/>
      <c r="C211" s="315" t="s">
        <v>1</v>
      </c>
      <c r="D211" s="315" t="s">
        <v>1187</v>
      </c>
      <c r="E211" s="18" t="s">
        <v>1</v>
      </c>
      <c r="F211" s="316">
        <v>18.919</v>
      </c>
      <c r="G211" s="40"/>
      <c r="H211" s="46"/>
    </row>
    <row r="212" s="2" customFormat="1" ht="16.8" customHeight="1">
      <c r="A212" s="40"/>
      <c r="B212" s="46"/>
      <c r="C212" s="315" t="s">
        <v>1</v>
      </c>
      <c r="D212" s="315" t="s">
        <v>1188</v>
      </c>
      <c r="E212" s="18" t="s">
        <v>1</v>
      </c>
      <c r="F212" s="316">
        <v>17.617999999999999</v>
      </c>
      <c r="G212" s="40"/>
      <c r="H212" s="46"/>
    </row>
    <row r="213" s="2" customFormat="1">
      <c r="A213" s="40"/>
      <c r="B213" s="46"/>
      <c r="C213" s="315" t="s">
        <v>1</v>
      </c>
      <c r="D213" s="315" t="s">
        <v>1189</v>
      </c>
      <c r="E213" s="18" t="s">
        <v>1</v>
      </c>
      <c r="F213" s="316">
        <v>14.218</v>
      </c>
      <c r="G213" s="40"/>
      <c r="H213" s="46"/>
    </row>
    <row r="214" s="2" customFormat="1" ht="16.8" customHeight="1">
      <c r="A214" s="40"/>
      <c r="B214" s="46"/>
      <c r="C214" s="315" t="s">
        <v>1</v>
      </c>
      <c r="D214" s="315" t="s">
        <v>1190</v>
      </c>
      <c r="E214" s="18" t="s">
        <v>1</v>
      </c>
      <c r="F214" s="316">
        <v>24.405999999999999</v>
      </c>
      <c r="G214" s="40"/>
      <c r="H214" s="46"/>
    </row>
    <row r="215" s="2" customFormat="1" ht="16.8" customHeight="1">
      <c r="A215" s="40"/>
      <c r="B215" s="46"/>
      <c r="C215" s="315" t="s">
        <v>1</v>
      </c>
      <c r="D215" s="315" t="s">
        <v>1191</v>
      </c>
      <c r="E215" s="18" t="s">
        <v>1</v>
      </c>
      <c r="F215" s="316">
        <v>15.221</v>
      </c>
      <c r="G215" s="40"/>
      <c r="H215" s="46"/>
    </row>
    <row r="216" s="2" customFormat="1" ht="16.8" customHeight="1">
      <c r="A216" s="40"/>
      <c r="B216" s="46"/>
      <c r="C216" s="315" t="s">
        <v>1</v>
      </c>
      <c r="D216" s="315" t="s">
        <v>1192</v>
      </c>
      <c r="E216" s="18" t="s">
        <v>1</v>
      </c>
      <c r="F216" s="316">
        <v>17.608000000000001</v>
      </c>
      <c r="G216" s="40"/>
      <c r="H216" s="46"/>
    </row>
    <row r="217" s="2" customFormat="1" ht="16.8" customHeight="1">
      <c r="A217" s="40"/>
      <c r="B217" s="46"/>
      <c r="C217" s="315" t="s">
        <v>1</v>
      </c>
      <c r="D217" s="315" t="s">
        <v>1193</v>
      </c>
      <c r="E217" s="18" t="s">
        <v>1</v>
      </c>
      <c r="F217" s="316">
        <v>12.640000000000001</v>
      </c>
      <c r="G217" s="40"/>
      <c r="H217" s="46"/>
    </row>
    <row r="218" s="2" customFormat="1">
      <c r="A218" s="40"/>
      <c r="B218" s="46"/>
      <c r="C218" s="315" t="s">
        <v>1</v>
      </c>
      <c r="D218" s="315" t="s">
        <v>1194</v>
      </c>
      <c r="E218" s="18" t="s">
        <v>1</v>
      </c>
      <c r="F218" s="316">
        <v>66.695999999999998</v>
      </c>
      <c r="G218" s="40"/>
      <c r="H218" s="46"/>
    </row>
    <row r="219" s="2" customFormat="1" ht="16.8" customHeight="1">
      <c r="A219" s="40"/>
      <c r="B219" s="46"/>
      <c r="C219" s="315" t="s">
        <v>1</v>
      </c>
      <c r="D219" s="315" t="s">
        <v>1195</v>
      </c>
      <c r="E219" s="18" t="s">
        <v>1</v>
      </c>
      <c r="F219" s="316">
        <v>7.5</v>
      </c>
      <c r="G219" s="40"/>
      <c r="H219" s="46"/>
    </row>
    <row r="220" s="2" customFormat="1" ht="16.8" customHeight="1">
      <c r="A220" s="40"/>
      <c r="B220" s="46"/>
      <c r="C220" s="315" t="s">
        <v>1</v>
      </c>
      <c r="D220" s="315" t="s">
        <v>1196</v>
      </c>
      <c r="E220" s="18" t="s">
        <v>1</v>
      </c>
      <c r="F220" s="316">
        <v>13.884</v>
      </c>
      <c r="G220" s="40"/>
      <c r="H220" s="46"/>
    </row>
    <row r="221" s="2" customFormat="1">
      <c r="A221" s="40"/>
      <c r="B221" s="46"/>
      <c r="C221" s="315" t="s">
        <v>1</v>
      </c>
      <c r="D221" s="315" t="s">
        <v>1197</v>
      </c>
      <c r="E221" s="18" t="s">
        <v>1</v>
      </c>
      <c r="F221" s="316">
        <v>163.19300000000001</v>
      </c>
      <c r="G221" s="40"/>
      <c r="H221" s="46"/>
    </row>
    <row r="222" s="2" customFormat="1" ht="16.8" customHeight="1">
      <c r="A222" s="40"/>
      <c r="B222" s="46"/>
      <c r="C222" s="315" t="s">
        <v>1</v>
      </c>
      <c r="D222" s="315" t="s">
        <v>1198</v>
      </c>
      <c r="E222" s="18" t="s">
        <v>1</v>
      </c>
      <c r="F222" s="316">
        <v>188.833</v>
      </c>
      <c r="G222" s="40"/>
      <c r="H222" s="46"/>
    </row>
    <row r="223" s="2" customFormat="1">
      <c r="A223" s="40"/>
      <c r="B223" s="46"/>
      <c r="C223" s="315" t="s">
        <v>1</v>
      </c>
      <c r="D223" s="315" t="s">
        <v>1199</v>
      </c>
      <c r="E223" s="18" t="s">
        <v>1</v>
      </c>
      <c r="F223" s="316">
        <v>262.06099999999998</v>
      </c>
      <c r="G223" s="40"/>
      <c r="H223" s="46"/>
    </row>
    <row r="224" s="2" customFormat="1">
      <c r="A224" s="40"/>
      <c r="B224" s="46"/>
      <c r="C224" s="315" t="s">
        <v>1</v>
      </c>
      <c r="D224" s="315" t="s">
        <v>1200</v>
      </c>
      <c r="E224" s="18" t="s">
        <v>1</v>
      </c>
      <c r="F224" s="316">
        <v>145.06800000000001</v>
      </c>
      <c r="G224" s="40"/>
      <c r="H224" s="46"/>
    </row>
    <row r="225" s="2" customFormat="1">
      <c r="A225" s="40"/>
      <c r="B225" s="46"/>
      <c r="C225" s="315" t="s">
        <v>1</v>
      </c>
      <c r="D225" s="315" t="s">
        <v>1201</v>
      </c>
      <c r="E225" s="18" t="s">
        <v>1</v>
      </c>
      <c r="F225" s="316">
        <v>358.38999999999999</v>
      </c>
      <c r="G225" s="40"/>
      <c r="H225" s="46"/>
    </row>
    <row r="226" s="2" customFormat="1">
      <c r="A226" s="40"/>
      <c r="B226" s="46"/>
      <c r="C226" s="315" t="s">
        <v>1</v>
      </c>
      <c r="D226" s="315" t="s">
        <v>1202</v>
      </c>
      <c r="E226" s="18" t="s">
        <v>1</v>
      </c>
      <c r="F226" s="316">
        <v>137.06800000000001</v>
      </c>
      <c r="G226" s="40"/>
      <c r="H226" s="46"/>
    </row>
    <row r="227" s="2" customFormat="1">
      <c r="A227" s="40"/>
      <c r="B227" s="46"/>
      <c r="C227" s="315" t="s">
        <v>1</v>
      </c>
      <c r="D227" s="315" t="s">
        <v>1203</v>
      </c>
      <c r="E227" s="18" t="s">
        <v>1</v>
      </c>
      <c r="F227" s="316">
        <v>192.059</v>
      </c>
      <c r="G227" s="40"/>
      <c r="H227" s="46"/>
    </row>
    <row r="228" s="2" customFormat="1">
      <c r="A228" s="40"/>
      <c r="B228" s="46"/>
      <c r="C228" s="315" t="s">
        <v>1</v>
      </c>
      <c r="D228" s="315" t="s">
        <v>1204</v>
      </c>
      <c r="E228" s="18" t="s">
        <v>1</v>
      </c>
      <c r="F228" s="316">
        <v>207.78100000000001</v>
      </c>
      <c r="G228" s="40"/>
      <c r="H228" s="46"/>
    </row>
    <row r="229" s="2" customFormat="1" ht="16.8" customHeight="1">
      <c r="A229" s="40"/>
      <c r="B229" s="46"/>
      <c r="C229" s="315" t="s">
        <v>1</v>
      </c>
      <c r="D229" s="315" t="s">
        <v>1205</v>
      </c>
      <c r="E229" s="18" t="s">
        <v>1</v>
      </c>
      <c r="F229" s="316">
        <v>-28.588000000000001</v>
      </c>
      <c r="G229" s="40"/>
      <c r="H229" s="46"/>
    </row>
    <row r="230" s="2" customFormat="1">
      <c r="A230" s="40"/>
      <c r="B230" s="46"/>
      <c r="C230" s="315" t="s">
        <v>1</v>
      </c>
      <c r="D230" s="315" t="s">
        <v>1206</v>
      </c>
      <c r="E230" s="18" t="s">
        <v>1</v>
      </c>
      <c r="F230" s="316">
        <v>368.54700000000003</v>
      </c>
      <c r="G230" s="40"/>
      <c r="H230" s="46"/>
    </row>
    <row r="231" s="2" customFormat="1" ht="16.8" customHeight="1">
      <c r="A231" s="40"/>
      <c r="B231" s="46"/>
      <c r="C231" s="315" t="s">
        <v>1</v>
      </c>
      <c r="D231" s="315" t="s">
        <v>1207</v>
      </c>
      <c r="E231" s="18" t="s">
        <v>1</v>
      </c>
      <c r="F231" s="316">
        <v>-68.584999999999994</v>
      </c>
      <c r="G231" s="40"/>
      <c r="H231" s="46"/>
    </row>
    <row r="232" s="2" customFormat="1">
      <c r="A232" s="40"/>
      <c r="B232" s="46"/>
      <c r="C232" s="315" t="s">
        <v>1</v>
      </c>
      <c r="D232" s="315" t="s">
        <v>1208</v>
      </c>
      <c r="E232" s="18" t="s">
        <v>1</v>
      </c>
      <c r="F232" s="316">
        <v>428.75400000000002</v>
      </c>
      <c r="G232" s="40"/>
      <c r="H232" s="46"/>
    </row>
    <row r="233" s="2" customFormat="1" ht="16.8" customHeight="1">
      <c r="A233" s="40"/>
      <c r="B233" s="46"/>
      <c r="C233" s="315" t="s">
        <v>1</v>
      </c>
      <c r="D233" s="315" t="s">
        <v>1209</v>
      </c>
      <c r="E233" s="18" t="s">
        <v>1</v>
      </c>
      <c r="F233" s="316">
        <v>58.359000000000002</v>
      </c>
      <c r="G233" s="40"/>
      <c r="H233" s="46"/>
    </row>
    <row r="234" s="2" customFormat="1" ht="16.8" customHeight="1">
      <c r="A234" s="40"/>
      <c r="B234" s="46"/>
      <c r="C234" s="315" t="s">
        <v>1</v>
      </c>
      <c r="D234" s="315" t="s">
        <v>1210</v>
      </c>
      <c r="E234" s="18" t="s">
        <v>1</v>
      </c>
      <c r="F234" s="316">
        <v>-61.780999999999999</v>
      </c>
      <c r="G234" s="40"/>
      <c r="H234" s="46"/>
    </row>
    <row r="235" s="2" customFormat="1" ht="16.8" customHeight="1">
      <c r="A235" s="40"/>
      <c r="B235" s="46"/>
      <c r="C235" s="315" t="s">
        <v>1</v>
      </c>
      <c r="D235" s="315" t="s">
        <v>1211</v>
      </c>
      <c r="E235" s="18" t="s">
        <v>1</v>
      </c>
      <c r="F235" s="316">
        <v>25.401</v>
      </c>
      <c r="G235" s="40"/>
      <c r="H235" s="46"/>
    </row>
    <row r="236" s="2" customFormat="1">
      <c r="A236" s="40"/>
      <c r="B236" s="46"/>
      <c r="C236" s="315" t="s">
        <v>1</v>
      </c>
      <c r="D236" s="315" t="s">
        <v>1212</v>
      </c>
      <c r="E236" s="18" t="s">
        <v>1</v>
      </c>
      <c r="F236" s="316">
        <v>58.566000000000002</v>
      </c>
      <c r="G236" s="40"/>
      <c r="H236" s="46"/>
    </row>
    <row r="237" s="2" customFormat="1" ht="16.8" customHeight="1">
      <c r="A237" s="40"/>
      <c r="B237" s="46"/>
      <c r="C237" s="315" t="s">
        <v>132</v>
      </c>
      <c r="D237" s="315" t="s">
        <v>229</v>
      </c>
      <c r="E237" s="18" t="s">
        <v>1</v>
      </c>
      <c r="F237" s="316">
        <v>2810.308</v>
      </c>
      <c r="G237" s="40"/>
      <c r="H237" s="46"/>
    </row>
    <row r="238" s="2" customFormat="1" ht="16.8" customHeight="1">
      <c r="A238" s="40"/>
      <c r="B238" s="46"/>
      <c r="C238" s="317" t="s">
        <v>4543</v>
      </c>
      <c r="D238" s="40"/>
      <c r="E238" s="40"/>
      <c r="F238" s="40"/>
      <c r="G238" s="40"/>
      <c r="H238" s="46"/>
    </row>
    <row r="239" s="2" customFormat="1" ht="16.8" customHeight="1">
      <c r="A239" s="40"/>
      <c r="B239" s="46"/>
      <c r="C239" s="315" t="s">
        <v>1176</v>
      </c>
      <c r="D239" s="315" t="s">
        <v>1177</v>
      </c>
      <c r="E239" s="18" t="s">
        <v>221</v>
      </c>
      <c r="F239" s="316">
        <v>2810.308</v>
      </c>
      <c r="G239" s="40"/>
      <c r="H239" s="46"/>
    </row>
    <row r="240" s="2" customFormat="1" ht="16.8" customHeight="1">
      <c r="A240" s="40"/>
      <c r="B240" s="46"/>
      <c r="C240" s="315" t="s">
        <v>1224</v>
      </c>
      <c r="D240" s="315" t="s">
        <v>1225</v>
      </c>
      <c r="E240" s="18" t="s">
        <v>221</v>
      </c>
      <c r="F240" s="316">
        <v>3509.306</v>
      </c>
      <c r="G240" s="40"/>
      <c r="H240" s="46"/>
    </row>
    <row r="241" s="2" customFormat="1" ht="16.8" customHeight="1">
      <c r="A241" s="40"/>
      <c r="B241" s="46"/>
      <c r="C241" s="311" t="s">
        <v>136</v>
      </c>
      <c r="D241" s="312" t="s">
        <v>137</v>
      </c>
      <c r="E241" s="313" t="s">
        <v>1</v>
      </c>
      <c r="F241" s="314">
        <v>544.35900000000004</v>
      </c>
      <c r="G241" s="40"/>
      <c r="H241" s="46"/>
    </row>
    <row r="242" s="2" customFormat="1" ht="16.8" customHeight="1">
      <c r="A242" s="40"/>
      <c r="B242" s="46"/>
      <c r="C242" s="315" t="s">
        <v>1</v>
      </c>
      <c r="D242" s="315" t="s">
        <v>543</v>
      </c>
      <c r="E242" s="18" t="s">
        <v>1</v>
      </c>
      <c r="F242" s="316">
        <v>181.453</v>
      </c>
      <c r="G242" s="40"/>
      <c r="H242" s="46"/>
    </row>
    <row r="243" s="2" customFormat="1" ht="16.8" customHeight="1">
      <c r="A243" s="40"/>
      <c r="B243" s="46"/>
      <c r="C243" s="315" t="s">
        <v>1</v>
      </c>
      <c r="D243" s="315" t="s">
        <v>544</v>
      </c>
      <c r="E243" s="18" t="s">
        <v>1</v>
      </c>
      <c r="F243" s="316">
        <v>181.453</v>
      </c>
      <c r="G243" s="40"/>
      <c r="H243" s="46"/>
    </row>
    <row r="244" s="2" customFormat="1" ht="16.8" customHeight="1">
      <c r="A244" s="40"/>
      <c r="B244" s="46"/>
      <c r="C244" s="315" t="s">
        <v>1</v>
      </c>
      <c r="D244" s="315" t="s">
        <v>545</v>
      </c>
      <c r="E244" s="18" t="s">
        <v>1</v>
      </c>
      <c r="F244" s="316">
        <v>181.453</v>
      </c>
      <c r="G244" s="40"/>
      <c r="H244" s="46"/>
    </row>
    <row r="245" s="2" customFormat="1" ht="16.8" customHeight="1">
      <c r="A245" s="40"/>
      <c r="B245" s="46"/>
      <c r="C245" s="315" t="s">
        <v>136</v>
      </c>
      <c r="D245" s="315" t="s">
        <v>229</v>
      </c>
      <c r="E245" s="18" t="s">
        <v>1</v>
      </c>
      <c r="F245" s="316">
        <v>544.35900000000004</v>
      </c>
      <c r="G245" s="40"/>
      <c r="H245" s="46"/>
    </row>
    <row r="246" s="2" customFormat="1" ht="16.8" customHeight="1">
      <c r="A246" s="40"/>
      <c r="B246" s="46"/>
      <c r="C246" s="317" t="s">
        <v>4543</v>
      </c>
      <c r="D246" s="40"/>
      <c r="E246" s="40"/>
      <c r="F246" s="40"/>
      <c r="G246" s="40"/>
      <c r="H246" s="46"/>
    </row>
    <row r="247" s="2" customFormat="1">
      <c r="A247" s="40"/>
      <c r="B247" s="46"/>
      <c r="C247" s="315" t="s">
        <v>540</v>
      </c>
      <c r="D247" s="315" t="s">
        <v>541</v>
      </c>
      <c r="E247" s="18" t="s">
        <v>221</v>
      </c>
      <c r="F247" s="316">
        <v>544.35900000000004</v>
      </c>
      <c r="G247" s="40"/>
      <c r="H247" s="46"/>
    </row>
    <row r="248" s="2" customFormat="1" ht="16.8" customHeight="1">
      <c r="A248" s="40"/>
      <c r="B248" s="46"/>
      <c r="C248" s="315" t="s">
        <v>515</v>
      </c>
      <c r="D248" s="315" t="s">
        <v>516</v>
      </c>
      <c r="E248" s="18" t="s">
        <v>221</v>
      </c>
      <c r="F248" s="316">
        <v>578.73900000000003</v>
      </c>
      <c r="G248" s="40"/>
      <c r="H248" s="46"/>
    </row>
    <row r="249" s="2" customFormat="1" ht="16.8" customHeight="1">
      <c r="A249" s="40"/>
      <c r="B249" s="46"/>
      <c r="C249" s="315" t="s">
        <v>532</v>
      </c>
      <c r="D249" s="315" t="s">
        <v>533</v>
      </c>
      <c r="E249" s="18" t="s">
        <v>221</v>
      </c>
      <c r="F249" s="316">
        <v>578.73900000000003</v>
      </c>
      <c r="G249" s="40"/>
      <c r="H249" s="46"/>
    </row>
    <row r="250" s="2" customFormat="1">
      <c r="A250" s="40"/>
      <c r="B250" s="46"/>
      <c r="C250" s="315" t="s">
        <v>551</v>
      </c>
      <c r="D250" s="315" t="s">
        <v>552</v>
      </c>
      <c r="E250" s="18" t="s">
        <v>221</v>
      </c>
      <c r="F250" s="316">
        <v>544.35900000000004</v>
      </c>
      <c r="G250" s="40"/>
      <c r="H250" s="46"/>
    </row>
    <row r="251" s="2" customFormat="1" ht="16.8" customHeight="1">
      <c r="A251" s="40"/>
      <c r="B251" s="46"/>
      <c r="C251" s="315" t="s">
        <v>568</v>
      </c>
      <c r="D251" s="315" t="s">
        <v>569</v>
      </c>
      <c r="E251" s="18" t="s">
        <v>221</v>
      </c>
      <c r="F251" s="316">
        <v>2688.7069999999999</v>
      </c>
      <c r="G251" s="40"/>
      <c r="H251" s="46"/>
    </row>
    <row r="252" s="2" customFormat="1" ht="16.8" customHeight="1">
      <c r="A252" s="40"/>
      <c r="B252" s="46"/>
      <c r="C252" s="315" t="s">
        <v>573</v>
      </c>
      <c r="D252" s="315" t="s">
        <v>574</v>
      </c>
      <c r="E252" s="18" t="s">
        <v>221</v>
      </c>
      <c r="F252" s="316">
        <v>2688.7069999999999</v>
      </c>
      <c r="G252" s="40"/>
      <c r="H252" s="46"/>
    </row>
    <row r="253" s="2" customFormat="1" ht="16.8" customHeight="1">
      <c r="A253" s="40"/>
      <c r="B253" s="46"/>
      <c r="C253" s="315" t="s">
        <v>577</v>
      </c>
      <c r="D253" s="315" t="s">
        <v>578</v>
      </c>
      <c r="E253" s="18" t="s">
        <v>221</v>
      </c>
      <c r="F253" s="316">
        <v>2688.7069999999999</v>
      </c>
      <c r="G253" s="40"/>
      <c r="H253" s="46"/>
    </row>
    <row r="254" s="2" customFormat="1" ht="16.8" customHeight="1">
      <c r="A254" s="40"/>
      <c r="B254" s="46"/>
      <c r="C254" s="315" t="s">
        <v>610</v>
      </c>
      <c r="D254" s="315" t="s">
        <v>611</v>
      </c>
      <c r="E254" s="18" t="s">
        <v>221</v>
      </c>
      <c r="F254" s="316">
        <v>2688.7069999999999</v>
      </c>
      <c r="G254" s="40"/>
      <c r="H254" s="46"/>
    </row>
    <row r="255" s="2" customFormat="1" ht="16.8" customHeight="1">
      <c r="A255" s="40"/>
      <c r="B255" s="46"/>
      <c r="C255" s="315" t="s">
        <v>2839</v>
      </c>
      <c r="D255" s="315" t="s">
        <v>2840</v>
      </c>
      <c r="E255" s="18" t="s">
        <v>221</v>
      </c>
      <c r="F255" s="316">
        <v>3316.0349999999999</v>
      </c>
      <c r="G255" s="40"/>
      <c r="H255" s="46"/>
    </row>
    <row r="256" s="2" customFormat="1" ht="16.8" customHeight="1">
      <c r="A256" s="40"/>
      <c r="B256" s="46"/>
      <c r="C256" s="315" t="s">
        <v>2857</v>
      </c>
      <c r="D256" s="315" t="s">
        <v>2858</v>
      </c>
      <c r="E256" s="18" t="s">
        <v>221</v>
      </c>
      <c r="F256" s="316">
        <v>2734.357</v>
      </c>
      <c r="G256" s="40"/>
      <c r="H256" s="46"/>
    </row>
    <row r="257" s="2" customFormat="1">
      <c r="A257" s="40"/>
      <c r="B257" s="46"/>
      <c r="C257" s="315" t="s">
        <v>2862</v>
      </c>
      <c r="D257" s="315" t="s">
        <v>2863</v>
      </c>
      <c r="E257" s="18" t="s">
        <v>221</v>
      </c>
      <c r="F257" s="316">
        <v>2734.357</v>
      </c>
      <c r="G257" s="40"/>
      <c r="H257" s="46"/>
    </row>
    <row r="258" s="2" customFormat="1" ht="16.8" customHeight="1">
      <c r="A258" s="40"/>
      <c r="B258" s="46"/>
      <c r="C258" s="311" t="s">
        <v>139</v>
      </c>
      <c r="D258" s="312" t="s">
        <v>140</v>
      </c>
      <c r="E258" s="313" t="s">
        <v>1</v>
      </c>
      <c r="F258" s="314">
        <v>1830.6210000000001</v>
      </c>
      <c r="G258" s="40"/>
      <c r="H258" s="46"/>
    </row>
    <row r="259" s="2" customFormat="1" ht="16.8" customHeight="1">
      <c r="A259" s="40"/>
      <c r="B259" s="46"/>
      <c r="C259" s="315" t="s">
        <v>1</v>
      </c>
      <c r="D259" s="315" t="s">
        <v>617</v>
      </c>
      <c r="E259" s="18" t="s">
        <v>1</v>
      </c>
      <c r="F259" s="316">
        <v>11.74</v>
      </c>
      <c r="G259" s="40"/>
      <c r="H259" s="46"/>
    </row>
    <row r="260" s="2" customFormat="1" ht="16.8" customHeight="1">
      <c r="A260" s="40"/>
      <c r="B260" s="46"/>
      <c r="C260" s="315" t="s">
        <v>1</v>
      </c>
      <c r="D260" s="315" t="s">
        <v>618</v>
      </c>
      <c r="E260" s="18" t="s">
        <v>1</v>
      </c>
      <c r="F260" s="316">
        <v>18.73</v>
      </c>
      <c r="G260" s="40"/>
      <c r="H260" s="46"/>
    </row>
    <row r="261" s="2" customFormat="1" ht="16.8" customHeight="1">
      <c r="A261" s="40"/>
      <c r="B261" s="46"/>
      <c r="C261" s="315" t="s">
        <v>1</v>
      </c>
      <c r="D261" s="315" t="s">
        <v>619</v>
      </c>
      <c r="E261" s="18" t="s">
        <v>1</v>
      </c>
      <c r="F261" s="316">
        <v>17.585000000000001</v>
      </c>
      <c r="G261" s="40"/>
      <c r="H261" s="46"/>
    </row>
    <row r="262" s="2" customFormat="1" ht="16.8" customHeight="1">
      <c r="A262" s="40"/>
      <c r="B262" s="46"/>
      <c r="C262" s="315" t="s">
        <v>1</v>
      </c>
      <c r="D262" s="315" t="s">
        <v>620</v>
      </c>
      <c r="E262" s="18" t="s">
        <v>1</v>
      </c>
      <c r="F262" s="316">
        <v>12.720000000000001</v>
      </c>
      <c r="G262" s="40"/>
      <c r="H262" s="46"/>
    </row>
    <row r="263" s="2" customFormat="1" ht="16.8" customHeight="1">
      <c r="A263" s="40"/>
      <c r="B263" s="46"/>
      <c r="C263" s="315" t="s">
        <v>1</v>
      </c>
      <c r="D263" s="315" t="s">
        <v>621</v>
      </c>
      <c r="E263" s="18" t="s">
        <v>1</v>
      </c>
      <c r="F263" s="316">
        <v>12.333</v>
      </c>
      <c r="G263" s="40"/>
      <c r="H263" s="46"/>
    </row>
    <row r="264" s="2" customFormat="1" ht="16.8" customHeight="1">
      <c r="A264" s="40"/>
      <c r="B264" s="46"/>
      <c r="C264" s="315" t="s">
        <v>1</v>
      </c>
      <c r="D264" s="315" t="s">
        <v>622</v>
      </c>
      <c r="E264" s="18" t="s">
        <v>1</v>
      </c>
      <c r="F264" s="316">
        <v>18.73</v>
      </c>
      <c r="G264" s="40"/>
      <c r="H264" s="46"/>
    </row>
    <row r="265" s="2" customFormat="1" ht="16.8" customHeight="1">
      <c r="A265" s="40"/>
      <c r="B265" s="46"/>
      <c r="C265" s="315" t="s">
        <v>1</v>
      </c>
      <c r="D265" s="315" t="s">
        <v>623</v>
      </c>
      <c r="E265" s="18" t="s">
        <v>1</v>
      </c>
      <c r="F265" s="316">
        <v>17.718</v>
      </c>
      <c r="G265" s="40"/>
      <c r="H265" s="46"/>
    </row>
    <row r="266" s="2" customFormat="1" ht="16.8" customHeight="1">
      <c r="A266" s="40"/>
      <c r="B266" s="46"/>
      <c r="C266" s="315" t="s">
        <v>1</v>
      </c>
      <c r="D266" s="315" t="s">
        <v>624</v>
      </c>
      <c r="E266" s="18" t="s">
        <v>1</v>
      </c>
      <c r="F266" s="316">
        <v>12.720000000000001</v>
      </c>
      <c r="G266" s="40"/>
      <c r="H266" s="46"/>
    </row>
    <row r="267" s="2" customFormat="1" ht="16.8" customHeight="1">
      <c r="A267" s="40"/>
      <c r="B267" s="46"/>
      <c r="C267" s="315" t="s">
        <v>1</v>
      </c>
      <c r="D267" s="315" t="s">
        <v>625</v>
      </c>
      <c r="E267" s="18" t="s">
        <v>1</v>
      </c>
      <c r="F267" s="316">
        <v>11.335000000000001</v>
      </c>
      <c r="G267" s="40"/>
      <c r="H267" s="46"/>
    </row>
    <row r="268" s="2" customFormat="1" ht="16.8" customHeight="1">
      <c r="A268" s="40"/>
      <c r="B268" s="46"/>
      <c r="C268" s="315" t="s">
        <v>1</v>
      </c>
      <c r="D268" s="315" t="s">
        <v>626</v>
      </c>
      <c r="E268" s="18" t="s">
        <v>1</v>
      </c>
      <c r="F268" s="316">
        <v>12.720000000000001</v>
      </c>
      <c r="G268" s="40"/>
      <c r="H268" s="46"/>
    </row>
    <row r="269" s="2" customFormat="1" ht="16.8" customHeight="1">
      <c r="A269" s="40"/>
      <c r="B269" s="46"/>
      <c r="C269" s="315" t="s">
        <v>1</v>
      </c>
      <c r="D269" s="315" t="s">
        <v>627</v>
      </c>
      <c r="E269" s="18" t="s">
        <v>1</v>
      </c>
      <c r="F269" s="316">
        <v>11.74</v>
      </c>
      <c r="G269" s="40"/>
      <c r="H269" s="46"/>
    </row>
    <row r="270" s="2" customFormat="1" ht="16.8" customHeight="1">
      <c r="A270" s="40"/>
      <c r="B270" s="46"/>
      <c r="C270" s="315" t="s">
        <v>1</v>
      </c>
      <c r="D270" s="315" t="s">
        <v>628</v>
      </c>
      <c r="E270" s="18" t="s">
        <v>1</v>
      </c>
      <c r="F270" s="316">
        <v>19.109999999999999</v>
      </c>
      <c r="G270" s="40"/>
      <c r="H270" s="46"/>
    </row>
    <row r="271" s="2" customFormat="1" ht="16.8" customHeight="1">
      <c r="A271" s="40"/>
      <c r="B271" s="46"/>
      <c r="C271" s="315" t="s">
        <v>1</v>
      </c>
      <c r="D271" s="315" t="s">
        <v>629</v>
      </c>
      <c r="E271" s="18" t="s">
        <v>1</v>
      </c>
      <c r="F271" s="316">
        <v>12.733000000000001</v>
      </c>
      <c r="G271" s="40"/>
      <c r="H271" s="46"/>
    </row>
    <row r="272" s="2" customFormat="1" ht="16.8" customHeight="1">
      <c r="A272" s="40"/>
      <c r="B272" s="46"/>
      <c r="C272" s="315" t="s">
        <v>1</v>
      </c>
      <c r="D272" s="315" t="s">
        <v>630</v>
      </c>
      <c r="E272" s="18" t="s">
        <v>1</v>
      </c>
      <c r="F272" s="316">
        <v>12.890000000000001</v>
      </c>
      <c r="G272" s="40"/>
      <c r="H272" s="46"/>
    </row>
    <row r="273" s="2" customFormat="1" ht="16.8" customHeight="1">
      <c r="A273" s="40"/>
      <c r="B273" s="46"/>
      <c r="C273" s="315" t="s">
        <v>1</v>
      </c>
      <c r="D273" s="315" t="s">
        <v>631</v>
      </c>
      <c r="E273" s="18" t="s">
        <v>1</v>
      </c>
      <c r="F273" s="316">
        <v>25.224</v>
      </c>
      <c r="G273" s="40"/>
      <c r="H273" s="46"/>
    </row>
    <row r="274" s="2" customFormat="1">
      <c r="A274" s="40"/>
      <c r="B274" s="46"/>
      <c r="C274" s="315" t="s">
        <v>1</v>
      </c>
      <c r="D274" s="315" t="s">
        <v>632</v>
      </c>
      <c r="E274" s="18" t="s">
        <v>1</v>
      </c>
      <c r="F274" s="316">
        <v>73.128</v>
      </c>
      <c r="G274" s="40"/>
      <c r="H274" s="46"/>
    </row>
    <row r="275" s="2" customFormat="1" ht="16.8" customHeight="1">
      <c r="A275" s="40"/>
      <c r="B275" s="46"/>
      <c r="C275" s="315" t="s">
        <v>1</v>
      </c>
      <c r="D275" s="315" t="s">
        <v>633</v>
      </c>
      <c r="E275" s="18" t="s">
        <v>1</v>
      </c>
      <c r="F275" s="316">
        <v>26.07</v>
      </c>
      <c r="G275" s="40"/>
      <c r="H275" s="46"/>
    </row>
    <row r="276" s="2" customFormat="1" ht="16.8" customHeight="1">
      <c r="A276" s="40"/>
      <c r="B276" s="46"/>
      <c r="C276" s="315" t="s">
        <v>1</v>
      </c>
      <c r="D276" s="315" t="s">
        <v>634</v>
      </c>
      <c r="E276" s="18" t="s">
        <v>1</v>
      </c>
      <c r="F276" s="316">
        <v>13.555</v>
      </c>
      <c r="G276" s="40"/>
      <c r="H276" s="46"/>
    </row>
    <row r="277" s="2" customFormat="1">
      <c r="A277" s="40"/>
      <c r="B277" s="46"/>
      <c r="C277" s="315" t="s">
        <v>1</v>
      </c>
      <c r="D277" s="315" t="s">
        <v>635</v>
      </c>
      <c r="E277" s="18" t="s">
        <v>1</v>
      </c>
      <c r="F277" s="316">
        <v>136.233</v>
      </c>
      <c r="G277" s="40"/>
      <c r="H277" s="46"/>
    </row>
    <row r="278" s="2" customFormat="1">
      <c r="A278" s="40"/>
      <c r="B278" s="46"/>
      <c r="C278" s="315" t="s">
        <v>1</v>
      </c>
      <c r="D278" s="315" t="s">
        <v>636</v>
      </c>
      <c r="E278" s="18" t="s">
        <v>1</v>
      </c>
      <c r="F278" s="316">
        <v>168.56899999999999</v>
      </c>
      <c r="G278" s="40"/>
      <c r="H278" s="46"/>
    </row>
    <row r="279" s="2" customFormat="1">
      <c r="A279" s="40"/>
      <c r="B279" s="46"/>
      <c r="C279" s="315" t="s">
        <v>1</v>
      </c>
      <c r="D279" s="315" t="s">
        <v>637</v>
      </c>
      <c r="E279" s="18" t="s">
        <v>1</v>
      </c>
      <c r="F279" s="316">
        <v>265.02499999999998</v>
      </c>
      <c r="G279" s="40"/>
      <c r="H279" s="46"/>
    </row>
    <row r="280" s="2" customFormat="1">
      <c r="A280" s="40"/>
      <c r="B280" s="46"/>
      <c r="C280" s="315" t="s">
        <v>1</v>
      </c>
      <c r="D280" s="315" t="s">
        <v>638</v>
      </c>
      <c r="E280" s="18" t="s">
        <v>1</v>
      </c>
      <c r="F280" s="316">
        <v>166.797</v>
      </c>
      <c r="G280" s="40"/>
      <c r="H280" s="46"/>
    </row>
    <row r="281" s="2" customFormat="1">
      <c r="A281" s="40"/>
      <c r="B281" s="46"/>
      <c r="C281" s="315" t="s">
        <v>1</v>
      </c>
      <c r="D281" s="315" t="s">
        <v>639</v>
      </c>
      <c r="E281" s="18" t="s">
        <v>1</v>
      </c>
      <c r="F281" s="316">
        <v>175.25100000000001</v>
      </c>
      <c r="G281" s="40"/>
      <c r="H281" s="46"/>
    </row>
    <row r="282" s="2" customFormat="1">
      <c r="A282" s="40"/>
      <c r="B282" s="46"/>
      <c r="C282" s="315" t="s">
        <v>1</v>
      </c>
      <c r="D282" s="315" t="s">
        <v>640</v>
      </c>
      <c r="E282" s="18" t="s">
        <v>1</v>
      </c>
      <c r="F282" s="316">
        <v>232.21000000000001</v>
      </c>
      <c r="G282" s="40"/>
      <c r="H282" s="46"/>
    </row>
    <row r="283" s="2" customFormat="1" ht="16.8" customHeight="1">
      <c r="A283" s="40"/>
      <c r="B283" s="46"/>
      <c r="C283" s="315" t="s">
        <v>1</v>
      </c>
      <c r="D283" s="315" t="s">
        <v>641</v>
      </c>
      <c r="E283" s="18" t="s">
        <v>1</v>
      </c>
      <c r="F283" s="316">
        <v>7.5890000000000004</v>
      </c>
      <c r="G283" s="40"/>
      <c r="H283" s="46"/>
    </row>
    <row r="284" s="2" customFormat="1" ht="16.8" customHeight="1">
      <c r="A284" s="40"/>
      <c r="B284" s="46"/>
      <c r="C284" s="315" t="s">
        <v>1</v>
      </c>
      <c r="D284" s="315" t="s">
        <v>642</v>
      </c>
      <c r="E284" s="18" t="s">
        <v>1</v>
      </c>
      <c r="F284" s="316">
        <v>322.43900000000002</v>
      </c>
      <c r="G284" s="40"/>
      <c r="H284" s="46"/>
    </row>
    <row r="285" s="2" customFormat="1" ht="16.8" customHeight="1">
      <c r="A285" s="40"/>
      <c r="B285" s="46"/>
      <c r="C285" s="315" t="s">
        <v>1</v>
      </c>
      <c r="D285" s="315" t="s">
        <v>643</v>
      </c>
      <c r="E285" s="18" t="s">
        <v>1</v>
      </c>
      <c r="F285" s="316">
        <v>-58.43</v>
      </c>
      <c r="G285" s="40"/>
      <c r="H285" s="46"/>
    </row>
    <row r="286" s="2" customFormat="1" ht="16.8" customHeight="1">
      <c r="A286" s="40"/>
      <c r="B286" s="46"/>
      <c r="C286" s="315" t="s">
        <v>1</v>
      </c>
      <c r="D286" s="315" t="s">
        <v>644</v>
      </c>
      <c r="E286" s="18" t="s">
        <v>1</v>
      </c>
      <c r="F286" s="316">
        <v>17.890000000000001</v>
      </c>
      <c r="G286" s="40"/>
      <c r="H286" s="46"/>
    </row>
    <row r="287" s="2" customFormat="1">
      <c r="A287" s="40"/>
      <c r="B287" s="46"/>
      <c r="C287" s="315" t="s">
        <v>1</v>
      </c>
      <c r="D287" s="315" t="s">
        <v>645</v>
      </c>
      <c r="E287" s="18" t="s">
        <v>1</v>
      </c>
      <c r="F287" s="316">
        <v>56.267000000000003</v>
      </c>
      <c r="G287" s="40"/>
      <c r="H287" s="46"/>
    </row>
    <row r="288" s="2" customFormat="1" ht="16.8" customHeight="1">
      <c r="A288" s="40"/>
      <c r="B288" s="46"/>
      <c r="C288" s="315" t="s">
        <v>139</v>
      </c>
      <c r="D288" s="315" t="s">
        <v>229</v>
      </c>
      <c r="E288" s="18" t="s">
        <v>1</v>
      </c>
      <c r="F288" s="316">
        <v>1830.6210000000001</v>
      </c>
      <c r="G288" s="40"/>
      <c r="H288" s="46"/>
    </row>
    <row r="289" s="2" customFormat="1" ht="16.8" customHeight="1">
      <c r="A289" s="40"/>
      <c r="B289" s="46"/>
      <c r="C289" s="317" t="s">
        <v>4543</v>
      </c>
      <c r="D289" s="40"/>
      <c r="E289" s="40"/>
      <c r="F289" s="40"/>
      <c r="G289" s="40"/>
      <c r="H289" s="46"/>
    </row>
    <row r="290" s="2" customFormat="1" ht="16.8" customHeight="1">
      <c r="A290" s="40"/>
      <c r="B290" s="46"/>
      <c r="C290" s="315" t="s">
        <v>614</v>
      </c>
      <c r="D290" s="315" t="s">
        <v>615</v>
      </c>
      <c r="E290" s="18" t="s">
        <v>221</v>
      </c>
      <c r="F290" s="316">
        <v>1830.6210000000001</v>
      </c>
      <c r="G290" s="40"/>
      <c r="H290" s="46"/>
    </row>
    <row r="291" s="2" customFormat="1" ht="16.8" customHeight="1">
      <c r="A291" s="40"/>
      <c r="B291" s="46"/>
      <c r="C291" s="315" t="s">
        <v>563</v>
      </c>
      <c r="D291" s="315" t="s">
        <v>564</v>
      </c>
      <c r="E291" s="18" t="s">
        <v>221</v>
      </c>
      <c r="F291" s="316">
        <v>2575.0839999999998</v>
      </c>
      <c r="G291" s="40"/>
      <c r="H291" s="46"/>
    </row>
    <row r="292" s="2" customFormat="1" ht="16.8" customHeight="1">
      <c r="A292" s="40"/>
      <c r="B292" s="46"/>
      <c r="C292" s="315" t="s">
        <v>568</v>
      </c>
      <c r="D292" s="315" t="s">
        <v>569</v>
      </c>
      <c r="E292" s="18" t="s">
        <v>221</v>
      </c>
      <c r="F292" s="316">
        <v>2688.7069999999999</v>
      </c>
      <c r="G292" s="40"/>
      <c r="H292" s="46"/>
    </row>
    <row r="293" s="2" customFormat="1" ht="16.8" customHeight="1">
      <c r="A293" s="40"/>
      <c r="B293" s="46"/>
      <c r="C293" s="315" t="s">
        <v>573</v>
      </c>
      <c r="D293" s="315" t="s">
        <v>574</v>
      </c>
      <c r="E293" s="18" t="s">
        <v>221</v>
      </c>
      <c r="F293" s="316">
        <v>2688.7069999999999</v>
      </c>
      <c r="G293" s="40"/>
      <c r="H293" s="46"/>
    </row>
    <row r="294" s="2" customFormat="1" ht="16.8" customHeight="1">
      <c r="A294" s="40"/>
      <c r="B294" s="46"/>
      <c r="C294" s="315" t="s">
        <v>577</v>
      </c>
      <c r="D294" s="315" t="s">
        <v>578</v>
      </c>
      <c r="E294" s="18" t="s">
        <v>221</v>
      </c>
      <c r="F294" s="316">
        <v>2688.7069999999999</v>
      </c>
      <c r="G294" s="40"/>
      <c r="H294" s="46"/>
    </row>
    <row r="295" s="2" customFormat="1" ht="16.8" customHeight="1">
      <c r="A295" s="40"/>
      <c r="B295" s="46"/>
      <c r="C295" s="315" t="s">
        <v>610</v>
      </c>
      <c r="D295" s="315" t="s">
        <v>611</v>
      </c>
      <c r="E295" s="18" t="s">
        <v>221</v>
      </c>
      <c r="F295" s="316">
        <v>2688.7069999999999</v>
      </c>
      <c r="G295" s="40"/>
      <c r="H295" s="46"/>
    </row>
    <row r="296" s="2" customFormat="1" ht="16.8" customHeight="1">
      <c r="A296" s="40"/>
      <c r="B296" s="46"/>
      <c r="C296" s="315" t="s">
        <v>647</v>
      </c>
      <c r="D296" s="315" t="s">
        <v>648</v>
      </c>
      <c r="E296" s="18" t="s">
        <v>221</v>
      </c>
      <c r="F296" s="316">
        <v>2144.348</v>
      </c>
      <c r="G296" s="40"/>
      <c r="H296" s="46"/>
    </row>
    <row r="297" s="2" customFormat="1" ht="16.8" customHeight="1">
      <c r="A297" s="40"/>
      <c r="B297" s="46"/>
      <c r="C297" s="315" t="s">
        <v>2839</v>
      </c>
      <c r="D297" s="315" t="s">
        <v>2840</v>
      </c>
      <c r="E297" s="18" t="s">
        <v>221</v>
      </c>
      <c r="F297" s="316">
        <v>3316.0349999999999</v>
      </c>
      <c r="G297" s="40"/>
      <c r="H297" s="46"/>
    </row>
    <row r="298" s="2" customFormat="1" ht="16.8" customHeight="1">
      <c r="A298" s="40"/>
      <c r="B298" s="46"/>
      <c r="C298" s="315" t="s">
        <v>2857</v>
      </c>
      <c r="D298" s="315" t="s">
        <v>2858</v>
      </c>
      <c r="E298" s="18" t="s">
        <v>221</v>
      </c>
      <c r="F298" s="316">
        <v>2734.357</v>
      </c>
      <c r="G298" s="40"/>
      <c r="H298" s="46"/>
    </row>
    <row r="299" s="2" customFormat="1">
      <c r="A299" s="40"/>
      <c r="B299" s="46"/>
      <c r="C299" s="315" t="s">
        <v>2862</v>
      </c>
      <c r="D299" s="315" t="s">
        <v>2863</v>
      </c>
      <c r="E299" s="18" t="s">
        <v>221</v>
      </c>
      <c r="F299" s="316">
        <v>2734.357</v>
      </c>
      <c r="G299" s="40"/>
      <c r="H299" s="46"/>
    </row>
    <row r="300" s="2" customFormat="1" ht="16.8" customHeight="1">
      <c r="A300" s="40"/>
      <c r="B300" s="46"/>
      <c r="C300" s="315" t="s">
        <v>1439</v>
      </c>
      <c r="D300" s="315" t="s">
        <v>1440</v>
      </c>
      <c r="E300" s="18" t="s">
        <v>221</v>
      </c>
      <c r="F300" s="316">
        <v>2144.348</v>
      </c>
      <c r="G300" s="40"/>
      <c r="H300" s="46"/>
    </row>
    <row r="301" s="2" customFormat="1" ht="16.8" customHeight="1">
      <c r="A301" s="40"/>
      <c r="B301" s="46"/>
      <c r="C301" s="311" t="s">
        <v>142</v>
      </c>
      <c r="D301" s="312" t="s">
        <v>143</v>
      </c>
      <c r="E301" s="313" t="s">
        <v>1</v>
      </c>
      <c r="F301" s="314">
        <v>34.380000000000003</v>
      </c>
      <c r="G301" s="40"/>
      <c r="H301" s="46"/>
    </row>
    <row r="302" s="2" customFormat="1" ht="16.8" customHeight="1">
      <c r="A302" s="40"/>
      <c r="B302" s="46"/>
      <c r="C302" s="315" t="s">
        <v>1</v>
      </c>
      <c r="D302" s="315" t="s">
        <v>523</v>
      </c>
      <c r="E302" s="18" t="s">
        <v>1</v>
      </c>
      <c r="F302" s="316">
        <v>4.9699999999999998</v>
      </c>
      <c r="G302" s="40"/>
      <c r="H302" s="46"/>
    </row>
    <row r="303" s="2" customFormat="1" ht="16.8" customHeight="1">
      <c r="A303" s="40"/>
      <c r="B303" s="46"/>
      <c r="C303" s="315" t="s">
        <v>1</v>
      </c>
      <c r="D303" s="315" t="s">
        <v>524</v>
      </c>
      <c r="E303" s="18" t="s">
        <v>1</v>
      </c>
      <c r="F303" s="316">
        <v>8.0800000000000001</v>
      </c>
      <c r="G303" s="40"/>
      <c r="H303" s="46"/>
    </row>
    <row r="304" s="2" customFormat="1" ht="16.8" customHeight="1">
      <c r="A304" s="40"/>
      <c r="B304" s="46"/>
      <c r="C304" s="315" t="s">
        <v>1</v>
      </c>
      <c r="D304" s="315" t="s">
        <v>525</v>
      </c>
      <c r="E304" s="18" t="s">
        <v>1</v>
      </c>
      <c r="F304" s="316">
        <v>15.42</v>
      </c>
      <c r="G304" s="40"/>
      <c r="H304" s="46"/>
    </row>
    <row r="305" s="2" customFormat="1" ht="16.8" customHeight="1">
      <c r="A305" s="40"/>
      <c r="B305" s="46"/>
      <c r="C305" s="315" t="s">
        <v>1</v>
      </c>
      <c r="D305" s="315" t="s">
        <v>526</v>
      </c>
      <c r="E305" s="18" t="s">
        <v>1</v>
      </c>
      <c r="F305" s="316">
        <v>5.9100000000000001</v>
      </c>
      <c r="G305" s="40"/>
      <c r="H305" s="46"/>
    </row>
    <row r="306" s="2" customFormat="1" ht="16.8" customHeight="1">
      <c r="A306" s="40"/>
      <c r="B306" s="46"/>
      <c r="C306" s="315" t="s">
        <v>142</v>
      </c>
      <c r="D306" s="315" t="s">
        <v>229</v>
      </c>
      <c r="E306" s="18" t="s">
        <v>1</v>
      </c>
      <c r="F306" s="316">
        <v>34.380000000000003</v>
      </c>
      <c r="G306" s="40"/>
      <c r="H306" s="46"/>
    </row>
    <row r="307" s="2" customFormat="1" ht="16.8" customHeight="1">
      <c r="A307" s="40"/>
      <c r="B307" s="46"/>
      <c r="C307" s="317" t="s">
        <v>4543</v>
      </c>
      <c r="D307" s="40"/>
      <c r="E307" s="40"/>
      <c r="F307" s="40"/>
      <c r="G307" s="40"/>
      <c r="H307" s="46"/>
    </row>
    <row r="308" s="2" customFormat="1" ht="16.8" customHeight="1">
      <c r="A308" s="40"/>
      <c r="B308" s="46"/>
      <c r="C308" s="315" t="s">
        <v>520</v>
      </c>
      <c r="D308" s="315" t="s">
        <v>521</v>
      </c>
      <c r="E308" s="18" t="s">
        <v>221</v>
      </c>
      <c r="F308" s="316">
        <v>34.380000000000003</v>
      </c>
      <c r="G308" s="40"/>
      <c r="H308" s="46"/>
    </row>
    <row r="309" s="2" customFormat="1" ht="16.8" customHeight="1">
      <c r="A309" s="40"/>
      <c r="B309" s="46"/>
      <c r="C309" s="315" t="s">
        <v>511</v>
      </c>
      <c r="D309" s="315" t="s">
        <v>512</v>
      </c>
      <c r="E309" s="18" t="s">
        <v>221</v>
      </c>
      <c r="F309" s="316">
        <v>34.380000000000003</v>
      </c>
      <c r="G309" s="40"/>
      <c r="H309" s="46"/>
    </row>
    <row r="310" s="2" customFormat="1" ht="16.8" customHeight="1">
      <c r="A310" s="40"/>
      <c r="B310" s="46"/>
      <c r="C310" s="315" t="s">
        <v>515</v>
      </c>
      <c r="D310" s="315" t="s">
        <v>516</v>
      </c>
      <c r="E310" s="18" t="s">
        <v>221</v>
      </c>
      <c r="F310" s="316">
        <v>578.73900000000003</v>
      </c>
      <c r="G310" s="40"/>
      <c r="H310" s="46"/>
    </row>
    <row r="311" s="2" customFormat="1" ht="16.8" customHeight="1">
      <c r="A311" s="40"/>
      <c r="B311" s="46"/>
      <c r="C311" s="315" t="s">
        <v>528</v>
      </c>
      <c r="D311" s="315" t="s">
        <v>529</v>
      </c>
      <c r="E311" s="18" t="s">
        <v>221</v>
      </c>
      <c r="F311" s="316">
        <v>34.380000000000003</v>
      </c>
      <c r="G311" s="40"/>
      <c r="H311" s="46"/>
    </row>
    <row r="312" s="2" customFormat="1" ht="16.8" customHeight="1">
      <c r="A312" s="40"/>
      <c r="B312" s="46"/>
      <c r="C312" s="315" t="s">
        <v>532</v>
      </c>
      <c r="D312" s="315" t="s">
        <v>533</v>
      </c>
      <c r="E312" s="18" t="s">
        <v>221</v>
      </c>
      <c r="F312" s="316">
        <v>578.73900000000003</v>
      </c>
      <c r="G312" s="40"/>
      <c r="H312" s="46"/>
    </row>
    <row r="313" s="2" customFormat="1" ht="16.8" customHeight="1">
      <c r="A313" s="40"/>
      <c r="B313" s="46"/>
      <c r="C313" s="315" t="s">
        <v>536</v>
      </c>
      <c r="D313" s="315" t="s">
        <v>537</v>
      </c>
      <c r="E313" s="18" t="s">
        <v>221</v>
      </c>
      <c r="F313" s="316">
        <v>34.380000000000003</v>
      </c>
      <c r="G313" s="40"/>
      <c r="H313" s="46"/>
    </row>
    <row r="314" s="2" customFormat="1" ht="16.8" customHeight="1">
      <c r="A314" s="40"/>
      <c r="B314" s="46"/>
      <c r="C314" s="315" t="s">
        <v>547</v>
      </c>
      <c r="D314" s="315" t="s">
        <v>548</v>
      </c>
      <c r="E314" s="18" t="s">
        <v>221</v>
      </c>
      <c r="F314" s="316">
        <v>34.380000000000003</v>
      </c>
      <c r="G314" s="40"/>
      <c r="H314" s="46"/>
    </row>
    <row r="315" s="2" customFormat="1" ht="16.8" customHeight="1">
      <c r="A315" s="40"/>
      <c r="B315" s="46"/>
      <c r="C315" s="315" t="s">
        <v>2839</v>
      </c>
      <c r="D315" s="315" t="s">
        <v>2840</v>
      </c>
      <c r="E315" s="18" t="s">
        <v>221</v>
      </c>
      <c r="F315" s="316">
        <v>3316.0349999999999</v>
      </c>
      <c r="G315" s="40"/>
      <c r="H315" s="46"/>
    </row>
    <row r="316" s="2" customFormat="1">
      <c r="A316" s="40"/>
      <c r="B316" s="46"/>
      <c r="C316" s="315" t="s">
        <v>1172</v>
      </c>
      <c r="D316" s="315" t="s">
        <v>1173</v>
      </c>
      <c r="E316" s="18" t="s">
        <v>221</v>
      </c>
      <c r="F316" s="316">
        <v>34.380000000000003</v>
      </c>
      <c r="G316" s="40"/>
      <c r="H316" s="46"/>
    </row>
    <row r="317" s="2" customFormat="1" ht="16.8" customHeight="1">
      <c r="A317" s="40"/>
      <c r="B317" s="46"/>
      <c r="C317" s="311" t="s">
        <v>145</v>
      </c>
      <c r="D317" s="312" t="s">
        <v>146</v>
      </c>
      <c r="E317" s="313" t="s">
        <v>1</v>
      </c>
      <c r="F317" s="314">
        <v>78.239999999999995</v>
      </c>
      <c r="G317" s="40"/>
      <c r="H317" s="46"/>
    </row>
    <row r="318" s="2" customFormat="1" ht="16.8" customHeight="1">
      <c r="A318" s="40"/>
      <c r="B318" s="46"/>
      <c r="C318" s="315" t="s">
        <v>1</v>
      </c>
      <c r="D318" s="315" t="s">
        <v>1217</v>
      </c>
      <c r="E318" s="18" t="s">
        <v>1</v>
      </c>
      <c r="F318" s="316">
        <v>54.560000000000002</v>
      </c>
      <c r="G318" s="40"/>
      <c r="H318" s="46"/>
    </row>
    <row r="319" s="2" customFormat="1" ht="16.8" customHeight="1">
      <c r="A319" s="40"/>
      <c r="B319" s="46"/>
      <c r="C319" s="315" t="s">
        <v>1</v>
      </c>
      <c r="D319" s="315" t="s">
        <v>1218</v>
      </c>
      <c r="E319" s="18" t="s">
        <v>1</v>
      </c>
      <c r="F319" s="316">
        <v>10.880000000000001</v>
      </c>
      <c r="G319" s="40"/>
      <c r="H319" s="46"/>
    </row>
    <row r="320" s="2" customFormat="1" ht="16.8" customHeight="1">
      <c r="A320" s="40"/>
      <c r="B320" s="46"/>
      <c r="C320" s="315" t="s">
        <v>1</v>
      </c>
      <c r="D320" s="315" t="s">
        <v>706</v>
      </c>
      <c r="E320" s="18" t="s">
        <v>1</v>
      </c>
      <c r="F320" s="316">
        <v>12.800000000000001</v>
      </c>
      <c r="G320" s="40"/>
      <c r="H320" s="46"/>
    </row>
    <row r="321" s="2" customFormat="1" ht="16.8" customHeight="1">
      <c r="A321" s="40"/>
      <c r="B321" s="46"/>
      <c r="C321" s="315" t="s">
        <v>145</v>
      </c>
      <c r="D321" s="315" t="s">
        <v>229</v>
      </c>
      <c r="E321" s="18" t="s">
        <v>1</v>
      </c>
      <c r="F321" s="316">
        <v>78.239999999999995</v>
      </c>
      <c r="G321" s="40"/>
      <c r="H321" s="46"/>
    </row>
    <row r="322" s="2" customFormat="1" ht="16.8" customHeight="1">
      <c r="A322" s="40"/>
      <c r="B322" s="46"/>
      <c r="C322" s="317" t="s">
        <v>4543</v>
      </c>
      <c r="D322" s="40"/>
      <c r="E322" s="40"/>
      <c r="F322" s="40"/>
      <c r="G322" s="40"/>
      <c r="H322" s="46"/>
    </row>
    <row r="323" s="2" customFormat="1">
      <c r="A323" s="40"/>
      <c r="B323" s="46"/>
      <c r="C323" s="315" t="s">
        <v>1214</v>
      </c>
      <c r="D323" s="315" t="s">
        <v>1215</v>
      </c>
      <c r="E323" s="18" t="s">
        <v>221</v>
      </c>
      <c r="F323" s="316">
        <v>78.239999999999995</v>
      </c>
      <c r="G323" s="40"/>
      <c r="H323" s="46"/>
    </row>
    <row r="324" s="2" customFormat="1">
      <c r="A324" s="40"/>
      <c r="B324" s="46"/>
      <c r="C324" s="315" t="s">
        <v>792</v>
      </c>
      <c r="D324" s="315" t="s">
        <v>793</v>
      </c>
      <c r="E324" s="18" t="s">
        <v>221</v>
      </c>
      <c r="F324" s="316">
        <v>78.239999999999995</v>
      </c>
      <c r="G324" s="40"/>
      <c r="H324" s="46"/>
    </row>
    <row r="325" s="2" customFormat="1" ht="16.8" customHeight="1">
      <c r="A325" s="40"/>
      <c r="B325" s="46"/>
      <c r="C325" s="315" t="s">
        <v>803</v>
      </c>
      <c r="D325" s="315" t="s">
        <v>804</v>
      </c>
      <c r="E325" s="18" t="s">
        <v>221</v>
      </c>
      <c r="F325" s="316">
        <v>78.239999999999995</v>
      </c>
      <c r="G325" s="40"/>
      <c r="H325" s="46"/>
    </row>
    <row r="326" s="2" customFormat="1">
      <c r="A326" s="40"/>
      <c r="B326" s="46"/>
      <c r="C326" s="315" t="s">
        <v>808</v>
      </c>
      <c r="D326" s="315" t="s">
        <v>809</v>
      </c>
      <c r="E326" s="18" t="s">
        <v>221</v>
      </c>
      <c r="F326" s="316">
        <v>78.239999999999995</v>
      </c>
      <c r="G326" s="40"/>
      <c r="H326" s="46"/>
    </row>
    <row r="327" s="2" customFormat="1" ht="16.8" customHeight="1">
      <c r="A327" s="40"/>
      <c r="B327" s="46"/>
      <c r="C327" s="315" t="s">
        <v>812</v>
      </c>
      <c r="D327" s="315" t="s">
        <v>813</v>
      </c>
      <c r="E327" s="18" t="s">
        <v>221</v>
      </c>
      <c r="F327" s="316">
        <v>78.239999999999995</v>
      </c>
      <c r="G327" s="40"/>
      <c r="H327" s="46"/>
    </row>
    <row r="328" s="2" customFormat="1" ht="16.8" customHeight="1">
      <c r="A328" s="40"/>
      <c r="B328" s="46"/>
      <c r="C328" s="315" t="s">
        <v>826</v>
      </c>
      <c r="D328" s="315" t="s">
        <v>827</v>
      </c>
      <c r="E328" s="18" t="s">
        <v>221</v>
      </c>
      <c r="F328" s="316">
        <v>78.239999999999995</v>
      </c>
      <c r="G328" s="40"/>
      <c r="H328" s="46"/>
    </row>
    <row r="329" s="2" customFormat="1" ht="16.8" customHeight="1">
      <c r="A329" s="40"/>
      <c r="B329" s="46"/>
      <c r="C329" s="315" t="s">
        <v>2815</v>
      </c>
      <c r="D329" s="315" t="s">
        <v>2816</v>
      </c>
      <c r="E329" s="18" t="s">
        <v>221</v>
      </c>
      <c r="F329" s="316">
        <v>78.239999999999995</v>
      </c>
      <c r="G329" s="40"/>
      <c r="H329" s="46"/>
    </row>
    <row r="330" s="2" customFormat="1" ht="16.8" customHeight="1">
      <c r="A330" s="40"/>
      <c r="B330" s="46"/>
      <c r="C330" s="315" t="s">
        <v>2819</v>
      </c>
      <c r="D330" s="315" t="s">
        <v>2820</v>
      </c>
      <c r="E330" s="18" t="s">
        <v>221</v>
      </c>
      <c r="F330" s="316">
        <v>78.239999999999995</v>
      </c>
      <c r="G330" s="40"/>
      <c r="H330" s="46"/>
    </row>
    <row r="331" s="2" customFormat="1" ht="16.8" customHeight="1">
      <c r="A331" s="40"/>
      <c r="B331" s="46"/>
      <c r="C331" s="315" t="s">
        <v>2832</v>
      </c>
      <c r="D331" s="315" t="s">
        <v>2833</v>
      </c>
      <c r="E331" s="18" t="s">
        <v>221</v>
      </c>
      <c r="F331" s="316">
        <v>156.47999999999999</v>
      </c>
      <c r="G331" s="40"/>
      <c r="H331" s="46"/>
    </row>
    <row r="332" s="2" customFormat="1" ht="16.8" customHeight="1">
      <c r="A332" s="40"/>
      <c r="B332" s="46"/>
      <c r="C332" s="315" t="s">
        <v>1229</v>
      </c>
      <c r="D332" s="315" t="s">
        <v>1230</v>
      </c>
      <c r="E332" s="18" t="s">
        <v>221</v>
      </c>
      <c r="F332" s="316">
        <v>78.239999999999995</v>
      </c>
      <c r="G332" s="40"/>
      <c r="H332" s="46"/>
    </row>
    <row r="333" s="2" customFormat="1" ht="16.8" customHeight="1">
      <c r="A333" s="40"/>
      <c r="B333" s="46"/>
      <c r="C333" s="315" t="s">
        <v>1439</v>
      </c>
      <c r="D333" s="315" t="s">
        <v>1440</v>
      </c>
      <c r="E333" s="18" t="s">
        <v>221</v>
      </c>
      <c r="F333" s="316">
        <v>78.239999999999995</v>
      </c>
      <c r="G333" s="40"/>
      <c r="H333" s="46"/>
    </row>
    <row r="334" s="2" customFormat="1" ht="16.8" customHeight="1">
      <c r="A334" s="40"/>
      <c r="B334" s="46"/>
      <c r="C334" s="311" t="s">
        <v>148</v>
      </c>
      <c r="D334" s="312" t="s">
        <v>149</v>
      </c>
      <c r="E334" s="313" t="s">
        <v>1</v>
      </c>
      <c r="F334" s="314">
        <v>185.58799999999999</v>
      </c>
      <c r="G334" s="40"/>
      <c r="H334" s="46"/>
    </row>
    <row r="335" s="2" customFormat="1" ht="16.8" customHeight="1">
      <c r="A335" s="40"/>
      <c r="B335" s="46"/>
      <c r="C335" s="315" t="s">
        <v>1</v>
      </c>
      <c r="D335" s="315" t="s">
        <v>702</v>
      </c>
      <c r="E335" s="18" t="s">
        <v>1</v>
      </c>
      <c r="F335" s="316">
        <v>0</v>
      </c>
      <c r="G335" s="40"/>
      <c r="H335" s="46"/>
    </row>
    <row r="336" s="2" customFormat="1">
      <c r="A336" s="40"/>
      <c r="B336" s="46"/>
      <c r="C336" s="315" t="s">
        <v>1</v>
      </c>
      <c r="D336" s="315" t="s">
        <v>703</v>
      </c>
      <c r="E336" s="18" t="s">
        <v>1</v>
      </c>
      <c r="F336" s="316">
        <v>168.88</v>
      </c>
      <c r="G336" s="40"/>
      <c r="H336" s="46"/>
    </row>
    <row r="337" s="2" customFormat="1" ht="16.8" customHeight="1">
      <c r="A337" s="40"/>
      <c r="B337" s="46"/>
      <c r="C337" s="315" t="s">
        <v>1</v>
      </c>
      <c r="D337" s="315" t="s">
        <v>704</v>
      </c>
      <c r="E337" s="18" t="s">
        <v>1</v>
      </c>
      <c r="F337" s="316">
        <v>-2.1720000000000002</v>
      </c>
      <c r="G337" s="40"/>
      <c r="H337" s="46"/>
    </row>
    <row r="338" s="2" customFormat="1" ht="16.8" customHeight="1">
      <c r="A338" s="40"/>
      <c r="B338" s="46"/>
      <c r="C338" s="315" t="s">
        <v>1</v>
      </c>
      <c r="D338" s="315" t="s">
        <v>705</v>
      </c>
      <c r="E338" s="18" t="s">
        <v>1</v>
      </c>
      <c r="F338" s="316">
        <v>6.0800000000000001</v>
      </c>
      <c r="G338" s="40"/>
      <c r="H338" s="46"/>
    </row>
    <row r="339" s="2" customFormat="1" ht="16.8" customHeight="1">
      <c r="A339" s="40"/>
      <c r="B339" s="46"/>
      <c r="C339" s="315" t="s">
        <v>1</v>
      </c>
      <c r="D339" s="315" t="s">
        <v>706</v>
      </c>
      <c r="E339" s="18" t="s">
        <v>1</v>
      </c>
      <c r="F339" s="316">
        <v>12.800000000000001</v>
      </c>
      <c r="G339" s="40"/>
      <c r="H339" s="46"/>
    </row>
    <row r="340" s="2" customFormat="1" ht="16.8" customHeight="1">
      <c r="A340" s="40"/>
      <c r="B340" s="46"/>
      <c r="C340" s="315" t="s">
        <v>148</v>
      </c>
      <c r="D340" s="315" t="s">
        <v>229</v>
      </c>
      <c r="E340" s="18" t="s">
        <v>1</v>
      </c>
      <c r="F340" s="316">
        <v>185.58799999999999</v>
      </c>
      <c r="G340" s="40"/>
      <c r="H340" s="46"/>
    </row>
    <row r="341" s="2" customFormat="1" ht="16.8" customHeight="1">
      <c r="A341" s="40"/>
      <c r="B341" s="46"/>
      <c r="C341" s="317" t="s">
        <v>4543</v>
      </c>
      <c r="D341" s="40"/>
      <c r="E341" s="40"/>
      <c r="F341" s="40"/>
      <c r="G341" s="40"/>
      <c r="H341" s="46"/>
    </row>
    <row r="342" s="2" customFormat="1" ht="16.8" customHeight="1">
      <c r="A342" s="40"/>
      <c r="B342" s="46"/>
      <c r="C342" s="315" t="s">
        <v>699</v>
      </c>
      <c r="D342" s="315" t="s">
        <v>700</v>
      </c>
      <c r="E342" s="18" t="s">
        <v>221</v>
      </c>
      <c r="F342" s="316">
        <v>185.58799999999999</v>
      </c>
      <c r="G342" s="40"/>
      <c r="H342" s="46"/>
    </row>
    <row r="343" s="2" customFormat="1" ht="16.8" customHeight="1">
      <c r="A343" s="40"/>
      <c r="B343" s="46"/>
      <c r="C343" s="315" t="s">
        <v>694</v>
      </c>
      <c r="D343" s="315" t="s">
        <v>695</v>
      </c>
      <c r="E343" s="18" t="s">
        <v>221</v>
      </c>
      <c r="F343" s="316">
        <v>185.58799999999999</v>
      </c>
      <c r="G343" s="40"/>
      <c r="H343" s="46"/>
    </row>
    <row r="344" s="2" customFormat="1">
      <c r="A344" s="40"/>
      <c r="B344" s="46"/>
      <c r="C344" s="315" t="s">
        <v>708</v>
      </c>
      <c r="D344" s="315" t="s">
        <v>709</v>
      </c>
      <c r="E344" s="18" t="s">
        <v>221</v>
      </c>
      <c r="F344" s="316">
        <v>185.58799999999999</v>
      </c>
      <c r="G344" s="40"/>
      <c r="H344" s="46"/>
    </row>
    <row r="345" s="2" customFormat="1">
      <c r="A345" s="40"/>
      <c r="B345" s="46"/>
      <c r="C345" s="315" t="s">
        <v>712</v>
      </c>
      <c r="D345" s="315" t="s">
        <v>713</v>
      </c>
      <c r="E345" s="18" t="s">
        <v>221</v>
      </c>
      <c r="F345" s="316">
        <v>185.58799999999999</v>
      </c>
      <c r="G345" s="40"/>
      <c r="H345" s="46"/>
    </row>
    <row r="346" s="2" customFormat="1" ht="16.8" customHeight="1">
      <c r="A346" s="40"/>
      <c r="B346" s="46"/>
      <c r="C346" s="315" t="s">
        <v>817</v>
      </c>
      <c r="D346" s="315" t="s">
        <v>818</v>
      </c>
      <c r="E346" s="18" t="s">
        <v>221</v>
      </c>
      <c r="F346" s="316">
        <v>185.58799999999999</v>
      </c>
      <c r="G346" s="40"/>
      <c r="H346" s="46"/>
    </row>
    <row r="347" s="2" customFormat="1" ht="16.8" customHeight="1">
      <c r="A347" s="40"/>
      <c r="B347" s="46"/>
      <c r="C347" s="315" t="s">
        <v>822</v>
      </c>
      <c r="D347" s="315" t="s">
        <v>823</v>
      </c>
      <c r="E347" s="18" t="s">
        <v>221</v>
      </c>
      <c r="F347" s="316">
        <v>185.58799999999999</v>
      </c>
      <c r="G347" s="40"/>
      <c r="H347" s="46"/>
    </row>
    <row r="348" s="2" customFormat="1">
      <c r="A348" s="40"/>
      <c r="B348" s="46"/>
      <c r="C348" s="315" t="s">
        <v>2866</v>
      </c>
      <c r="D348" s="315" t="s">
        <v>2867</v>
      </c>
      <c r="E348" s="18" t="s">
        <v>221</v>
      </c>
      <c r="F348" s="316">
        <v>185.58799999999999</v>
      </c>
      <c r="G348" s="40"/>
      <c r="H348" s="46"/>
    </row>
    <row r="349" s="2" customFormat="1" ht="16.8" customHeight="1">
      <c r="A349" s="40"/>
      <c r="B349" s="46"/>
      <c r="C349" s="311" t="s">
        <v>151</v>
      </c>
      <c r="D349" s="312" t="s">
        <v>152</v>
      </c>
      <c r="E349" s="313" t="s">
        <v>1</v>
      </c>
      <c r="F349" s="314">
        <v>988.25999999999999</v>
      </c>
      <c r="G349" s="40"/>
      <c r="H349" s="46"/>
    </row>
    <row r="350" s="2" customFormat="1" ht="16.8" customHeight="1">
      <c r="A350" s="40"/>
      <c r="B350" s="46"/>
      <c r="C350" s="315" t="s">
        <v>1</v>
      </c>
      <c r="D350" s="315" t="s">
        <v>2387</v>
      </c>
      <c r="E350" s="18" t="s">
        <v>1</v>
      </c>
      <c r="F350" s="316">
        <v>5.04</v>
      </c>
      <c r="G350" s="40"/>
      <c r="H350" s="46"/>
    </row>
    <row r="351" s="2" customFormat="1" ht="16.8" customHeight="1">
      <c r="A351" s="40"/>
      <c r="B351" s="46"/>
      <c r="C351" s="315" t="s">
        <v>1</v>
      </c>
      <c r="D351" s="315" t="s">
        <v>2388</v>
      </c>
      <c r="E351" s="18" t="s">
        <v>1</v>
      </c>
      <c r="F351" s="316">
        <v>6.5899999999999999</v>
      </c>
      <c r="G351" s="40"/>
      <c r="H351" s="46"/>
    </row>
    <row r="352" s="2" customFormat="1" ht="16.8" customHeight="1">
      <c r="A352" s="40"/>
      <c r="B352" s="46"/>
      <c r="C352" s="315" t="s">
        <v>1</v>
      </c>
      <c r="D352" s="315" t="s">
        <v>2389</v>
      </c>
      <c r="E352" s="18" t="s">
        <v>1</v>
      </c>
      <c r="F352" s="316">
        <v>8.5700000000000003</v>
      </c>
      <c r="G352" s="40"/>
      <c r="H352" s="46"/>
    </row>
    <row r="353" s="2" customFormat="1" ht="16.8" customHeight="1">
      <c r="A353" s="40"/>
      <c r="B353" s="46"/>
      <c r="C353" s="315" t="s">
        <v>1</v>
      </c>
      <c r="D353" s="315" t="s">
        <v>2390</v>
      </c>
      <c r="E353" s="18" t="s">
        <v>1</v>
      </c>
      <c r="F353" s="316">
        <v>4.8799999999999999</v>
      </c>
      <c r="G353" s="40"/>
      <c r="H353" s="46"/>
    </row>
    <row r="354" s="2" customFormat="1" ht="16.8" customHeight="1">
      <c r="A354" s="40"/>
      <c r="B354" s="46"/>
      <c r="C354" s="315" t="s">
        <v>1</v>
      </c>
      <c r="D354" s="315" t="s">
        <v>2391</v>
      </c>
      <c r="E354" s="18" t="s">
        <v>1</v>
      </c>
      <c r="F354" s="316">
        <v>5.04</v>
      </c>
      <c r="G354" s="40"/>
      <c r="H354" s="46"/>
    </row>
    <row r="355" s="2" customFormat="1" ht="16.8" customHeight="1">
      <c r="A355" s="40"/>
      <c r="B355" s="46"/>
      <c r="C355" s="315" t="s">
        <v>1</v>
      </c>
      <c r="D355" s="315" t="s">
        <v>2392</v>
      </c>
      <c r="E355" s="18" t="s">
        <v>1</v>
      </c>
      <c r="F355" s="316">
        <v>6.5499999999999998</v>
      </c>
      <c r="G355" s="40"/>
      <c r="H355" s="46"/>
    </row>
    <row r="356" s="2" customFormat="1" ht="16.8" customHeight="1">
      <c r="A356" s="40"/>
      <c r="B356" s="46"/>
      <c r="C356" s="315" t="s">
        <v>1</v>
      </c>
      <c r="D356" s="315" t="s">
        <v>2393</v>
      </c>
      <c r="E356" s="18" t="s">
        <v>1</v>
      </c>
      <c r="F356" s="316">
        <v>8.5099999999999998</v>
      </c>
      <c r="G356" s="40"/>
      <c r="H356" s="46"/>
    </row>
    <row r="357" s="2" customFormat="1" ht="16.8" customHeight="1">
      <c r="A357" s="40"/>
      <c r="B357" s="46"/>
      <c r="C357" s="315" t="s">
        <v>1</v>
      </c>
      <c r="D357" s="315" t="s">
        <v>2394</v>
      </c>
      <c r="E357" s="18" t="s">
        <v>1</v>
      </c>
      <c r="F357" s="316">
        <v>4.8899999999999997</v>
      </c>
      <c r="G357" s="40"/>
      <c r="H357" s="46"/>
    </row>
    <row r="358" s="2" customFormat="1" ht="16.8" customHeight="1">
      <c r="A358" s="40"/>
      <c r="B358" s="46"/>
      <c r="C358" s="315" t="s">
        <v>1</v>
      </c>
      <c r="D358" s="315" t="s">
        <v>2395</v>
      </c>
      <c r="E358" s="18" t="s">
        <v>1</v>
      </c>
      <c r="F358" s="316">
        <v>5.0199999999999996</v>
      </c>
      <c r="G358" s="40"/>
      <c r="H358" s="46"/>
    </row>
    <row r="359" s="2" customFormat="1" ht="16.8" customHeight="1">
      <c r="A359" s="40"/>
      <c r="B359" s="46"/>
      <c r="C359" s="315" t="s">
        <v>1</v>
      </c>
      <c r="D359" s="315" t="s">
        <v>2396</v>
      </c>
      <c r="E359" s="18" t="s">
        <v>1</v>
      </c>
      <c r="F359" s="316">
        <v>4.8899999999999997</v>
      </c>
      <c r="G359" s="40"/>
      <c r="H359" s="46"/>
    </row>
    <row r="360" s="2" customFormat="1" ht="16.8" customHeight="1">
      <c r="A360" s="40"/>
      <c r="B360" s="46"/>
      <c r="C360" s="315" t="s">
        <v>1</v>
      </c>
      <c r="D360" s="315" t="s">
        <v>2397</v>
      </c>
      <c r="E360" s="18" t="s">
        <v>1</v>
      </c>
      <c r="F360" s="316">
        <v>5.0199999999999996</v>
      </c>
      <c r="G360" s="40"/>
      <c r="H360" s="46"/>
    </row>
    <row r="361" s="2" customFormat="1" ht="16.8" customHeight="1">
      <c r="A361" s="40"/>
      <c r="B361" s="46"/>
      <c r="C361" s="315" t="s">
        <v>1</v>
      </c>
      <c r="D361" s="315" t="s">
        <v>2398</v>
      </c>
      <c r="E361" s="18" t="s">
        <v>1</v>
      </c>
      <c r="F361" s="316">
        <v>6.6500000000000004</v>
      </c>
      <c r="G361" s="40"/>
      <c r="H361" s="46"/>
    </row>
    <row r="362" s="2" customFormat="1" ht="16.8" customHeight="1">
      <c r="A362" s="40"/>
      <c r="B362" s="46"/>
      <c r="C362" s="315" t="s">
        <v>1</v>
      </c>
      <c r="D362" s="315" t="s">
        <v>2399</v>
      </c>
      <c r="E362" s="18" t="s">
        <v>1</v>
      </c>
      <c r="F362" s="316">
        <v>3.2599999999999998</v>
      </c>
      <c r="G362" s="40"/>
      <c r="H362" s="46"/>
    </row>
    <row r="363" s="2" customFormat="1" ht="16.8" customHeight="1">
      <c r="A363" s="40"/>
      <c r="B363" s="46"/>
      <c r="C363" s="315" t="s">
        <v>1</v>
      </c>
      <c r="D363" s="315" t="s">
        <v>2400</v>
      </c>
      <c r="E363" s="18" t="s">
        <v>1</v>
      </c>
      <c r="F363" s="316">
        <v>4.8899999999999997</v>
      </c>
      <c r="G363" s="40"/>
      <c r="H363" s="46"/>
    </row>
    <row r="364" s="2" customFormat="1" ht="16.8" customHeight="1">
      <c r="A364" s="40"/>
      <c r="B364" s="46"/>
      <c r="C364" s="315" t="s">
        <v>1</v>
      </c>
      <c r="D364" s="315" t="s">
        <v>2401</v>
      </c>
      <c r="E364" s="18" t="s">
        <v>1</v>
      </c>
      <c r="F364" s="316">
        <v>4.9699999999999998</v>
      </c>
      <c r="G364" s="40"/>
      <c r="H364" s="46"/>
    </row>
    <row r="365" s="2" customFormat="1" ht="16.8" customHeight="1">
      <c r="A365" s="40"/>
      <c r="B365" s="46"/>
      <c r="C365" s="315" t="s">
        <v>1</v>
      </c>
      <c r="D365" s="315" t="s">
        <v>2402</v>
      </c>
      <c r="E365" s="18" t="s">
        <v>1</v>
      </c>
      <c r="F365" s="316">
        <v>27.800000000000001</v>
      </c>
      <c r="G365" s="40"/>
      <c r="H365" s="46"/>
    </row>
    <row r="366" s="2" customFormat="1" ht="16.8" customHeight="1">
      <c r="A366" s="40"/>
      <c r="B366" s="46"/>
      <c r="C366" s="315" t="s">
        <v>1</v>
      </c>
      <c r="D366" s="315" t="s">
        <v>2403</v>
      </c>
      <c r="E366" s="18" t="s">
        <v>1</v>
      </c>
      <c r="F366" s="316">
        <v>4.8899999999999997</v>
      </c>
      <c r="G366" s="40"/>
      <c r="H366" s="46"/>
    </row>
    <row r="367" s="2" customFormat="1" ht="16.8" customHeight="1">
      <c r="A367" s="40"/>
      <c r="B367" s="46"/>
      <c r="C367" s="315" t="s">
        <v>1</v>
      </c>
      <c r="D367" s="315" t="s">
        <v>2404</v>
      </c>
      <c r="E367" s="18" t="s">
        <v>1</v>
      </c>
      <c r="F367" s="316">
        <v>137.38999999999999</v>
      </c>
      <c r="G367" s="40"/>
      <c r="H367" s="46"/>
    </row>
    <row r="368" s="2" customFormat="1" ht="16.8" customHeight="1">
      <c r="A368" s="40"/>
      <c r="B368" s="46"/>
      <c r="C368" s="315" t="s">
        <v>1</v>
      </c>
      <c r="D368" s="315" t="s">
        <v>2405</v>
      </c>
      <c r="E368" s="18" t="s">
        <v>1</v>
      </c>
      <c r="F368" s="316">
        <v>129.41</v>
      </c>
      <c r="G368" s="40"/>
      <c r="H368" s="46"/>
    </row>
    <row r="369" s="2" customFormat="1" ht="16.8" customHeight="1">
      <c r="A369" s="40"/>
      <c r="B369" s="46"/>
      <c r="C369" s="315" t="s">
        <v>1</v>
      </c>
      <c r="D369" s="315" t="s">
        <v>2406</v>
      </c>
      <c r="E369" s="18" t="s">
        <v>1</v>
      </c>
      <c r="F369" s="316">
        <v>190.47</v>
      </c>
      <c r="G369" s="40"/>
      <c r="H369" s="46"/>
    </row>
    <row r="370" s="2" customFormat="1" ht="16.8" customHeight="1">
      <c r="A370" s="40"/>
      <c r="B370" s="46"/>
      <c r="C370" s="315" t="s">
        <v>1</v>
      </c>
      <c r="D370" s="315" t="s">
        <v>2407</v>
      </c>
      <c r="E370" s="18" t="s">
        <v>1</v>
      </c>
      <c r="F370" s="316">
        <v>137.38999999999999</v>
      </c>
      <c r="G370" s="40"/>
      <c r="H370" s="46"/>
    </row>
    <row r="371" s="2" customFormat="1" ht="16.8" customHeight="1">
      <c r="A371" s="40"/>
      <c r="B371" s="46"/>
      <c r="C371" s="315" t="s">
        <v>1</v>
      </c>
      <c r="D371" s="315" t="s">
        <v>2408</v>
      </c>
      <c r="E371" s="18" t="s">
        <v>1</v>
      </c>
      <c r="F371" s="316">
        <v>111.27</v>
      </c>
      <c r="G371" s="40"/>
      <c r="H371" s="46"/>
    </row>
    <row r="372" s="2" customFormat="1" ht="16.8" customHeight="1">
      <c r="A372" s="40"/>
      <c r="B372" s="46"/>
      <c r="C372" s="315" t="s">
        <v>1</v>
      </c>
      <c r="D372" s="315" t="s">
        <v>2409</v>
      </c>
      <c r="E372" s="18" t="s">
        <v>1</v>
      </c>
      <c r="F372" s="316">
        <v>134.75</v>
      </c>
      <c r="G372" s="40"/>
      <c r="H372" s="46"/>
    </row>
    <row r="373" s="2" customFormat="1" ht="16.8" customHeight="1">
      <c r="A373" s="40"/>
      <c r="B373" s="46"/>
      <c r="C373" s="315" t="s">
        <v>1</v>
      </c>
      <c r="D373" s="315" t="s">
        <v>2410</v>
      </c>
      <c r="E373" s="18" t="s">
        <v>1</v>
      </c>
      <c r="F373" s="316">
        <v>6.5899999999999999</v>
      </c>
      <c r="G373" s="40"/>
      <c r="H373" s="46"/>
    </row>
    <row r="374" s="2" customFormat="1" ht="16.8" customHeight="1">
      <c r="A374" s="40"/>
      <c r="B374" s="46"/>
      <c r="C374" s="315" t="s">
        <v>1</v>
      </c>
      <c r="D374" s="315" t="s">
        <v>2411</v>
      </c>
      <c r="E374" s="18" t="s">
        <v>1</v>
      </c>
      <c r="F374" s="316">
        <v>23.530000000000001</v>
      </c>
      <c r="G374" s="40"/>
      <c r="H374" s="46"/>
    </row>
    <row r="375" s="2" customFormat="1" ht="16.8" customHeight="1">
      <c r="A375" s="40"/>
      <c r="B375" s="46"/>
      <c r="C375" s="315" t="s">
        <v>151</v>
      </c>
      <c r="D375" s="315" t="s">
        <v>229</v>
      </c>
      <c r="E375" s="18" t="s">
        <v>1</v>
      </c>
      <c r="F375" s="316">
        <v>988.25999999999999</v>
      </c>
      <c r="G375" s="40"/>
      <c r="H375" s="46"/>
    </row>
    <row r="376" s="2" customFormat="1" ht="16.8" customHeight="1">
      <c r="A376" s="40"/>
      <c r="B376" s="46"/>
      <c r="C376" s="317" t="s">
        <v>4543</v>
      </c>
      <c r="D376" s="40"/>
      <c r="E376" s="40"/>
      <c r="F376" s="40"/>
      <c r="G376" s="40"/>
      <c r="H376" s="46"/>
    </row>
    <row r="377" s="2" customFormat="1" ht="16.8" customHeight="1">
      <c r="A377" s="40"/>
      <c r="B377" s="46"/>
      <c r="C377" s="315" t="s">
        <v>2384</v>
      </c>
      <c r="D377" s="315" t="s">
        <v>2385</v>
      </c>
      <c r="E377" s="18" t="s">
        <v>221</v>
      </c>
      <c r="F377" s="316">
        <v>988.25999999999999</v>
      </c>
      <c r="G377" s="40"/>
      <c r="H377" s="46"/>
    </row>
    <row r="378" s="2" customFormat="1" ht="16.8" customHeight="1">
      <c r="A378" s="40"/>
      <c r="B378" s="46"/>
      <c r="C378" s="315" t="s">
        <v>555</v>
      </c>
      <c r="D378" s="315" t="s">
        <v>556</v>
      </c>
      <c r="E378" s="18" t="s">
        <v>221</v>
      </c>
      <c r="F378" s="316">
        <v>988.25999999999999</v>
      </c>
      <c r="G378" s="40"/>
      <c r="H378" s="46"/>
    </row>
    <row r="379" s="2" customFormat="1">
      <c r="A379" s="40"/>
      <c r="B379" s="46"/>
      <c r="C379" s="315" t="s">
        <v>559</v>
      </c>
      <c r="D379" s="315" t="s">
        <v>560</v>
      </c>
      <c r="E379" s="18" t="s">
        <v>221</v>
      </c>
      <c r="F379" s="316">
        <v>988.25999999999999</v>
      </c>
      <c r="G379" s="40"/>
      <c r="H379" s="46"/>
    </row>
    <row r="380" s="2" customFormat="1" ht="16.8" customHeight="1">
      <c r="A380" s="40"/>
      <c r="B380" s="46"/>
      <c r="C380" s="315" t="s">
        <v>858</v>
      </c>
      <c r="D380" s="315" t="s">
        <v>859</v>
      </c>
      <c r="E380" s="18" t="s">
        <v>244</v>
      </c>
      <c r="F380" s="316">
        <v>63.249000000000002</v>
      </c>
      <c r="G380" s="40"/>
      <c r="H380" s="46"/>
    </row>
    <row r="381" s="2" customFormat="1" ht="16.8" customHeight="1">
      <c r="A381" s="40"/>
      <c r="B381" s="46"/>
      <c r="C381" s="315" t="s">
        <v>864</v>
      </c>
      <c r="D381" s="315" t="s">
        <v>865</v>
      </c>
      <c r="E381" s="18" t="s">
        <v>244</v>
      </c>
      <c r="F381" s="316">
        <v>63.249000000000002</v>
      </c>
      <c r="G381" s="40"/>
      <c r="H381" s="46"/>
    </row>
    <row r="382" s="2" customFormat="1" ht="16.8" customHeight="1">
      <c r="A382" s="40"/>
      <c r="B382" s="46"/>
      <c r="C382" s="315" t="s">
        <v>868</v>
      </c>
      <c r="D382" s="315" t="s">
        <v>869</v>
      </c>
      <c r="E382" s="18" t="s">
        <v>278</v>
      </c>
      <c r="F382" s="316">
        <v>3.5</v>
      </c>
      <c r="G382" s="40"/>
      <c r="H382" s="46"/>
    </row>
    <row r="383" s="2" customFormat="1" ht="16.8" customHeight="1">
      <c r="A383" s="40"/>
      <c r="B383" s="46"/>
      <c r="C383" s="315" t="s">
        <v>874</v>
      </c>
      <c r="D383" s="315" t="s">
        <v>875</v>
      </c>
      <c r="E383" s="18" t="s">
        <v>221</v>
      </c>
      <c r="F383" s="316">
        <v>1087.086</v>
      </c>
      <c r="G383" s="40"/>
      <c r="H383" s="46"/>
    </row>
    <row r="384" s="2" customFormat="1" ht="16.8" customHeight="1">
      <c r="A384" s="40"/>
      <c r="B384" s="46"/>
      <c r="C384" s="315" t="s">
        <v>1533</v>
      </c>
      <c r="D384" s="315" t="s">
        <v>1534</v>
      </c>
      <c r="E384" s="18" t="s">
        <v>221</v>
      </c>
      <c r="F384" s="316">
        <v>988.25999999999999</v>
      </c>
      <c r="G384" s="40"/>
      <c r="H384" s="46"/>
    </row>
    <row r="385" s="2" customFormat="1" ht="16.8" customHeight="1">
      <c r="A385" s="40"/>
      <c r="B385" s="46"/>
      <c r="C385" s="315" t="s">
        <v>2423</v>
      </c>
      <c r="D385" s="315" t="s">
        <v>2424</v>
      </c>
      <c r="E385" s="18" t="s">
        <v>221</v>
      </c>
      <c r="F385" s="316">
        <v>988.25999999999999</v>
      </c>
      <c r="G385" s="40"/>
      <c r="H385" s="46"/>
    </row>
    <row r="386" s="2" customFormat="1" ht="16.8" customHeight="1">
      <c r="A386" s="40"/>
      <c r="B386" s="46"/>
      <c r="C386" s="315" t="s">
        <v>2427</v>
      </c>
      <c r="D386" s="315" t="s">
        <v>2428</v>
      </c>
      <c r="E386" s="18" t="s">
        <v>221</v>
      </c>
      <c r="F386" s="316">
        <v>988.25999999999999</v>
      </c>
      <c r="G386" s="40"/>
      <c r="H386" s="46"/>
    </row>
    <row r="387" s="2" customFormat="1" ht="16.8" customHeight="1">
      <c r="A387" s="40"/>
      <c r="B387" s="46"/>
      <c r="C387" s="315" t="s">
        <v>2431</v>
      </c>
      <c r="D387" s="315" t="s">
        <v>2432</v>
      </c>
      <c r="E387" s="18" t="s">
        <v>221</v>
      </c>
      <c r="F387" s="316">
        <v>988.25999999999999</v>
      </c>
      <c r="G387" s="40"/>
      <c r="H387" s="46"/>
    </row>
    <row r="388" s="2" customFormat="1" ht="16.8" customHeight="1">
      <c r="A388" s="40"/>
      <c r="B388" s="46"/>
      <c r="C388" s="315" t="s">
        <v>2435</v>
      </c>
      <c r="D388" s="315" t="s">
        <v>2436</v>
      </c>
      <c r="E388" s="18" t="s">
        <v>221</v>
      </c>
      <c r="F388" s="316">
        <v>988.25999999999999</v>
      </c>
      <c r="G388" s="40"/>
      <c r="H388" s="46"/>
    </row>
    <row r="389" s="2" customFormat="1">
      <c r="A389" s="40"/>
      <c r="B389" s="46"/>
      <c r="C389" s="315" t="s">
        <v>2451</v>
      </c>
      <c r="D389" s="315" t="s">
        <v>2452</v>
      </c>
      <c r="E389" s="18" t="s">
        <v>221</v>
      </c>
      <c r="F389" s="316">
        <v>988.25999999999999</v>
      </c>
      <c r="G389" s="40"/>
      <c r="H389" s="46"/>
    </row>
    <row r="390" s="2" customFormat="1" ht="16.8" customHeight="1">
      <c r="A390" s="40"/>
      <c r="B390" s="46"/>
      <c r="C390" s="315" t="s">
        <v>2455</v>
      </c>
      <c r="D390" s="315" t="s">
        <v>2456</v>
      </c>
      <c r="E390" s="18" t="s">
        <v>221</v>
      </c>
      <c r="F390" s="316">
        <v>330.97399999999999</v>
      </c>
      <c r="G390" s="40"/>
      <c r="H390" s="46"/>
    </row>
    <row r="391" s="2" customFormat="1" ht="16.8" customHeight="1">
      <c r="A391" s="40"/>
      <c r="B391" s="46"/>
      <c r="C391" s="315" t="s">
        <v>2491</v>
      </c>
      <c r="D391" s="315" t="s">
        <v>2492</v>
      </c>
      <c r="E391" s="18" t="s">
        <v>221</v>
      </c>
      <c r="F391" s="316">
        <v>988.25999999999999</v>
      </c>
      <c r="G391" s="40"/>
      <c r="H391" s="46"/>
    </row>
    <row r="392" s="2" customFormat="1">
      <c r="A392" s="40"/>
      <c r="B392" s="46"/>
      <c r="C392" s="315" t="s">
        <v>919</v>
      </c>
      <c r="D392" s="315" t="s">
        <v>920</v>
      </c>
      <c r="E392" s="18" t="s">
        <v>221</v>
      </c>
      <c r="F392" s="316">
        <v>988.25999999999999</v>
      </c>
      <c r="G392" s="40"/>
      <c r="H392" s="46"/>
    </row>
    <row r="393" s="2" customFormat="1" ht="16.8" customHeight="1">
      <c r="A393" s="40"/>
      <c r="B393" s="46"/>
      <c r="C393" s="315" t="s">
        <v>1029</v>
      </c>
      <c r="D393" s="315" t="s">
        <v>1030</v>
      </c>
      <c r="E393" s="18" t="s">
        <v>221</v>
      </c>
      <c r="F393" s="316">
        <v>988.25999999999999</v>
      </c>
      <c r="G393" s="40"/>
      <c r="H393" s="46"/>
    </row>
    <row r="394" s="2" customFormat="1" ht="16.8" customHeight="1">
      <c r="A394" s="40"/>
      <c r="B394" s="46"/>
      <c r="C394" s="315" t="s">
        <v>1033</v>
      </c>
      <c r="D394" s="315" t="s">
        <v>1034</v>
      </c>
      <c r="E394" s="18" t="s">
        <v>244</v>
      </c>
      <c r="F394" s="316">
        <v>19.765999999999998</v>
      </c>
      <c r="G394" s="40"/>
      <c r="H394" s="46"/>
    </row>
    <row r="395" s="2" customFormat="1" ht="16.8" customHeight="1">
      <c r="A395" s="40"/>
      <c r="B395" s="46"/>
      <c r="C395" s="311" t="s">
        <v>2538</v>
      </c>
      <c r="D395" s="312" t="s">
        <v>4545</v>
      </c>
      <c r="E395" s="313" t="s">
        <v>1</v>
      </c>
      <c r="F395" s="314">
        <v>248.66</v>
      </c>
      <c r="G395" s="40"/>
      <c r="H395" s="46"/>
    </row>
    <row r="396" s="2" customFormat="1" ht="16.8" customHeight="1">
      <c r="A396" s="40"/>
      <c r="B396" s="46"/>
      <c r="C396" s="315" t="s">
        <v>1</v>
      </c>
      <c r="D396" s="315" t="s">
        <v>2407</v>
      </c>
      <c r="E396" s="18" t="s">
        <v>1</v>
      </c>
      <c r="F396" s="316">
        <v>137.38999999999999</v>
      </c>
      <c r="G396" s="40"/>
      <c r="H396" s="46"/>
    </row>
    <row r="397" s="2" customFormat="1" ht="16.8" customHeight="1">
      <c r="A397" s="40"/>
      <c r="B397" s="46"/>
      <c r="C397" s="315" t="s">
        <v>1</v>
      </c>
      <c r="D397" s="315" t="s">
        <v>2537</v>
      </c>
      <c r="E397" s="18" t="s">
        <v>1</v>
      </c>
      <c r="F397" s="316">
        <v>111.27</v>
      </c>
      <c r="G397" s="40"/>
      <c r="H397" s="46"/>
    </row>
    <row r="398" s="2" customFormat="1" ht="16.8" customHeight="1">
      <c r="A398" s="40"/>
      <c r="B398" s="46"/>
      <c r="C398" s="315" t="s">
        <v>2538</v>
      </c>
      <c r="D398" s="315" t="s">
        <v>229</v>
      </c>
      <c r="E398" s="18" t="s">
        <v>1</v>
      </c>
      <c r="F398" s="316">
        <v>248.66</v>
      </c>
      <c r="G398" s="40"/>
      <c r="H398" s="46"/>
    </row>
    <row r="399" s="2" customFormat="1" ht="16.8" customHeight="1">
      <c r="A399" s="40"/>
      <c r="B399" s="46"/>
      <c r="C399" s="311" t="s">
        <v>154</v>
      </c>
      <c r="D399" s="312" t="s">
        <v>155</v>
      </c>
      <c r="E399" s="313" t="s">
        <v>1</v>
      </c>
      <c r="F399" s="314">
        <v>143.61000000000001</v>
      </c>
      <c r="G399" s="40"/>
      <c r="H399" s="46"/>
    </row>
    <row r="400" s="2" customFormat="1" ht="16.8" customHeight="1">
      <c r="A400" s="40"/>
      <c r="B400" s="46"/>
      <c r="C400" s="315" t="s">
        <v>1</v>
      </c>
      <c r="D400" s="315" t="s">
        <v>1911</v>
      </c>
      <c r="E400" s="18" t="s">
        <v>1</v>
      </c>
      <c r="F400" s="316">
        <v>5.04</v>
      </c>
      <c r="G400" s="40"/>
      <c r="H400" s="46"/>
    </row>
    <row r="401" s="2" customFormat="1" ht="16.8" customHeight="1">
      <c r="A401" s="40"/>
      <c r="B401" s="46"/>
      <c r="C401" s="315" t="s">
        <v>1</v>
      </c>
      <c r="D401" s="315" t="s">
        <v>1912</v>
      </c>
      <c r="E401" s="18" t="s">
        <v>1</v>
      </c>
      <c r="F401" s="316">
        <v>6.5899999999999999</v>
      </c>
      <c r="G401" s="40"/>
      <c r="H401" s="46"/>
    </row>
    <row r="402" s="2" customFormat="1" ht="16.8" customHeight="1">
      <c r="A402" s="40"/>
      <c r="B402" s="46"/>
      <c r="C402" s="315" t="s">
        <v>1</v>
      </c>
      <c r="D402" s="315" t="s">
        <v>1913</v>
      </c>
      <c r="E402" s="18" t="s">
        <v>1</v>
      </c>
      <c r="F402" s="316">
        <v>8.5700000000000003</v>
      </c>
      <c r="G402" s="40"/>
      <c r="H402" s="46"/>
    </row>
    <row r="403" s="2" customFormat="1" ht="16.8" customHeight="1">
      <c r="A403" s="40"/>
      <c r="B403" s="46"/>
      <c r="C403" s="315" t="s">
        <v>1</v>
      </c>
      <c r="D403" s="315" t="s">
        <v>1914</v>
      </c>
      <c r="E403" s="18" t="s">
        <v>1</v>
      </c>
      <c r="F403" s="316">
        <v>4.8799999999999999</v>
      </c>
      <c r="G403" s="40"/>
      <c r="H403" s="46"/>
    </row>
    <row r="404" s="2" customFormat="1" ht="16.8" customHeight="1">
      <c r="A404" s="40"/>
      <c r="B404" s="46"/>
      <c r="C404" s="315" t="s">
        <v>1</v>
      </c>
      <c r="D404" s="315" t="s">
        <v>1915</v>
      </c>
      <c r="E404" s="18" t="s">
        <v>1</v>
      </c>
      <c r="F404" s="316">
        <v>5.04</v>
      </c>
      <c r="G404" s="40"/>
      <c r="H404" s="46"/>
    </row>
    <row r="405" s="2" customFormat="1" ht="16.8" customHeight="1">
      <c r="A405" s="40"/>
      <c r="B405" s="46"/>
      <c r="C405" s="315" t="s">
        <v>1</v>
      </c>
      <c r="D405" s="315" t="s">
        <v>1916</v>
      </c>
      <c r="E405" s="18" t="s">
        <v>1</v>
      </c>
      <c r="F405" s="316">
        <v>6.5499999999999998</v>
      </c>
      <c r="G405" s="40"/>
      <c r="H405" s="46"/>
    </row>
    <row r="406" s="2" customFormat="1" ht="16.8" customHeight="1">
      <c r="A406" s="40"/>
      <c r="B406" s="46"/>
      <c r="C406" s="315" t="s">
        <v>1</v>
      </c>
      <c r="D406" s="315" t="s">
        <v>1917</v>
      </c>
      <c r="E406" s="18" t="s">
        <v>1</v>
      </c>
      <c r="F406" s="316">
        <v>8.5099999999999998</v>
      </c>
      <c r="G406" s="40"/>
      <c r="H406" s="46"/>
    </row>
    <row r="407" s="2" customFormat="1" ht="16.8" customHeight="1">
      <c r="A407" s="40"/>
      <c r="B407" s="46"/>
      <c r="C407" s="315" t="s">
        <v>1</v>
      </c>
      <c r="D407" s="315" t="s">
        <v>1918</v>
      </c>
      <c r="E407" s="18" t="s">
        <v>1</v>
      </c>
      <c r="F407" s="316">
        <v>4.8899999999999997</v>
      </c>
      <c r="G407" s="40"/>
      <c r="H407" s="46"/>
    </row>
    <row r="408" s="2" customFormat="1" ht="16.8" customHeight="1">
      <c r="A408" s="40"/>
      <c r="B408" s="46"/>
      <c r="C408" s="315" t="s">
        <v>1</v>
      </c>
      <c r="D408" s="315" t="s">
        <v>1919</v>
      </c>
      <c r="E408" s="18" t="s">
        <v>1</v>
      </c>
      <c r="F408" s="316">
        <v>5.0199999999999996</v>
      </c>
      <c r="G408" s="40"/>
      <c r="H408" s="46"/>
    </row>
    <row r="409" s="2" customFormat="1" ht="16.8" customHeight="1">
      <c r="A409" s="40"/>
      <c r="B409" s="46"/>
      <c r="C409" s="315" t="s">
        <v>1</v>
      </c>
      <c r="D409" s="315" t="s">
        <v>1920</v>
      </c>
      <c r="E409" s="18" t="s">
        <v>1</v>
      </c>
      <c r="F409" s="316">
        <v>5.8899999999999997</v>
      </c>
      <c r="G409" s="40"/>
      <c r="H409" s="46"/>
    </row>
    <row r="410" s="2" customFormat="1" ht="16.8" customHeight="1">
      <c r="A410" s="40"/>
      <c r="B410" s="46"/>
      <c r="C410" s="315" t="s">
        <v>1</v>
      </c>
      <c r="D410" s="315" t="s">
        <v>1921</v>
      </c>
      <c r="E410" s="18" t="s">
        <v>1</v>
      </c>
      <c r="F410" s="316">
        <v>5.0199999999999996</v>
      </c>
      <c r="G410" s="40"/>
      <c r="H410" s="46"/>
    </row>
    <row r="411" s="2" customFormat="1" ht="16.8" customHeight="1">
      <c r="A411" s="40"/>
      <c r="B411" s="46"/>
      <c r="C411" s="315" t="s">
        <v>1</v>
      </c>
      <c r="D411" s="315" t="s">
        <v>1922</v>
      </c>
      <c r="E411" s="18" t="s">
        <v>1</v>
      </c>
      <c r="F411" s="316">
        <v>6.6500000000000004</v>
      </c>
      <c r="G411" s="40"/>
      <c r="H411" s="46"/>
    </row>
    <row r="412" s="2" customFormat="1" ht="16.8" customHeight="1">
      <c r="A412" s="40"/>
      <c r="B412" s="46"/>
      <c r="C412" s="315" t="s">
        <v>1</v>
      </c>
      <c r="D412" s="315" t="s">
        <v>1923</v>
      </c>
      <c r="E412" s="18" t="s">
        <v>1</v>
      </c>
      <c r="F412" s="316">
        <v>3.2599999999999998</v>
      </c>
      <c r="G412" s="40"/>
      <c r="H412" s="46"/>
    </row>
    <row r="413" s="2" customFormat="1" ht="16.8" customHeight="1">
      <c r="A413" s="40"/>
      <c r="B413" s="46"/>
      <c r="C413" s="315" t="s">
        <v>1</v>
      </c>
      <c r="D413" s="315" t="s">
        <v>1924</v>
      </c>
      <c r="E413" s="18" t="s">
        <v>1</v>
      </c>
      <c r="F413" s="316">
        <v>4.8899999999999997</v>
      </c>
      <c r="G413" s="40"/>
      <c r="H413" s="46"/>
    </row>
    <row r="414" s="2" customFormat="1" ht="16.8" customHeight="1">
      <c r="A414" s="40"/>
      <c r="B414" s="46"/>
      <c r="C414" s="315" t="s">
        <v>1</v>
      </c>
      <c r="D414" s="315" t="s">
        <v>1925</v>
      </c>
      <c r="E414" s="18" t="s">
        <v>1</v>
      </c>
      <c r="F414" s="316">
        <v>27.800000000000001</v>
      </c>
      <c r="G414" s="40"/>
      <c r="H414" s="46"/>
    </row>
    <row r="415" s="2" customFormat="1" ht="16.8" customHeight="1">
      <c r="A415" s="40"/>
      <c r="B415" s="46"/>
      <c r="C415" s="315" t="s">
        <v>1</v>
      </c>
      <c r="D415" s="315" t="s">
        <v>1926</v>
      </c>
      <c r="E415" s="18" t="s">
        <v>1</v>
      </c>
      <c r="F415" s="316">
        <v>4.8899999999999997</v>
      </c>
      <c r="G415" s="40"/>
      <c r="H415" s="46"/>
    </row>
    <row r="416" s="2" customFormat="1" ht="16.8" customHeight="1">
      <c r="A416" s="40"/>
      <c r="B416" s="46"/>
      <c r="C416" s="315" t="s">
        <v>1</v>
      </c>
      <c r="D416" s="315" t="s">
        <v>1927</v>
      </c>
      <c r="E416" s="18" t="s">
        <v>1</v>
      </c>
      <c r="F416" s="316">
        <v>23.530000000000001</v>
      </c>
      <c r="G416" s="40"/>
      <c r="H416" s="46"/>
    </row>
    <row r="417" s="2" customFormat="1" ht="16.8" customHeight="1">
      <c r="A417" s="40"/>
      <c r="B417" s="46"/>
      <c r="C417" s="315" t="s">
        <v>1</v>
      </c>
      <c r="D417" s="315" t="s">
        <v>1928</v>
      </c>
      <c r="E417" s="18" t="s">
        <v>1</v>
      </c>
      <c r="F417" s="316">
        <v>6.5899999999999999</v>
      </c>
      <c r="G417" s="40"/>
      <c r="H417" s="46"/>
    </row>
    <row r="418" s="2" customFormat="1" ht="16.8" customHeight="1">
      <c r="A418" s="40"/>
      <c r="B418" s="46"/>
      <c r="C418" s="315" t="s">
        <v>154</v>
      </c>
      <c r="D418" s="315" t="s">
        <v>229</v>
      </c>
      <c r="E418" s="18" t="s">
        <v>1</v>
      </c>
      <c r="F418" s="316">
        <v>143.61000000000001</v>
      </c>
      <c r="G418" s="40"/>
      <c r="H418" s="46"/>
    </row>
    <row r="419" s="2" customFormat="1" ht="16.8" customHeight="1">
      <c r="A419" s="40"/>
      <c r="B419" s="46"/>
      <c r="C419" s="317" t="s">
        <v>4543</v>
      </c>
      <c r="D419" s="40"/>
      <c r="E419" s="40"/>
      <c r="F419" s="40"/>
      <c r="G419" s="40"/>
      <c r="H419" s="46"/>
    </row>
    <row r="420" s="2" customFormat="1" ht="16.8" customHeight="1">
      <c r="A420" s="40"/>
      <c r="B420" s="46"/>
      <c r="C420" s="315" t="s">
        <v>1908</v>
      </c>
      <c r="D420" s="315" t="s">
        <v>1909</v>
      </c>
      <c r="E420" s="18" t="s">
        <v>221</v>
      </c>
      <c r="F420" s="316">
        <v>143.61000000000001</v>
      </c>
      <c r="G420" s="40"/>
      <c r="H420" s="46"/>
    </row>
    <row r="421" s="2" customFormat="1" ht="16.8" customHeight="1">
      <c r="A421" s="40"/>
      <c r="B421" s="46"/>
      <c r="C421" s="315" t="s">
        <v>1930</v>
      </c>
      <c r="D421" s="315" t="s">
        <v>1931</v>
      </c>
      <c r="E421" s="18" t="s">
        <v>221</v>
      </c>
      <c r="F421" s="316">
        <v>143.61000000000001</v>
      </c>
      <c r="G421" s="40"/>
      <c r="H421" s="46"/>
    </row>
    <row r="422" s="2" customFormat="1">
      <c r="A422" s="40"/>
      <c r="B422" s="46"/>
      <c r="C422" s="315" t="s">
        <v>1939</v>
      </c>
      <c r="D422" s="315" t="s">
        <v>1940</v>
      </c>
      <c r="E422" s="18" t="s">
        <v>221</v>
      </c>
      <c r="F422" s="316">
        <v>143.61000000000001</v>
      </c>
      <c r="G422" s="40"/>
      <c r="H422" s="46"/>
    </row>
    <row r="423" s="2" customFormat="1" ht="16.8" customHeight="1">
      <c r="A423" s="40"/>
      <c r="B423" s="46"/>
      <c r="C423" s="311" t="s">
        <v>157</v>
      </c>
      <c r="D423" s="312" t="s">
        <v>158</v>
      </c>
      <c r="E423" s="313" t="s">
        <v>1</v>
      </c>
      <c r="F423" s="314">
        <v>183.74799999999999</v>
      </c>
      <c r="G423" s="40"/>
      <c r="H423" s="46"/>
    </row>
    <row r="424" s="2" customFormat="1" ht="16.8" customHeight="1">
      <c r="A424" s="40"/>
      <c r="B424" s="46"/>
      <c r="C424" s="315" t="s">
        <v>1</v>
      </c>
      <c r="D424" s="315" t="s">
        <v>1724</v>
      </c>
      <c r="E424" s="18" t="s">
        <v>1</v>
      </c>
      <c r="F424" s="316">
        <v>73.037999999999997</v>
      </c>
      <c r="G424" s="40"/>
      <c r="H424" s="46"/>
    </row>
    <row r="425" s="2" customFormat="1" ht="16.8" customHeight="1">
      <c r="A425" s="40"/>
      <c r="B425" s="46"/>
      <c r="C425" s="315" t="s">
        <v>1</v>
      </c>
      <c r="D425" s="315" t="s">
        <v>1725</v>
      </c>
      <c r="E425" s="18" t="s">
        <v>1</v>
      </c>
      <c r="F425" s="316">
        <v>8.3200000000000003</v>
      </c>
      <c r="G425" s="40"/>
      <c r="H425" s="46"/>
    </row>
    <row r="426" s="2" customFormat="1" ht="16.8" customHeight="1">
      <c r="A426" s="40"/>
      <c r="B426" s="46"/>
      <c r="C426" s="315" t="s">
        <v>1</v>
      </c>
      <c r="D426" s="315" t="s">
        <v>1726</v>
      </c>
      <c r="E426" s="18" t="s">
        <v>1</v>
      </c>
      <c r="F426" s="316">
        <v>52.954000000000001</v>
      </c>
      <c r="G426" s="40"/>
      <c r="H426" s="46"/>
    </row>
    <row r="427" s="2" customFormat="1" ht="16.8" customHeight="1">
      <c r="A427" s="40"/>
      <c r="B427" s="46"/>
      <c r="C427" s="315" t="s">
        <v>1</v>
      </c>
      <c r="D427" s="315" t="s">
        <v>1727</v>
      </c>
      <c r="E427" s="18" t="s">
        <v>1</v>
      </c>
      <c r="F427" s="316">
        <v>4.1120000000000001</v>
      </c>
      <c r="G427" s="40"/>
      <c r="H427" s="46"/>
    </row>
    <row r="428" s="2" customFormat="1" ht="16.8" customHeight="1">
      <c r="A428" s="40"/>
      <c r="B428" s="46"/>
      <c r="C428" s="315" t="s">
        <v>1</v>
      </c>
      <c r="D428" s="315" t="s">
        <v>1728</v>
      </c>
      <c r="E428" s="18" t="s">
        <v>1</v>
      </c>
      <c r="F428" s="316">
        <v>45.323999999999998</v>
      </c>
      <c r="G428" s="40"/>
      <c r="H428" s="46"/>
    </row>
    <row r="429" s="2" customFormat="1" ht="16.8" customHeight="1">
      <c r="A429" s="40"/>
      <c r="B429" s="46"/>
      <c r="C429" s="315" t="s">
        <v>157</v>
      </c>
      <c r="D429" s="315" t="s">
        <v>229</v>
      </c>
      <c r="E429" s="18" t="s">
        <v>1</v>
      </c>
      <c r="F429" s="316">
        <v>183.74799999999999</v>
      </c>
      <c r="G429" s="40"/>
      <c r="H429" s="46"/>
    </row>
    <row r="430" s="2" customFormat="1" ht="16.8" customHeight="1">
      <c r="A430" s="40"/>
      <c r="B430" s="46"/>
      <c r="C430" s="317" t="s">
        <v>4543</v>
      </c>
      <c r="D430" s="40"/>
      <c r="E430" s="40"/>
      <c r="F430" s="40"/>
      <c r="G430" s="40"/>
      <c r="H430" s="46"/>
    </row>
    <row r="431" s="2" customFormat="1">
      <c r="A431" s="40"/>
      <c r="B431" s="46"/>
      <c r="C431" s="315" t="s">
        <v>1721</v>
      </c>
      <c r="D431" s="315" t="s">
        <v>1722</v>
      </c>
      <c r="E431" s="18" t="s">
        <v>221</v>
      </c>
      <c r="F431" s="316">
        <v>183.74799999999999</v>
      </c>
      <c r="G431" s="40"/>
      <c r="H431" s="46"/>
    </row>
    <row r="432" s="2" customFormat="1" ht="16.8" customHeight="1">
      <c r="A432" s="40"/>
      <c r="B432" s="46"/>
      <c r="C432" s="315" t="s">
        <v>1705</v>
      </c>
      <c r="D432" s="315" t="s">
        <v>1706</v>
      </c>
      <c r="E432" s="18" t="s">
        <v>221</v>
      </c>
      <c r="F432" s="316">
        <v>434.15800000000002</v>
      </c>
      <c r="G432" s="40"/>
      <c r="H432" s="46"/>
    </row>
    <row r="433" s="2" customFormat="1" ht="16.8" customHeight="1">
      <c r="A433" s="40"/>
      <c r="B433" s="46"/>
      <c r="C433" s="315" t="s">
        <v>1710</v>
      </c>
      <c r="D433" s="315" t="s">
        <v>1711</v>
      </c>
      <c r="E433" s="18" t="s">
        <v>221</v>
      </c>
      <c r="F433" s="316">
        <v>434.15800000000002</v>
      </c>
      <c r="G433" s="40"/>
      <c r="H433" s="46"/>
    </row>
    <row r="434" s="2" customFormat="1" ht="16.8" customHeight="1">
      <c r="A434" s="40"/>
      <c r="B434" s="46"/>
      <c r="C434" s="315" t="s">
        <v>2839</v>
      </c>
      <c r="D434" s="315" t="s">
        <v>2840</v>
      </c>
      <c r="E434" s="18" t="s">
        <v>221</v>
      </c>
      <c r="F434" s="316">
        <v>3316.0349999999999</v>
      </c>
      <c r="G434" s="40"/>
      <c r="H434" s="46"/>
    </row>
    <row r="435" s="2" customFormat="1" ht="16.8" customHeight="1">
      <c r="A435" s="40"/>
      <c r="B435" s="46"/>
      <c r="C435" s="311" t="s">
        <v>160</v>
      </c>
      <c r="D435" s="312" t="s">
        <v>161</v>
      </c>
      <c r="E435" s="313" t="s">
        <v>1</v>
      </c>
      <c r="F435" s="314">
        <v>250.41</v>
      </c>
      <c r="G435" s="40"/>
      <c r="H435" s="46"/>
    </row>
    <row r="436" s="2" customFormat="1" ht="16.8" customHeight="1">
      <c r="A436" s="40"/>
      <c r="B436" s="46"/>
      <c r="C436" s="315" t="s">
        <v>1</v>
      </c>
      <c r="D436" s="315" t="s">
        <v>1717</v>
      </c>
      <c r="E436" s="18" t="s">
        <v>1</v>
      </c>
      <c r="F436" s="316">
        <v>63.450000000000003</v>
      </c>
      <c r="G436" s="40"/>
      <c r="H436" s="46"/>
    </row>
    <row r="437" s="2" customFormat="1" ht="16.8" customHeight="1">
      <c r="A437" s="40"/>
      <c r="B437" s="46"/>
      <c r="C437" s="315" t="s">
        <v>1</v>
      </c>
      <c r="D437" s="315" t="s">
        <v>1718</v>
      </c>
      <c r="E437" s="18" t="s">
        <v>1</v>
      </c>
      <c r="F437" s="316">
        <v>83.950000000000003</v>
      </c>
      <c r="G437" s="40"/>
      <c r="H437" s="46"/>
    </row>
    <row r="438" s="2" customFormat="1" ht="16.8" customHeight="1">
      <c r="A438" s="40"/>
      <c r="B438" s="46"/>
      <c r="C438" s="315" t="s">
        <v>1</v>
      </c>
      <c r="D438" s="315" t="s">
        <v>1719</v>
      </c>
      <c r="E438" s="18" t="s">
        <v>1</v>
      </c>
      <c r="F438" s="316">
        <v>103.01000000000001</v>
      </c>
      <c r="G438" s="40"/>
      <c r="H438" s="46"/>
    </row>
    <row r="439" s="2" customFormat="1" ht="16.8" customHeight="1">
      <c r="A439" s="40"/>
      <c r="B439" s="46"/>
      <c r="C439" s="315" t="s">
        <v>160</v>
      </c>
      <c r="D439" s="315" t="s">
        <v>229</v>
      </c>
      <c r="E439" s="18" t="s">
        <v>1</v>
      </c>
      <c r="F439" s="316">
        <v>250.41</v>
      </c>
      <c r="G439" s="40"/>
      <c r="H439" s="46"/>
    </row>
    <row r="440" s="2" customFormat="1" ht="16.8" customHeight="1">
      <c r="A440" s="40"/>
      <c r="B440" s="46"/>
      <c r="C440" s="317" t="s">
        <v>4543</v>
      </c>
      <c r="D440" s="40"/>
      <c r="E440" s="40"/>
      <c r="F440" s="40"/>
      <c r="G440" s="40"/>
      <c r="H440" s="46"/>
    </row>
    <row r="441" s="2" customFormat="1" ht="16.8" customHeight="1">
      <c r="A441" s="40"/>
      <c r="B441" s="46"/>
      <c r="C441" s="315" t="s">
        <v>1714</v>
      </c>
      <c r="D441" s="315" t="s">
        <v>1715</v>
      </c>
      <c r="E441" s="18" t="s">
        <v>221</v>
      </c>
      <c r="F441" s="316">
        <v>250.41</v>
      </c>
      <c r="G441" s="40"/>
      <c r="H441" s="46"/>
    </row>
    <row r="442" s="2" customFormat="1" ht="16.8" customHeight="1">
      <c r="A442" s="40"/>
      <c r="B442" s="46"/>
      <c r="C442" s="315" t="s">
        <v>1705</v>
      </c>
      <c r="D442" s="315" t="s">
        <v>1706</v>
      </c>
      <c r="E442" s="18" t="s">
        <v>221</v>
      </c>
      <c r="F442" s="316">
        <v>434.15800000000002</v>
      </c>
      <c r="G442" s="40"/>
      <c r="H442" s="46"/>
    </row>
    <row r="443" s="2" customFormat="1" ht="16.8" customHeight="1">
      <c r="A443" s="40"/>
      <c r="B443" s="46"/>
      <c r="C443" s="315" t="s">
        <v>1710</v>
      </c>
      <c r="D443" s="315" t="s">
        <v>1711</v>
      </c>
      <c r="E443" s="18" t="s">
        <v>221</v>
      </c>
      <c r="F443" s="316">
        <v>434.15800000000002</v>
      </c>
      <c r="G443" s="40"/>
      <c r="H443" s="46"/>
    </row>
    <row r="444" s="2" customFormat="1" ht="16.8" customHeight="1">
      <c r="A444" s="40"/>
      <c r="B444" s="46"/>
      <c r="C444" s="315" t="s">
        <v>2839</v>
      </c>
      <c r="D444" s="315" t="s">
        <v>2840</v>
      </c>
      <c r="E444" s="18" t="s">
        <v>221</v>
      </c>
      <c r="F444" s="316">
        <v>3316.0349999999999</v>
      </c>
      <c r="G444" s="40"/>
      <c r="H444" s="46"/>
    </row>
    <row r="445" s="2" customFormat="1" ht="16.8" customHeight="1">
      <c r="A445" s="40"/>
      <c r="B445" s="46"/>
      <c r="C445" s="311" t="s">
        <v>163</v>
      </c>
      <c r="D445" s="312" t="s">
        <v>164</v>
      </c>
      <c r="E445" s="313" t="s">
        <v>1</v>
      </c>
      <c r="F445" s="314">
        <v>158.78999999999999</v>
      </c>
      <c r="G445" s="40"/>
      <c r="H445" s="46"/>
    </row>
    <row r="446" s="2" customFormat="1" ht="16.8" customHeight="1">
      <c r="A446" s="40"/>
      <c r="B446" s="46"/>
      <c r="C446" s="315" t="s">
        <v>1</v>
      </c>
      <c r="D446" s="315" t="s">
        <v>1616</v>
      </c>
      <c r="E446" s="18" t="s">
        <v>1</v>
      </c>
      <c r="F446" s="316">
        <v>0</v>
      </c>
      <c r="G446" s="40"/>
      <c r="H446" s="46"/>
    </row>
    <row r="447" s="2" customFormat="1" ht="16.8" customHeight="1">
      <c r="A447" s="40"/>
      <c r="B447" s="46"/>
      <c r="C447" s="315" t="s">
        <v>1</v>
      </c>
      <c r="D447" s="315" t="s">
        <v>1617</v>
      </c>
      <c r="E447" s="18" t="s">
        <v>1</v>
      </c>
      <c r="F447" s="316">
        <v>5.9249999999999998</v>
      </c>
      <c r="G447" s="40"/>
      <c r="H447" s="46"/>
    </row>
    <row r="448" s="2" customFormat="1" ht="16.8" customHeight="1">
      <c r="A448" s="40"/>
      <c r="B448" s="46"/>
      <c r="C448" s="315" t="s">
        <v>1</v>
      </c>
      <c r="D448" s="315" t="s">
        <v>1618</v>
      </c>
      <c r="E448" s="18" t="s">
        <v>1</v>
      </c>
      <c r="F448" s="316">
        <v>3.9500000000000002</v>
      </c>
      <c r="G448" s="40"/>
      <c r="H448" s="46"/>
    </row>
    <row r="449" s="2" customFormat="1" ht="16.8" customHeight="1">
      <c r="A449" s="40"/>
      <c r="B449" s="46"/>
      <c r="C449" s="315" t="s">
        <v>1</v>
      </c>
      <c r="D449" s="315" t="s">
        <v>1619</v>
      </c>
      <c r="E449" s="18" t="s">
        <v>1</v>
      </c>
      <c r="F449" s="316">
        <v>3.5550000000000002</v>
      </c>
      <c r="G449" s="40"/>
      <c r="H449" s="46"/>
    </row>
    <row r="450" s="2" customFormat="1" ht="16.8" customHeight="1">
      <c r="A450" s="40"/>
      <c r="B450" s="46"/>
      <c r="C450" s="315" t="s">
        <v>1</v>
      </c>
      <c r="D450" s="315" t="s">
        <v>1620</v>
      </c>
      <c r="E450" s="18" t="s">
        <v>1</v>
      </c>
      <c r="F450" s="316">
        <v>3.5550000000000002</v>
      </c>
      <c r="G450" s="40"/>
      <c r="H450" s="46"/>
    </row>
    <row r="451" s="2" customFormat="1" ht="16.8" customHeight="1">
      <c r="A451" s="40"/>
      <c r="B451" s="46"/>
      <c r="C451" s="315" t="s">
        <v>1</v>
      </c>
      <c r="D451" s="315" t="s">
        <v>1621</v>
      </c>
      <c r="E451" s="18" t="s">
        <v>1</v>
      </c>
      <c r="F451" s="316">
        <v>5.9249999999999998</v>
      </c>
      <c r="G451" s="40"/>
      <c r="H451" s="46"/>
    </row>
    <row r="452" s="2" customFormat="1" ht="16.8" customHeight="1">
      <c r="A452" s="40"/>
      <c r="B452" s="46"/>
      <c r="C452" s="315" t="s">
        <v>1</v>
      </c>
      <c r="D452" s="315" t="s">
        <v>1622</v>
      </c>
      <c r="E452" s="18" t="s">
        <v>1</v>
      </c>
      <c r="F452" s="316">
        <v>3.9500000000000002</v>
      </c>
      <c r="G452" s="40"/>
      <c r="H452" s="46"/>
    </row>
    <row r="453" s="2" customFormat="1" ht="16.8" customHeight="1">
      <c r="A453" s="40"/>
      <c r="B453" s="46"/>
      <c r="C453" s="315" t="s">
        <v>1</v>
      </c>
      <c r="D453" s="315" t="s">
        <v>1623</v>
      </c>
      <c r="E453" s="18" t="s">
        <v>1</v>
      </c>
      <c r="F453" s="316">
        <v>3.5550000000000002</v>
      </c>
      <c r="G453" s="40"/>
      <c r="H453" s="46"/>
    </row>
    <row r="454" s="2" customFormat="1" ht="16.8" customHeight="1">
      <c r="A454" s="40"/>
      <c r="B454" s="46"/>
      <c r="C454" s="315" t="s">
        <v>1</v>
      </c>
      <c r="D454" s="315" t="s">
        <v>1624</v>
      </c>
      <c r="E454" s="18" t="s">
        <v>1</v>
      </c>
      <c r="F454" s="316">
        <v>3.5550000000000002</v>
      </c>
      <c r="G454" s="40"/>
      <c r="H454" s="46"/>
    </row>
    <row r="455" s="2" customFormat="1" ht="16.8" customHeight="1">
      <c r="A455" s="40"/>
      <c r="B455" s="46"/>
      <c r="C455" s="315" t="s">
        <v>1</v>
      </c>
      <c r="D455" s="315" t="s">
        <v>1625</v>
      </c>
      <c r="E455" s="18" t="s">
        <v>1</v>
      </c>
      <c r="F455" s="316">
        <v>5.9249999999999998</v>
      </c>
      <c r="G455" s="40"/>
      <c r="H455" s="46"/>
    </row>
    <row r="456" s="2" customFormat="1" ht="16.8" customHeight="1">
      <c r="A456" s="40"/>
      <c r="B456" s="46"/>
      <c r="C456" s="315" t="s">
        <v>1</v>
      </c>
      <c r="D456" s="315" t="s">
        <v>1626</v>
      </c>
      <c r="E456" s="18" t="s">
        <v>1</v>
      </c>
      <c r="F456" s="316">
        <v>3.5550000000000002</v>
      </c>
      <c r="G456" s="40"/>
      <c r="H456" s="46"/>
    </row>
    <row r="457" s="2" customFormat="1" ht="16.8" customHeight="1">
      <c r="A457" s="40"/>
      <c r="B457" s="46"/>
      <c r="C457" s="315" t="s">
        <v>1</v>
      </c>
      <c r="D457" s="315" t="s">
        <v>1627</v>
      </c>
      <c r="E457" s="18" t="s">
        <v>1</v>
      </c>
      <c r="F457" s="316">
        <v>5.9249999999999998</v>
      </c>
      <c r="G457" s="40"/>
      <c r="H457" s="46"/>
    </row>
    <row r="458" s="2" customFormat="1" ht="16.8" customHeight="1">
      <c r="A458" s="40"/>
      <c r="B458" s="46"/>
      <c r="C458" s="315" t="s">
        <v>1</v>
      </c>
      <c r="D458" s="315" t="s">
        <v>1628</v>
      </c>
      <c r="E458" s="18" t="s">
        <v>1</v>
      </c>
      <c r="F458" s="316">
        <v>3.9500000000000002</v>
      </c>
      <c r="G458" s="40"/>
      <c r="H458" s="46"/>
    </row>
    <row r="459" s="2" customFormat="1" ht="16.8" customHeight="1">
      <c r="A459" s="40"/>
      <c r="B459" s="46"/>
      <c r="C459" s="315" t="s">
        <v>1</v>
      </c>
      <c r="D459" s="315" t="s">
        <v>1629</v>
      </c>
      <c r="E459" s="18" t="s">
        <v>1</v>
      </c>
      <c r="F459" s="316">
        <v>3.9500000000000002</v>
      </c>
      <c r="G459" s="40"/>
      <c r="H459" s="46"/>
    </row>
    <row r="460" s="2" customFormat="1" ht="16.8" customHeight="1">
      <c r="A460" s="40"/>
      <c r="B460" s="46"/>
      <c r="C460" s="315" t="s">
        <v>1</v>
      </c>
      <c r="D460" s="315" t="s">
        <v>1630</v>
      </c>
      <c r="E460" s="18" t="s">
        <v>1</v>
      </c>
      <c r="F460" s="316">
        <v>3.5550000000000002</v>
      </c>
      <c r="G460" s="40"/>
      <c r="H460" s="46"/>
    </row>
    <row r="461" s="2" customFormat="1" ht="16.8" customHeight="1">
      <c r="A461" s="40"/>
      <c r="B461" s="46"/>
      <c r="C461" s="315" t="s">
        <v>1</v>
      </c>
      <c r="D461" s="315" t="s">
        <v>1631</v>
      </c>
      <c r="E461" s="18" t="s">
        <v>1</v>
      </c>
      <c r="F461" s="316">
        <v>5.9249999999999998</v>
      </c>
      <c r="G461" s="40"/>
      <c r="H461" s="46"/>
    </row>
    <row r="462" s="2" customFormat="1" ht="16.8" customHeight="1">
      <c r="A462" s="40"/>
      <c r="B462" s="46"/>
      <c r="C462" s="315" t="s">
        <v>1</v>
      </c>
      <c r="D462" s="315" t="s">
        <v>1632</v>
      </c>
      <c r="E462" s="18" t="s">
        <v>1</v>
      </c>
      <c r="F462" s="316">
        <v>5.9249999999999998</v>
      </c>
      <c r="G462" s="40"/>
      <c r="H462" s="46"/>
    </row>
    <row r="463" s="2" customFormat="1" ht="16.8" customHeight="1">
      <c r="A463" s="40"/>
      <c r="B463" s="46"/>
      <c r="C463" s="315" t="s">
        <v>1</v>
      </c>
      <c r="D463" s="315" t="s">
        <v>1633</v>
      </c>
      <c r="E463" s="18" t="s">
        <v>1</v>
      </c>
      <c r="F463" s="316">
        <v>3.5550000000000002</v>
      </c>
      <c r="G463" s="40"/>
      <c r="H463" s="46"/>
    </row>
    <row r="464" s="2" customFormat="1" ht="16.8" customHeight="1">
      <c r="A464" s="40"/>
      <c r="B464" s="46"/>
      <c r="C464" s="315" t="s">
        <v>1</v>
      </c>
      <c r="D464" s="315" t="s">
        <v>1634</v>
      </c>
      <c r="E464" s="18" t="s">
        <v>1</v>
      </c>
      <c r="F464" s="316">
        <v>3.9500000000000002</v>
      </c>
      <c r="G464" s="40"/>
      <c r="H464" s="46"/>
    </row>
    <row r="465" s="2" customFormat="1" ht="16.8" customHeight="1">
      <c r="A465" s="40"/>
      <c r="B465" s="46"/>
      <c r="C465" s="315" t="s">
        <v>1</v>
      </c>
      <c r="D465" s="315" t="s">
        <v>1635</v>
      </c>
      <c r="E465" s="18" t="s">
        <v>1</v>
      </c>
      <c r="F465" s="316">
        <v>3.9500000000000002</v>
      </c>
      <c r="G465" s="40"/>
      <c r="H465" s="46"/>
    </row>
    <row r="466" s="2" customFormat="1" ht="16.8" customHeight="1">
      <c r="A466" s="40"/>
      <c r="B466" s="46"/>
      <c r="C466" s="315" t="s">
        <v>1</v>
      </c>
      <c r="D466" s="315" t="s">
        <v>1636</v>
      </c>
      <c r="E466" s="18" t="s">
        <v>1</v>
      </c>
      <c r="F466" s="316">
        <v>3.9500000000000002</v>
      </c>
      <c r="G466" s="40"/>
      <c r="H466" s="46"/>
    </row>
    <row r="467" s="2" customFormat="1" ht="16.8" customHeight="1">
      <c r="A467" s="40"/>
      <c r="B467" s="46"/>
      <c r="C467" s="315" t="s">
        <v>1</v>
      </c>
      <c r="D467" s="315" t="s">
        <v>1637</v>
      </c>
      <c r="E467" s="18" t="s">
        <v>1</v>
      </c>
      <c r="F467" s="316">
        <v>1.5800000000000001</v>
      </c>
      <c r="G467" s="40"/>
      <c r="H467" s="46"/>
    </row>
    <row r="468" s="2" customFormat="1" ht="16.8" customHeight="1">
      <c r="A468" s="40"/>
      <c r="B468" s="46"/>
      <c r="C468" s="315" t="s">
        <v>1</v>
      </c>
      <c r="D468" s="315" t="s">
        <v>1638</v>
      </c>
      <c r="E468" s="18" t="s">
        <v>1</v>
      </c>
      <c r="F468" s="316">
        <v>4.7400000000000002</v>
      </c>
      <c r="G468" s="40"/>
      <c r="H468" s="46"/>
    </row>
    <row r="469" s="2" customFormat="1" ht="16.8" customHeight="1">
      <c r="A469" s="40"/>
      <c r="B469" s="46"/>
      <c r="C469" s="315" t="s">
        <v>1</v>
      </c>
      <c r="D469" s="315" t="s">
        <v>1639</v>
      </c>
      <c r="E469" s="18" t="s">
        <v>1</v>
      </c>
      <c r="F469" s="316">
        <v>14.220000000000001</v>
      </c>
      <c r="G469" s="40"/>
      <c r="H469" s="46"/>
    </row>
    <row r="470" s="2" customFormat="1" ht="16.8" customHeight="1">
      <c r="A470" s="40"/>
      <c r="B470" s="46"/>
      <c r="C470" s="315" t="s">
        <v>1</v>
      </c>
      <c r="D470" s="315" t="s">
        <v>1640</v>
      </c>
      <c r="E470" s="18" t="s">
        <v>1</v>
      </c>
      <c r="F470" s="316">
        <v>10.27</v>
      </c>
      <c r="G470" s="40"/>
      <c r="H470" s="46"/>
    </row>
    <row r="471" s="2" customFormat="1" ht="16.8" customHeight="1">
      <c r="A471" s="40"/>
      <c r="B471" s="46"/>
      <c r="C471" s="315" t="s">
        <v>1</v>
      </c>
      <c r="D471" s="315" t="s">
        <v>1641</v>
      </c>
      <c r="E471" s="18" t="s">
        <v>1</v>
      </c>
      <c r="F471" s="316">
        <v>19.75</v>
      </c>
      <c r="G471" s="40"/>
      <c r="H471" s="46"/>
    </row>
    <row r="472" s="2" customFormat="1" ht="16.8" customHeight="1">
      <c r="A472" s="40"/>
      <c r="B472" s="46"/>
      <c r="C472" s="315" t="s">
        <v>1</v>
      </c>
      <c r="D472" s="315" t="s">
        <v>1642</v>
      </c>
      <c r="E472" s="18" t="s">
        <v>1</v>
      </c>
      <c r="F472" s="316">
        <v>20.145</v>
      </c>
      <c r="G472" s="40"/>
      <c r="H472" s="46"/>
    </row>
    <row r="473" s="2" customFormat="1" ht="16.8" customHeight="1">
      <c r="A473" s="40"/>
      <c r="B473" s="46"/>
      <c r="C473" s="315" t="s">
        <v>163</v>
      </c>
      <c r="D473" s="315" t="s">
        <v>229</v>
      </c>
      <c r="E473" s="18" t="s">
        <v>1</v>
      </c>
      <c r="F473" s="316">
        <v>158.78999999999999</v>
      </c>
      <c r="G473" s="40"/>
      <c r="H473" s="46"/>
    </row>
    <row r="474" s="2" customFormat="1" ht="16.8" customHeight="1">
      <c r="A474" s="40"/>
      <c r="B474" s="46"/>
      <c r="C474" s="317" t="s">
        <v>4543</v>
      </c>
      <c r="D474" s="40"/>
      <c r="E474" s="40"/>
      <c r="F474" s="40"/>
      <c r="G474" s="40"/>
      <c r="H474" s="46"/>
    </row>
    <row r="475" s="2" customFormat="1" ht="16.8" customHeight="1">
      <c r="A475" s="40"/>
      <c r="B475" s="46"/>
      <c r="C475" s="315" t="s">
        <v>1613</v>
      </c>
      <c r="D475" s="315" t="s">
        <v>1614</v>
      </c>
      <c r="E475" s="18" t="s">
        <v>221</v>
      </c>
      <c r="F475" s="316">
        <v>158.78999999999999</v>
      </c>
      <c r="G475" s="40"/>
      <c r="H475" s="46"/>
    </row>
    <row r="476" s="2" customFormat="1" ht="16.8" customHeight="1">
      <c r="A476" s="40"/>
      <c r="B476" s="46"/>
      <c r="C476" s="315" t="s">
        <v>1644</v>
      </c>
      <c r="D476" s="315" t="s">
        <v>1645</v>
      </c>
      <c r="E476" s="18" t="s">
        <v>221</v>
      </c>
      <c r="F476" s="316">
        <v>158.78999999999999</v>
      </c>
      <c r="G476" s="40"/>
      <c r="H476" s="46"/>
    </row>
    <row r="477" s="2" customFormat="1" ht="16.8" customHeight="1">
      <c r="A477" s="40"/>
      <c r="B477" s="46"/>
      <c r="C477" s="315" t="s">
        <v>1678</v>
      </c>
      <c r="D477" s="315" t="s">
        <v>1679</v>
      </c>
      <c r="E477" s="18" t="s">
        <v>221</v>
      </c>
      <c r="F477" s="316">
        <v>158.78999999999999</v>
      </c>
      <c r="G477" s="40"/>
      <c r="H477" s="46"/>
    </row>
    <row r="478" s="2" customFormat="1" ht="16.8" customHeight="1">
      <c r="A478" s="40"/>
      <c r="B478" s="46"/>
      <c r="C478" s="315" t="s">
        <v>2839</v>
      </c>
      <c r="D478" s="315" t="s">
        <v>2840</v>
      </c>
      <c r="E478" s="18" t="s">
        <v>221</v>
      </c>
      <c r="F478" s="316">
        <v>3316.0349999999999</v>
      </c>
      <c r="G478" s="40"/>
      <c r="H478" s="46"/>
    </row>
    <row r="479" s="2" customFormat="1" ht="16.8" customHeight="1">
      <c r="A479" s="40"/>
      <c r="B479" s="46"/>
      <c r="C479" s="311" t="s">
        <v>166</v>
      </c>
      <c r="D479" s="312" t="s">
        <v>167</v>
      </c>
      <c r="E479" s="313" t="s">
        <v>1</v>
      </c>
      <c r="F479" s="314">
        <v>46.229999999999997</v>
      </c>
      <c r="G479" s="40"/>
      <c r="H479" s="46"/>
    </row>
    <row r="480" s="2" customFormat="1" ht="16.8" customHeight="1">
      <c r="A480" s="40"/>
      <c r="B480" s="46"/>
      <c r="C480" s="315" t="s">
        <v>1</v>
      </c>
      <c r="D480" s="315" t="s">
        <v>261</v>
      </c>
      <c r="E480" s="18" t="s">
        <v>1</v>
      </c>
      <c r="F480" s="316">
        <v>0</v>
      </c>
      <c r="G480" s="40"/>
      <c r="H480" s="46"/>
    </row>
    <row r="481" s="2" customFormat="1" ht="16.8" customHeight="1">
      <c r="A481" s="40"/>
      <c r="B481" s="46"/>
      <c r="C481" s="315" t="s">
        <v>1</v>
      </c>
      <c r="D481" s="315" t="s">
        <v>262</v>
      </c>
      <c r="E481" s="18" t="s">
        <v>1</v>
      </c>
      <c r="F481" s="316">
        <v>46.229999999999997</v>
      </c>
      <c r="G481" s="40"/>
      <c r="H481" s="46"/>
    </row>
    <row r="482" s="2" customFormat="1" ht="16.8" customHeight="1">
      <c r="A482" s="40"/>
      <c r="B482" s="46"/>
      <c r="C482" s="315" t="s">
        <v>166</v>
      </c>
      <c r="D482" s="315" t="s">
        <v>229</v>
      </c>
      <c r="E482" s="18" t="s">
        <v>1</v>
      </c>
      <c r="F482" s="316">
        <v>46.229999999999997</v>
      </c>
      <c r="G482" s="40"/>
      <c r="H482" s="46"/>
    </row>
    <row r="483" s="2" customFormat="1" ht="16.8" customHeight="1">
      <c r="A483" s="40"/>
      <c r="B483" s="46"/>
      <c r="C483" s="317" t="s">
        <v>4543</v>
      </c>
      <c r="D483" s="40"/>
      <c r="E483" s="40"/>
      <c r="F483" s="40"/>
      <c r="G483" s="40"/>
      <c r="H483" s="46"/>
    </row>
    <row r="484" s="2" customFormat="1">
      <c r="A484" s="40"/>
      <c r="B484" s="46"/>
      <c r="C484" s="315" t="s">
        <v>258</v>
      </c>
      <c r="D484" s="315" t="s">
        <v>259</v>
      </c>
      <c r="E484" s="18" t="s">
        <v>244</v>
      </c>
      <c r="F484" s="316">
        <v>46.229999999999997</v>
      </c>
      <c r="G484" s="40"/>
      <c r="H484" s="46"/>
    </row>
    <row r="485" s="2" customFormat="1">
      <c r="A485" s="40"/>
      <c r="B485" s="46"/>
      <c r="C485" s="315" t="s">
        <v>264</v>
      </c>
      <c r="D485" s="315" t="s">
        <v>265</v>
      </c>
      <c r="E485" s="18" t="s">
        <v>244</v>
      </c>
      <c r="F485" s="316">
        <v>693.45000000000005</v>
      </c>
      <c r="G485" s="40"/>
      <c r="H485" s="46"/>
    </row>
    <row r="486" s="2" customFormat="1" ht="16.8" customHeight="1">
      <c r="A486" s="40"/>
      <c r="B486" s="46"/>
      <c r="C486" s="315" t="s">
        <v>269</v>
      </c>
      <c r="D486" s="315" t="s">
        <v>270</v>
      </c>
      <c r="E486" s="18" t="s">
        <v>244</v>
      </c>
      <c r="F486" s="316">
        <v>90.239999999999995</v>
      </c>
      <c r="G486" s="40"/>
      <c r="H486" s="46"/>
    </row>
    <row r="487" s="2" customFormat="1">
      <c r="A487" s="40"/>
      <c r="B487" s="46"/>
      <c r="C487" s="315" t="s">
        <v>276</v>
      </c>
      <c r="D487" s="315" t="s">
        <v>277</v>
      </c>
      <c r="E487" s="18" t="s">
        <v>278</v>
      </c>
      <c r="F487" s="316">
        <v>83.213999999999999</v>
      </c>
      <c r="G487" s="40"/>
      <c r="H487" s="46"/>
    </row>
    <row r="488" s="2" customFormat="1" ht="16.8" customHeight="1">
      <c r="A488" s="40"/>
      <c r="B488" s="46"/>
      <c r="C488" s="311" t="s">
        <v>169</v>
      </c>
      <c r="D488" s="312" t="s">
        <v>170</v>
      </c>
      <c r="E488" s="313" t="s">
        <v>1</v>
      </c>
      <c r="F488" s="314">
        <v>13.5</v>
      </c>
      <c r="G488" s="40"/>
      <c r="H488" s="46"/>
    </row>
    <row r="489" s="2" customFormat="1" ht="16.8" customHeight="1">
      <c r="A489" s="40"/>
      <c r="B489" s="46"/>
      <c r="C489" s="315" t="s">
        <v>1</v>
      </c>
      <c r="D489" s="315" t="s">
        <v>2774</v>
      </c>
      <c r="E489" s="18" t="s">
        <v>1</v>
      </c>
      <c r="F489" s="316">
        <v>0</v>
      </c>
      <c r="G489" s="40"/>
      <c r="H489" s="46"/>
    </row>
    <row r="490" s="2" customFormat="1" ht="16.8" customHeight="1">
      <c r="A490" s="40"/>
      <c r="B490" s="46"/>
      <c r="C490" s="315" t="s">
        <v>1</v>
      </c>
      <c r="D490" s="315" t="s">
        <v>2775</v>
      </c>
      <c r="E490" s="18" t="s">
        <v>1</v>
      </c>
      <c r="F490" s="316">
        <v>0.90000000000000002</v>
      </c>
      <c r="G490" s="40"/>
      <c r="H490" s="46"/>
    </row>
    <row r="491" s="2" customFormat="1" ht="16.8" customHeight="1">
      <c r="A491" s="40"/>
      <c r="B491" s="46"/>
      <c r="C491" s="315" t="s">
        <v>1</v>
      </c>
      <c r="D491" s="315" t="s">
        <v>2776</v>
      </c>
      <c r="E491" s="18" t="s">
        <v>1</v>
      </c>
      <c r="F491" s="316">
        <v>0.90000000000000002</v>
      </c>
      <c r="G491" s="40"/>
      <c r="H491" s="46"/>
    </row>
    <row r="492" s="2" customFormat="1" ht="16.8" customHeight="1">
      <c r="A492" s="40"/>
      <c r="B492" s="46"/>
      <c r="C492" s="315" t="s">
        <v>1</v>
      </c>
      <c r="D492" s="315" t="s">
        <v>2777</v>
      </c>
      <c r="E492" s="18" t="s">
        <v>1</v>
      </c>
      <c r="F492" s="316">
        <v>0.90000000000000002</v>
      </c>
      <c r="G492" s="40"/>
      <c r="H492" s="46"/>
    </row>
    <row r="493" s="2" customFormat="1" ht="16.8" customHeight="1">
      <c r="A493" s="40"/>
      <c r="B493" s="46"/>
      <c r="C493" s="315" t="s">
        <v>1</v>
      </c>
      <c r="D493" s="315" t="s">
        <v>2778</v>
      </c>
      <c r="E493" s="18" t="s">
        <v>1</v>
      </c>
      <c r="F493" s="316">
        <v>0.90000000000000002</v>
      </c>
      <c r="G493" s="40"/>
      <c r="H493" s="46"/>
    </row>
    <row r="494" s="2" customFormat="1" ht="16.8" customHeight="1">
      <c r="A494" s="40"/>
      <c r="B494" s="46"/>
      <c r="C494" s="315" t="s">
        <v>282</v>
      </c>
      <c r="D494" s="315" t="s">
        <v>283</v>
      </c>
      <c r="E494" s="18" t="s">
        <v>244</v>
      </c>
      <c r="F494" s="316">
        <v>22.004999999999999</v>
      </c>
      <c r="G494" s="40"/>
      <c r="H494" s="46"/>
    </row>
    <row r="495" s="2" customFormat="1">
      <c r="A495" s="40"/>
      <c r="B495" s="46"/>
      <c r="C495" s="315" t="s">
        <v>258</v>
      </c>
      <c r="D495" s="315" t="s">
        <v>259</v>
      </c>
      <c r="E495" s="18" t="s">
        <v>244</v>
      </c>
      <c r="F495" s="316">
        <v>46.229999999999997</v>
      </c>
      <c r="G495" s="40"/>
      <c r="H495" s="46"/>
    </row>
    <row r="496" s="2" customFormat="1" ht="16.8" customHeight="1">
      <c r="A496" s="40"/>
      <c r="B496" s="46"/>
      <c r="C496" s="315" t="s">
        <v>269</v>
      </c>
      <c r="D496" s="315" t="s">
        <v>270</v>
      </c>
      <c r="E496" s="18" t="s">
        <v>244</v>
      </c>
      <c r="F496" s="316">
        <v>90.239999999999995</v>
      </c>
      <c r="G496" s="40"/>
      <c r="H496" s="46"/>
    </row>
    <row r="497" s="2" customFormat="1" ht="26.4" customHeight="1">
      <c r="A497" s="40"/>
      <c r="B497" s="46"/>
      <c r="C497" s="310" t="s">
        <v>4546</v>
      </c>
      <c r="D497" s="310" t="s">
        <v>98</v>
      </c>
      <c r="E497" s="40"/>
      <c r="F497" s="40"/>
      <c r="G497" s="40"/>
      <c r="H497" s="46"/>
    </row>
    <row r="498" s="2" customFormat="1" ht="16.8" customHeight="1">
      <c r="A498" s="40"/>
      <c r="B498" s="46"/>
      <c r="C498" s="311" t="s">
        <v>3415</v>
      </c>
      <c r="D498" s="312" t="s">
        <v>3416</v>
      </c>
      <c r="E498" s="313" t="s">
        <v>1</v>
      </c>
      <c r="F498" s="314">
        <v>31.134</v>
      </c>
      <c r="G498" s="40"/>
      <c r="H498" s="46"/>
    </row>
    <row r="499" s="2" customFormat="1" ht="16.8" customHeight="1">
      <c r="A499" s="40"/>
      <c r="B499" s="46"/>
      <c r="C499" s="315" t="s">
        <v>1</v>
      </c>
      <c r="D499" s="315" t="s">
        <v>3464</v>
      </c>
      <c r="E499" s="18" t="s">
        <v>1</v>
      </c>
      <c r="F499" s="316">
        <v>0</v>
      </c>
      <c r="G499" s="40"/>
      <c r="H499" s="46"/>
    </row>
    <row r="500" s="2" customFormat="1" ht="16.8" customHeight="1">
      <c r="A500" s="40"/>
      <c r="B500" s="46"/>
      <c r="C500" s="315" t="s">
        <v>1</v>
      </c>
      <c r="D500" s="315" t="s">
        <v>3465</v>
      </c>
      <c r="E500" s="18" t="s">
        <v>1</v>
      </c>
      <c r="F500" s="316">
        <v>6.3360000000000003</v>
      </c>
      <c r="G500" s="40"/>
      <c r="H500" s="46"/>
    </row>
    <row r="501" s="2" customFormat="1" ht="16.8" customHeight="1">
      <c r="A501" s="40"/>
      <c r="B501" s="46"/>
      <c r="C501" s="315" t="s">
        <v>1</v>
      </c>
      <c r="D501" s="315" t="s">
        <v>3466</v>
      </c>
      <c r="E501" s="18" t="s">
        <v>1</v>
      </c>
      <c r="F501" s="316">
        <v>0.45000000000000001</v>
      </c>
      <c r="G501" s="40"/>
      <c r="H501" s="46"/>
    </row>
    <row r="502" s="2" customFormat="1" ht="16.8" customHeight="1">
      <c r="A502" s="40"/>
      <c r="B502" s="46"/>
      <c r="C502" s="315" t="s">
        <v>1</v>
      </c>
      <c r="D502" s="315" t="s">
        <v>3467</v>
      </c>
      <c r="E502" s="18" t="s">
        <v>1</v>
      </c>
      <c r="F502" s="316">
        <v>0.29999999999999999</v>
      </c>
      <c r="G502" s="40"/>
      <c r="H502" s="46"/>
    </row>
    <row r="503" s="2" customFormat="1" ht="16.8" customHeight="1">
      <c r="A503" s="40"/>
      <c r="B503" s="46"/>
      <c r="C503" s="315" t="s">
        <v>1</v>
      </c>
      <c r="D503" s="315" t="s">
        <v>3468</v>
      </c>
      <c r="E503" s="18" t="s">
        <v>1</v>
      </c>
      <c r="F503" s="316">
        <v>0.45000000000000001</v>
      </c>
      <c r="G503" s="40"/>
      <c r="H503" s="46"/>
    </row>
    <row r="504" s="2" customFormat="1" ht="16.8" customHeight="1">
      <c r="A504" s="40"/>
      <c r="B504" s="46"/>
      <c r="C504" s="315" t="s">
        <v>1</v>
      </c>
      <c r="D504" s="315" t="s">
        <v>3469</v>
      </c>
      <c r="E504" s="18" t="s">
        <v>1</v>
      </c>
      <c r="F504" s="316">
        <v>0.45000000000000001</v>
      </c>
      <c r="G504" s="40"/>
      <c r="H504" s="46"/>
    </row>
    <row r="505" s="2" customFormat="1" ht="16.8" customHeight="1">
      <c r="A505" s="40"/>
      <c r="B505" s="46"/>
      <c r="C505" s="315" t="s">
        <v>1</v>
      </c>
      <c r="D505" s="315" t="s">
        <v>3470</v>
      </c>
      <c r="E505" s="18" t="s">
        <v>1</v>
      </c>
      <c r="F505" s="316">
        <v>0.45000000000000001</v>
      </c>
      <c r="G505" s="40"/>
      <c r="H505" s="46"/>
    </row>
    <row r="506" s="2" customFormat="1" ht="16.8" customHeight="1">
      <c r="A506" s="40"/>
      <c r="B506" s="46"/>
      <c r="C506" s="315" t="s">
        <v>1</v>
      </c>
      <c r="D506" s="315" t="s">
        <v>3471</v>
      </c>
      <c r="E506" s="18" t="s">
        <v>1</v>
      </c>
      <c r="F506" s="316">
        <v>0.45000000000000001</v>
      </c>
      <c r="G506" s="40"/>
      <c r="H506" s="46"/>
    </row>
    <row r="507" s="2" customFormat="1" ht="16.8" customHeight="1">
      <c r="A507" s="40"/>
      <c r="B507" s="46"/>
      <c r="C507" s="315" t="s">
        <v>1</v>
      </c>
      <c r="D507" s="315" t="s">
        <v>3472</v>
      </c>
      <c r="E507" s="18" t="s">
        <v>1</v>
      </c>
      <c r="F507" s="316">
        <v>0.29999999999999999</v>
      </c>
      <c r="G507" s="40"/>
      <c r="H507" s="46"/>
    </row>
    <row r="508" s="2" customFormat="1" ht="16.8" customHeight="1">
      <c r="A508" s="40"/>
      <c r="B508" s="46"/>
      <c r="C508" s="315" t="s">
        <v>1</v>
      </c>
      <c r="D508" s="315" t="s">
        <v>3473</v>
      </c>
      <c r="E508" s="18" t="s">
        <v>1</v>
      </c>
      <c r="F508" s="316">
        <v>0.45000000000000001</v>
      </c>
      <c r="G508" s="40"/>
      <c r="H508" s="46"/>
    </row>
    <row r="509" s="2" customFormat="1" ht="16.8" customHeight="1">
      <c r="A509" s="40"/>
      <c r="B509" s="46"/>
      <c r="C509" s="315" t="s">
        <v>1</v>
      </c>
      <c r="D509" s="315" t="s">
        <v>3474</v>
      </c>
      <c r="E509" s="18" t="s">
        <v>1</v>
      </c>
      <c r="F509" s="316">
        <v>0.45000000000000001</v>
      </c>
      <c r="G509" s="40"/>
      <c r="H509" s="46"/>
    </row>
    <row r="510" s="2" customFormat="1" ht="16.8" customHeight="1">
      <c r="A510" s="40"/>
      <c r="B510" s="46"/>
      <c r="C510" s="315" t="s">
        <v>1</v>
      </c>
      <c r="D510" s="315" t="s">
        <v>3475</v>
      </c>
      <c r="E510" s="18" t="s">
        <v>1</v>
      </c>
      <c r="F510" s="316">
        <v>0.45000000000000001</v>
      </c>
      <c r="G510" s="40"/>
      <c r="H510" s="46"/>
    </row>
    <row r="511" s="2" customFormat="1" ht="16.8" customHeight="1">
      <c r="A511" s="40"/>
      <c r="B511" s="46"/>
      <c r="C511" s="315" t="s">
        <v>1</v>
      </c>
      <c r="D511" s="315" t="s">
        <v>3476</v>
      </c>
      <c r="E511" s="18" t="s">
        <v>1</v>
      </c>
      <c r="F511" s="316">
        <v>0.29999999999999999</v>
      </c>
      <c r="G511" s="40"/>
      <c r="H511" s="46"/>
    </row>
    <row r="512" s="2" customFormat="1" ht="16.8" customHeight="1">
      <c r="A512" s="40"/>
      <c r="B512" s="46"/>
      <c r="C512" s="315" t="s">
        <v>1</v>
      </c>
      <c r="D512" s="315" t="s">
        <v>3477</v>
      </c>
      <c r="E512" s="18" t="s">
        <v>1</v>
      </c>
      <c r="F512" s="316">
        <v>6.3360000000000003</v>
      </c>
      <c r="G512" s="40"/>
      <c r="H512" s="46"/>
    </row>
    <row r="513" s="2" customFormat="1" ht="16.8" customHeight="1">
      <c r="A513" s="40"/>
      <c r="B513" s="46"/>
      <c r="C513" s="315" t="s">
        <v>1</v>
      </c>
      <c r="D513" s="315" t="s">
        <v>3478</v>
      </c>
      <c r="E513" s="18" t="s">
        <v>1</v>
      </c>
      <c r="F513" s="316">
        <v>1.6499999999999999</v>
      </c>
      <c r="G513" s="40"/>
      <c r="H513" s="46"/>
    </row>
    <row r="514" s="2" customFormat="1" ht="16.8" customHeight="1">
      <c r="A514" s="40"/>
      <c r="B514" s="46"/>
      <c r="C514" s="315" t="s">
        <v>1</v>
      </c>
      <c r="D514" s="315" t="s">
        <v>3479</v>
      </c>
      <c r="E514" s="18" t="s">
        <v>1</v>
      </c>
      <c r="F514" s="316">
        <v>0.45000000000000001</v>
      </c>
      <c r="G514" s="40"/>
      <c r="H514" s="46"/>
    </row>
    <row r="515" s="2" customFormat="1" ht="16.8" customHeight="1">
      <c r="A515" s="40"/>
      <c r="B515" s="46"/>
      <c r="C515" s="315" t="s">
        <v>1</v>
      </c>
      <c r="D515" s="315" t="s">
        <v>3480</v>
      </c>
      <c r="E515" s="18" t="s">
        <v>1</v>
      </c>
      <c r="F515" s="316">
        <v>0.29999999999999999</v>
      </c>
      <c r="G515" s="40"/>
      <c r="H515" s="46"/>
    </row>
    <row r="516" s="2" customFormat="1" ht="16.8" customHeight="1">
      <c r="A516" s="40"/>
      <c r="B516" s="46"/>
      <c r="C516" s="315" t="s">
        <v>1</v>
      </c>
      <c r="D516" s="315" t="s">
        <v>3481</v>
      </c>
      <c r="E516" s="18" t="s">
        <v>1</v>
      </c>
      <c r="F516" s="316">
        <v>1.5840000000000001</v>
      </c>
      <c r="G516" s="40"/>
      <c r="H516" s="46"/>
    </row>
    <row r="517" s="2" customFormat="1" ht="16.8" customHeight="1">
      <c r="A517" s="40"/>
      <c r="B517" s="46"/>
      <c r="C517" s="315" t="s">
        <v>1</v>
      </c>
      <c r="D517" s="315" t="s">
        <v>3482</v>
      </c>
      <c r="E517" s="18" t="s">
        <v>1</v>
      </c>
      <c r="F517" s="316">
        <v>0.45000000000000001</v>
      </c>
      <c r="G517" s="40"/>
      <c r="H517" s="46"/>
    </row>
    <row r="518" s="2" customFormat="1" ht="16.8" customHeight="1">
      <c r="A518" s="40"/>
      <c r="B518" s="46"/>
      <c r="C518" s="315" t="s">
        <v>1</v>
      </c>
      <c r="D518" s="315" t="s">
        <v>3483</v>
      </c>
      <c r="E518" s="18" t="s">
        <v>1</v>
      </c>
      <c r="F518" s="316">
        <v>0.45000000000000001</v>
      </c>
      <c r="G518" s="40"/>
      <c r="H518" s="46"/>
    </row>
    <row r="519" s="2" customFormat="1" ht="16.8" customHeight="1">
      <c r="A519" s="40"/>
      <c r="B519" s="46"/>
      <c r="C519" s="315" t="s">
        <v>1</v>
      </c>
      <c r="D519" s="315" t="s">
        <v>3484</v>
      </c>
      <c r="E519" s="18" t="s">
        <v>1</v>
      </c>
      <c r="F519" s="316">
        <v>0.29999999999999999</v>
      </c>
      <c r="G519" s="40"/>
      <c r="H519" s="46"/>
    </row>
    <row r="520" s="2" customFormat="1" ht="16.8" customHeight="1">
      <c r="A520" s="40"/>
      <c r="B520" s="46"/>
      <c r="C520" s="315" t="s">
        <v>1</v>
      </c>
      <c r="D520" s="315" t="s">
        <v>3528</v>
      </c>
      <c r="E520" s="18" t="s">
        <v>1</v>
      </c>
      <c r="F520" s="316">
        <v>44.799999999999997</v>
      </c>
      <c r="G520" s="40"/>
      <c r="H520" s="46"/>
    </row>
    <row r="521" s="2" customFormat="1" ht="16.8" customHeight="1">
      <c r="A521" s="40"/>
      <c r="B521" s="46"/>
      <c r="C521" s="315" t="s">
        <v>1</v>
      </c>
      <c r="D521" s="315" t="s">
        <v>3529</v>
      </c>
      <c r="E521" s="18" t="s">
        <v>1</v>
      </c>
      <c r="F521" s="316">
        <v>6.5</v>
      </c>
      <c r="G521" s="40"/>
      <c r="H521" s="46"/>
    </row>
    <row r="522" s="2" customFormat="1" ht="16.8" customHeight="1">
      <c r="A522" s="40"/>
      <c r="B522" s="46"/>
      <c r="C522" s="315" t="s">
        <v>1</v>
      </c>
      <c r="D522" s="315" t="s">
        <v>3530</v>
      </c>
      <c r="E522" s="18" t="s">
        <v>1</v>
      </c>
      <c r="F522" s="316">
        <v>6.5</v>
      </c>
      <c r="G522" s="40"/>
      <c r="H522" s="46"/>
    </row>
    <row r="523" s="2" customFormat="1" ht="16.8" customHeight="1">
      <c r="A523" s="40"/>
      <c r="B523" s="46"/>
      <c r="C523" s="315" t="s">
        <v>1</v>
      </c>
      <c r="D523" s="315" t="s">
        <v>3531</v>
      </c>
      <c r="E523" s="18" t="s">
        <v>1</v>
      </c>
      <c r="F523" s="316">
        <v>3.7999999999999998</v>
      </c>
      <c r="G523" s="40"/>
      <c r="H523" s="46"/>
    </row>
    <row r="524" s="2" customFormat="1" ht="16.8" customHeight="1">
      <c r="A524" s="40"/>
      <c r="B524" s="46"/>
      <c r="C524" s="315" t="s">
        <v>1</v>
      </c>
      <c r="D524" s="315" t="s">
        <v>3532</v>
      </c>
      <c r="E524" s="18" t="s">
        <v>1</v>
      </c>
      <c r="F524" s="316">
        <v>11.199999999999999</v>
      </c>
      <c r="G524" s="40"/>
      <c r="H524" s="46"/>
    </row>
    <row r="525" s="2" customFormat="1" ht="16.8" customHeight="1">
      <c r="A525" s="40"/>
      <c r="B525" s="46"/>
      <c r="C525" s="315" t="s">
        <v>1</v>
      </c>
      <c r="D525" s="315" t="s">
        <v>3533</v>
      </c>
      <c r="E525" s="18" t="s">
        <v>1</v>
      </c>
      <c r="F525" s="316">
        <v>6.5</v>
      </c>
      <c r="G525" s="40"/>
      <c r="H525" s="46"/>
    </row>
    <row r="526" s="2" customFormat="1" ht="16.8" customHeight="1">
      <c r="A526" s="40"/>
      <c r="B526" s="46"/>
      <c r="C526" s="315" t="s">
        <v>1</v>
      </c>
      <c r="D526" s="315" t="s">
        <v>3534</v>
      </c>
      <c r="E526" s="18" t="s">
        <v>1</v>
      </c>
      <c r="F526" s="316">
        <v>6.5</v>
      </c>
      <c r="G526" s="40"/>
      <c r="H526" s="46"/>
    </row>
    <row r="527" s="2" customFormat="1" ht="16.8" customHeight="1">
      <c r="A527" s="40"/>
      <c r="B527" s="46"/>
      <c r="C527" s="315" t="s">
        <v>1</v>
      </c>
      <c r="D527" s="315" t="s">
        <v>3535</v>
      </c>
      <c r="E527" s="18" t="s">
        <v>1</v>
      </c>
      <c r="F527" s="316">
        <v>6.5</v>
      </c>
      <c r="G527" s="40"/>
      <c r="H527" s="46"/>
    </row>
    <row r="528" s="2" customFormat="1" ht="16.8" customHeight="1">
      <c r="A528" s="40"/>
      <c r="B528" s="46"/>
      <c r="C528" s="315" t="s">
        <v>1</v>
      </c>
      <c r="D528" s="315" t="s">
        <v>3536</v>
      </c>
      <c r="E528" s="18" t="s">
        <v>1</v>
      </c>
      <c r="F528" s="316">
        <v>3.7999999999999998</v>
      </c>
      <c r="G528" s="40"/>
      <c r="H528" s="46"/>
    </row>
    <row r="529" s="2" customFormat="1" ht="16.8" customHeight="1">
      <c r="A529" s="40"/>
      <c r="B529" s="46"/>
      <c r="C529" s="315" t="s">
        <v>1</v>
      </c>
      <c r="D529" s="315" t="s">
        <v>3537</v>
      </c>
      <c r="E529" s="18" t="s">
        <v>1</v>
      </c>
      <c r="F529" s="316">
        <v>33.600000000000001</v>
      </c>
      <c r="G529" s="40"/>
      <c r="H529" s="46"/>
    </row>
    <row r="530" s="2" customFormat="1" ht="16.8" customHeight="1">
      <c r="A530" s="40"/>
      <c r="B530" s="46"/>
      <c r="C530" s="315" t="s">
        <v>1</v>
      </c>
      <c r="D530" s="315" t="s">
        <v>3538</v>
      </c>
      <c r="E530" s="18" t="s">
        <v>1</v>
      </c>
      <c r="F530" s="316">
        <v>16.800000000000001</v>
      </c>
      <c r="G530" s="40"/>
      <c r="H530" s="46"/>
    </row>
    <row r="531" s="2" customFormat="1" ht="16.8" customHeight="1">
      <c r="A531" s="40"/>
      <c r="B531" s="46"/>
      <c r="C531" s="315" t="s">
        <v>1</v>
      </c>
      <c r="D531" s="315" t="s">
        <v>3539</v>
      </c>
      <c r="E531" s="18" t="s">
        <v>1</v>
      </c>
      <c r="F531" s="316">
        <v>6.5</v>
      </c>
      <c r="G531" s="40"/>
      <c r="H531" s="46"/>
    </row>
    <row r="532" s="2" customFormat="1" ht="16.8" customHeight="1">
      <c r="A532" s="40"/>
      <c r="B532" s="46"/>
      <c r="C532" s="315" t="s">
        <v>1</v>
      </c>
      <c r="D532" s="315" t="s">
        <v>3540</v>
      </c>
      <c r="E532" s="18" t="s">
        <v>1</v>
      </c>
      <c r="F532" s="316">
        <v>7.5999999999999996</v>
      </c>
      <c r="G532" s="40"/>
      <c r="H532" s="46"/>
    </row>
    <row r="533" s="2" customFormat="1" ht="16.8" customHeight="1">
      <c r="A533" s="40"/>
      <c r="B533" s="46"/>
      <c r="C533" s="315" t="s">
        <v>1</v>
      </c>
      <c r="D533" s="315" t="s">
        <v>3541</v>
      </c>
      <c r="E533" s="18" t="s">
        <v>1</v>
      </c>
      <c r="F533" s="316">
        <v>3.7999999999999998</v>
      </c>
      <c r="G533" s="40"/>
      <c r="H533" s="46"/>
    </row>
    <row r="534" s="2" customFormat="1" ht="16.8" customHeight="1">
      <c r="A534" s="40"/>
      <c r="B534" s="46"/>
      <c r="C534" s="315" t="s">
        <v>3418</v>
      </c>
      <c r="D534" s="315" t="s">
        <v>229</v>
      </c>
      <c r="E534" s="18" t="s">
        <v>1</v>
      </c>
      <c r="F534" s="316">
        <v>267.19999999999999</v>
      </c>
      <c r="G534" s="40"/>
      <c r="H534" s="46"/>
    </row>
    <row r="535" s="2" customFormat="1" ht="16.8" customHeight="1">
      <c r="A535" s="40"/>
      <c r="B535" s="46"/>
      <c r="C535" s="317" t="s">
        <v>4543</v>
      </c>
      <c r="D535" s="40"/>
      <c r="E535" s="40"/>
      <c r="F535" s="40"/>
      <c r="G535" s="40"/>
      <c r="H535" s="46"/>
    </row>
    <row r="536" s="2" customFormat="1" ht="16.8" customHeight="1">
      <c r="A536" s="40"/>
      <c r="B536" s="46"/>
      <c r="C536" s="315" t="s">
        <v>3512</v>
      </c>
      <c r="D536" s="315" t="s">
        <v>3513</v>
      </c>
      <c r="E536" s="18" t="s">
        <v>221</v>
      </c>
      <c r="F536" s="316">
        <v>267.19999999999999</v>
      </c>
      <c r="G536" s="40"/>
      <c r="H536" s="46"/>
    </row>
    <row r="537" s="2" customFormat="1">
      <c r="A537" s="40"/>
      <c r="B537" s="46"/>
      <c r="C537" s="315" t="s">
        <v>3542</v>
      </c>
      <c r="D537" s="315" t="s">
        <v>3543</v>
      </c>
      <c r="E537" s="18" t="s">
        <v>221</v>
      </c>
      <c r="F537" s="316">
        <v>267.19999999999999</v>
      </c>
      <c r="G537" s="40"/>
      <c r="H537" s="46"/>
    </row>
    <row r="538" s="2" customFormat="1" ht="16.8" customHeight="1">
      <c r="A538" s="40"/>
      <c r="B538" s="46"/>
      <c r="C538" s="315" t="s">
        <v>3545</v>
      </c>
      <c r="D538" s="315" t="s">
        <v>3546</v>
      </c>
      <c r="E538" s="18" t="s">
        <v>221</v>
      </c>
      <c r="F538" s="316">
        <v>267.19999999999999</v>
      </c>
      <c r="G538" s="40"/>
      <c r="H538" s="46"/>
    </row>
    <row r="539" s="2" customFormat="1" ht="16.8" customHeight="1">
      <c r="A539" s="40"/>
      <c r="B539" s="46"/>
      <c r="C539" s="315" t="s">
        <v>3548</v>
      </c>
      <c r="D539" s="315" t="s">
        <v>3549</v>
      </c>
      <c r="E539" s="18" t="s">
        <v>221</v>
      </c>
      <c r="F539" s="316">
        <v>267.19999999999999</v>
      </c>
      <c r="G539" s="40"/>
      <c r="H539" s="46"/>
    </row>
    <row r="540" s="2" customFormat="1" ht="16.8" customHeight="1">
      <c r="A540" s="40"/>
      <c r="B540" s="46"/>
      <c r="C540" s="315" t="s">
        <v>3551</v>
      </c>
      <c r="D540" s="315" t="s">
        <v>3552</v>
      </c>
      <c r="E540" s="18" t="s">
        <v>221</v>
      </c>
      <c r="F540" s="316">
        <v>267.19999999999999</v>
      </c>
      <c r="G540" s="40"/>
      <c r="H540" s="46"/>
    </row>
    <row r="541" s="2" customFormat="1" ht="16.8" customHeight="1">
      <c r="A541" s="40"/>
      <c r="B541" s="46"/>
      <c r="C541" s="315" t="s">
        <v>3554</v>
      </c>
      <c r="D541" s="315" t="s">
        <v>3555</v>
      </c>
      <c r="E541" s="18" t="s">
        <v>221</v>
      </c>
      <c r="F541" s="316">
        <v>267.19999999999999</v>
      </c>
      <c r="G541" s="40"/>
      <c r="H541" s="46"/>
    </row>
    <row r="542" s="2" customFormat="1" ht="16.8" customHeight="1">
      <c r="A542" s="40"/>
      <c r="B542" s="46"/>
      <c r="C542" s="315" t="s">
        <v>3557</v>
      </c>
      <c r="D542" s="315" t="s">
        <v>3558</v>
      </c>
      <c r="E542" s="18" t="s">
        <v>221</v>
      </c>
      <c r="F542" s="316">
        <v>267.19999999999999</v>
      </c>
      <c r="G542" s="40"/>
      <c r="H542" s="46"/>
    </row>
    <row r="543" s="2" customFormat="1" ht="16.8" customHeight="1">
      <c r="A543" s="40"/>
      <c r="B543" s="46"/>
      <c r="C543" s="315" t="s">
        <v>3562</v>
      </c>
      <c r="D543" s="315" t="s">
        <v>3563</v>
      </c>
      <c r="E543" s="18" t="s">
        <v>221</v>
      </c>
      <c r="F543" s="316">
        <v>267.19999999999999</v>
      </c>
      <c r="G543" s="40"/>
      <c r="H543" s="46"/>
    </row>
    <row r="544" s="2" customFormat="1" ht="16.8" customHeight="1">
      <c r="A544" s="40"/>
      <c r="B544" s="46"/>
      <c r="C544" s="315" t="s">
        <v>1</v>
      </c>
      <c r="D544" s="315" t="s">
        <v>2779</v>
      </c>
      <c r="E544" s="18" t="s">
        <v>1</v>
      </c>
      <c r="F544" s="316">
        <v>0.90000000000000002</v>
      </c>
      <c r="G544" s="40"/>
      <c r="H544" s="46"/>
    </row>
    <row r="545" s="2" customFormat="1" ht="16.8" customHeight="1">
      <c r="A545" s="40"/>
      <c r="B545" s="46"/>
      <c r="C545" s="315" t="s">
        <v>1</v>
      </c>
      <c r="D545" s="315" t="s">
        <v>2780</v>
      </c>
      <c r="E545" s="18" t="s">
        <v>1</v>
      </c>
      <c r="F545" s="316">
        <v>0.90000000000000002</v>
      </c>
      <c r="G545" s="40"/>
      <c r="H545" s="46"/>
    </row>
    <row r="546" s="2" customFormat="1" ht="16.8" customHeight="1">
      <c r="A546" s="40"/>
      <c r="B546" s="46"/>
      <c r="C546" s="315" t="s">
        <v>1</v>
      </c>
      <c r="D546" s="315" t="s">
        <v>2781</v>
      </c>
      <c r="E546" s="18" t="s">
        <v>1</v>
      </c>
      <c r="F546" s="316">
        <v>2.7000000000000002</v>
      </c>
      <c r="G546" s="40"/>
      <c r="H546" s="46"/>
    </row>
    <row r="547" s="2" customFormat="1" ht="16.8" customHeight="1">
      <c r="A547" s="40"/>
      <c r="B547" s="46"/>
      <c r="C547" s="315" t="s">
        <v>1</v>
      </c>
      <c r="D547" s="315" t="s">
        <v>2782</v>
      </c>
      <c r="E547" s="18" t="s">
        <v>1</v>
      </c>
      <c r="F547" s="316">
        <v>0.90000000000000002</v>
      </c>
      <c r="G547" s="40"/>
      <c r="H547" s="46"/>
    </row>
    <row r="548" s="2" customFormat="1" ht="16.8" customHeight="1">
      <c r="A548" s="40"/>
      <c r="B548" s="46"/>
      <c r="C548" s="315" t="s">
        <v>1</v>
      </c>
      <c r="D548" s="315" t="s">
        <v>2783</v>
      </c>
      <c r="E548" s="18" t="s">
        <v>1</v>
      </c>
      <c r="F548" s="316">
        <v>0.90000000000000002</v>
      </c>
      <c r="G548" s="40"/>
      <c r="H548" s="46"/>
    </row>
    <row r="549" s="2" customFormat="1" ht="16.8" customHeight="1">
      <c r="A549" s="40"/>
      <c r="B549" s="46"/>
      <c r="C549" s="315" t="s">
        <v>1</v>
      </c>
      <c r="D549" s="315" t="s">
        <v>2784</v>
      </c>
      <c r="E549" s="18" t="s">
        <v>1</v>
      </c>
      <c r="F549" s="316">
        <v>1.8</v>
      </c>
      <c r="G549" s="40"/>
      <c r="H549" s="46"/>
    </row>
    <row r="550" s="2" customFormat="1" ht="16.8" customHeight="1">
      <c r="A550" s="40"/>
      <c r="B550" s="46"/>
      <c r="C550" s="315" t="s">
        <v>1</v>
      </c>
      <c r="D550" s="315" t="s">
        <v>2785</v>
      </c>
      <c r="E550" s="18" t="s">
        <v>1</v>
      </c>
      <c r="F550" s="316">
        <v>1.8</v>
      </c>
      <c r="G550" s="40"/>
      <c r="H550" s="46"/>
    </row>
    <row r="551" s="2" customFormat="1" ht="16.8" customHeight="1">
      <c r="A551" s="40"/>
      <c r="B551" s="46"/>
      <c r="C551" s="315" t="s">
        <v>169</v>
      </c>
      <c r="D551" s="315" t="s">
        <v>229</v>
      </c>
      <c r="E551" s="18" t="s">
        <v>1</v>
      </c>
      <c r="F551" s="316">
        <v>13.5</v>
      </c>
      <c r="G551" s="40"/>
      <c r="H551" s="46"/>
    </row>
    <row r="552" s="2" customFormat="1" ht="16.8" customHeight="1">
      <c r="A552" s="40"/>
      <c r="B552" s="46"/>
      <c r="C552" s="317" t="s">
        <v>4543</v>
      </c>
      <c r="D552" s="40"/>
      <c r="E552" s="40"/>
      <c r="F552" s="40"/>
      <c r="G552" s="40"/>
      <c r="H552" s="46"/>
    </row>
    <row r="553" s="2" customFormat="1" ht="16.8" customHeight="1">
      <c r="A553" s="40"/>
      <c r="B553" s="46"/>
      <c r="C553" s="315" t="s">
        <v>2771</v>
      </c>
      <c r="D553" s="315" t="s">
        <v>2772</v>
      </c>
      <c r="E553" s="18" t="s">
        <v>221</v>
      </c>
      <c r="F553" s="316">
        <v>13.5</v>
      </c>
      <c r="G553" s="40"/>
      <c r="H553" s="46"/>
    </row>
    <row r="554" s="2" customFormat="1" ht="16.8" customHeight="1">
      <c r="A554" s="40"/>
      <c r="B554" s="46"/>
      <c r="C554" s="315" t="s">
        <v>2787</v>
      </c>
      <c r="D554" s="315" t="s">
        <v>2788</v>
      </c>
      <c r="E554" s="18" t="s">
        <v>221</v>
      </c>
      <c r="F554" s="316">
        <v>13.5</v>
      </c>
      <c r="G554" s="40"/>
      <c r="H554" s="46"/>
    </row>
    <row r="555" s="2" customFormat="1" ht="16.8" customHeight="1">
      <c r="A555" s="40"/>
      <c r="B555" s="46"/>
      <c r="C555" s="315" t="s">
        <v>2791</v>
      </c>
      <c r="D555" s="315" t="s">
        <v>2792</v>
      </c>
      <c r="E555" s="18" t="s">
        <v>221</v>
      </c>
      <c r="F555" s="316">
        <v>13.5</v>
      </c>
      <c r="G555" s="40"/>
      <c r="H555" s="46"/>
    </row>
    <row r="556" s="2" customFormat="1" ht="16.8" customHeight="1">
      <c r="A556" s="40"/>
      <c r="B556" s="46"/>
      <c r="C556" s="315" t="s">
        <v>2795</v>
      </c>
      <c r="D556" s="315" t="s">
        <v>2796</v>
      </c>
      <c r="E556" s="18" t="s">
        <v>221</v>
      </c>
      <c r="F556" s="316">
        <v>13.5</v>
      </c>
      <c r="G556" s="40"/>
      <c r="H556" s="46"/>
    </row>
    <row r="557" s="2" customFormat="1" ht="16.8" customHeight="1">
      <c r="A557" s="40"/>
      <c r="B557" s="46"/>
      <c r="C557" s="315" t="s">
        <v>2799</v>
      </c>
      <c r="D557" s="315" t="s">
        <v>2800</v>
      </c>
      <c r="E557" s="18" t="s">
        <v>221</v>
      </c>
      <c r="F557" s="316">
        <v>13.5</v>
      </c>
      <c r="G557" s="40"/>
      <c r="H557" s="46"/>
    </row>
    <row r="558" s="2" customFormat="1" ht="16.8" customHeight="1">
      <c r="A558" s="40"/>
      <c r="B558" s="46"/>
      <c r="C558" s="315" t="s">
        <v>2803</v>
      </c>
      <c r="D558" s="315" t="s">
        <v>2804</v>
      </c>
      <c r="E558" s="18" t="s">
        <v>221</v>
      </c>
      <c r="F558" s="316">
        <v>13.5</v>
      </c>
      <c r="G558" s="40"/>
      <c r="H558" s="46"/>
    </row>
    <row r="559" s="2" customFormat="1" ht="16.8" customHeight="1">
      <c r="A559" s="40"/>
      <c r="B559" s="46"/>
      <c r="C559" s="315" t="s">
        <v>2807</v>
      </c>
      <c r="D559" s="315" t="s">
        <v>2808</v>
      </c>
      <c r="E559" s="18" t="s">
        <v>221</v>
      </c>
      <c r="F559" s="316">
        <v>13.5</v>
      </c>
      <c r="G559" s="40"/>
      <c r="H559" s="46"/>
    </row>
    <row r="560" s="2" customFormat="1" ht="16.8" customHeight="1">
      <c r="A560" s="40"/>
      <c r="B560" s="46"/>
      <c r="C560" s="315" t="s">
        <v>2811</v>
      </c>
      <c r="D560" s="315" t="s">
        <v>2812</v>
      </c>
      <c r="E560" s="18" t="s">
        <v>221</v>
      </c>
      <c r="F560" s="316">
        <v>13.5</v>
      </c>
      <c r="G560" s="40"/>
      <c r="H560" s="46"/>
    </row>
    <row r="561" s="2" customFormat="1" ht="16.8" customHeight="1">
      <c r="A561" s="40"/>
      <c r="B561" s="46"/>
      <c r="C561" s="311" t="s">
        <v>172</v>
      </c>
      <c r="D561" s="312" t="s">
        <v>173</v>
      </c>
      <c r="E561" s="313" t="s">
        <v>1</v>
      </c>
      <c r="F561" s="314">
        <v>22.004999999999999</v>
      </c>
      <c r="G561" s="40"/>
      <c r="H561" s="46"/>
    </row>
    <row r="562" s="2" customFormat="1" ht="16.8" customHeight="1">
      <c r="A562" s="40"/>
      <c r="B562" s="46"/>
      <c r="C562" s="315" t="s">
        <v>1</v>
      </c>
      <c r="D562" s="315" t="s">
        <v>285</v>
      </c>
      <c r="E562" s="18" t="s">
        <v>1</v>
      </c>
      <c r="F562" s="316">
        <v>15.345000000000001</v>
      </c>
      <c r="G562" s="40"/>
      <c r="H562" s="46"/>
    </row>
    <row r="563" s="2" customFormat="1" ht="16.8" customHeight="1">
      <c r="A563" s="40"/>
      <c r="B563" s="46"/>
      <c r="C563" s="315" t="s">
        <v>1</v>
      </c>
      <c r="D563" s="315" t="s">
        <v>286</v>
      </c>
      <c r="E563" s="18" t="s">
        <v>1</v>
      </c>
      <c r="F563" s="316">
        <v>3.0600000000000001</v>
      </c>
      <c r="G563" s="40"/>
      <c r="H563" s="46"/>
    </row>
    <row r="564" s="2" customFormat="1" ht="16.8" customHeight="1">
      <c r="A564" s="40"/>
      <c r="B564" s="46"/>
      <c r="C564" s="315" t="s">
        <v>1</v>
      </c>
      <c r="D564" s="315" t="s">
        <v>287</v>
      </c>
      <c r="E564" s="18" t="s">
        <v>1</v>
      </c>
      <c r="F564" s="316">
        <v>3.6000000000000001</v>
      </c>
      <c r="G564" s="40"/>
      <c r="H564" s="46"/>
    </row>
    <row r="565" s="2" customFormat="1" ht="16.8" customHeight="1">
      <c r="A565" s="40"/>
      <c r="B565" s="46"/>
      <c r="C565" s="315" t="s">
        <v>172</v>
      </c>
      <c r="D565" s="315" t="s">
        <v>229</v>
      </c>
      <c r="E565" s="18" t="s">
        <v>1</v>
      </c>
      <c r="F565" s="316">
        <v>22.004999999999999</v>
      </c>
      <c r="G565" s="40"/>
      <c r="H565" s="46"/>
    </row>
    <row r="566" s="2" customFormat="1" ht="16.8" customHeight="1">
      <c r="A566" s="40"/>
      <c r="B566" s="46"/>
      <c r="C566" s="317" t="s">
        <v>4543</v>
      </c>
      <c r="D566" s="40"/>
      <c r="E566" s="40"/>
      <c r="F566" s="40"/>
      <c r="G566" s="40"/>
      <c r="H566" s="46"/>
    </row>
    <row r="567" s="2" customFormat="1" ht="16.8" customHeight="1">
      <c r="A567" s="40"/>
      <c r="B567" s="46"/>
      <c r="C567" s="315" t="s">
        <v>1</v>
      </c>
      <c r="D567" s="315" t="s">
        <v>3485</v>
      </c>
      <c r="E567" s="18" t="s">
        <v>1</v>
      </c>
      <c r="F567" s="316">
        <v>0.29999999999999999</v>
      </c>
      <c r="G567" s="40"/>
      <c r="H567" s="46"/>
    </row>
    <row r="568" s="2" customFormat="1" ht="16.8" customHeight="1">
      <c r="A568" s="40"/>
      <c r="B568" s="46"/>
      <c r="C568" s="315" t="s">
        <v>1</v>
      </c>
      <c r="D568" s="315" t="s">
        <v>3486</v>
      </c>
      <c r="E568" s="18" t="s">
        <v>1</v>
      </c>
      <c r="F568" s="316">
        <v>4.7519999999999998</v>
      </c>
      <c r="G568" s="40"/>
      <c r="H568" s="46"/>
    </row>
    <row r="569" s="2" customFormat="1" ht="16.8" customHeight="1">
      <c r="A569" s="40"/>
      <c r="B569" s="46"/>
      <c r="C569" s="315" t="s">
        <v>1</v>
      </c>
      <c r="D569" s="315" t="s">
        <v>3487</v>
      </c>
      <c r="E569" s="18" t="s">
        <v>1</v>
      </c>
      <c r="F569" s="316">
        <v>2.3759999999999999</v>
      </c>
      <c r="G569" s="40"/>
      <c r="H569" s="46"/>
    </row>
    <row r="570" s="2" customFormat="1" ht="16.8" customHeight="1">
      <c r="A570" s="40"/>
      <c r="B570" s="46"/>
      <c r="C570" s="315" t="s">
        <v>1</v>
      </c>
      <c r="D570" s="315" t="s">
        <v>3488</v>
      </c>
      <c r="E570" s="18" t="s">
        <v>1</v>
      </c>
      <c r="F570" s="316">
        <v>0.45000000000000001</v>
      </c>
      <c r="G570" s="40"/>
      <c r="H570" s="46"/>
    </row>
    <row r="571" s="2" customFormat="1" ht="16.8" customHeight="1">
      <c r="A571" s="40"/>
      <c r="B571" s="46"/>
      <c r="C571" s="315" t="s">
        <v>1</v>
      </c>
      <c r="D571" s="315" t="s">
        <v>3489</v>
      </c>
      <c r="E571" s="18" t="s">
        <v>1</v>
      </c>
      <c r="F571" s="316">
        <v>0.59999999999999998</v>
      </c>
      <c r="G571" s="40"/>
      <c r="H571" s="46"/>
    </row>
    <row r="572" s="2" customFormat="1" ht="16.8" customHeight="1">
      <c r="A572" s="40"/>
      <c r="B572" s="46"/>
      <c r="C572" s="315" t="s">
        <v>1</v>
      </c>
      <c r="D572" s="315" t="s">
        <v>3490</v>
      </c>
      <c r="E572" s="18" t="s">
        <v>1</v>
      </c>
      <c r="F572" s="316">
        <v>0.29999999999999999</v>
      </c>
      <c r="G572" s="40"/>
      <c r="H572" s="46"/>
    </row>
    <row r="573" s="2" customFormat="1" ht="16.8" customHeight="1">
      <c r="A573" s="40"/>
      <c r="B573" s="46"/>
      <c r="C573" s="315" t="s">
        <v>3415</v>
      </c>
      <c r="D573" s="315" t="s">
        <v>229</v>
      </c>
      <c r="E573" s="18" t="s">
        <v>1</v>
      </c>
      <c r="F573" s="316">
        <v>31.134</v>
      </c>
      <c r="G573" s="40"/>
      <c r="H573" s="46"/>
    </row>
    <row r="574" s="2" customFormat="1" ht="16.8" customHeight="1">
      <c r="A574" s="40"/>
      <c r="B574" s="46"/>
      <c r="C574" s="317" t="s">
        <v>4543</v>
      </c>
      <c r="D574" s="40"/>
      <c r="E574" s="40"/>
      <c r="F574" s="40"/>
      <c r="G574" s="40"/>
      <c r="H574" s="46"/>
    </row>
    <row r="575" s="2" customFormat="1" ht="16.8" customHeight="1">
      <c r="A575" s="40"/>
      <c r="B575" s="46"/>
      <c r="C575" s="315" t="s">
        <v>3461</v>
      </c>
      <c r="D575" s="315" t="s">
        <v>3462</v>
      </c>
      <c r="E575" s="18" t="s">
        <v>221</v>
      </c>
      <c r="F575" s="316">
        <v>31.134</v>
      </c>
      <c r="G575" s="40"/>
      <c r="H575" s="46"/>
    </row>
    <row r="576" s="2" customFormat="1" ht="16.8" customHeight="1">
      <c r="A576" s="40"/>
      <c r="B576" s="46"/>
      <c r="C576" s="315" t="s">
        <v>3491</v>
      </c>
      <c r="D576" s="315" t="s">
        <v>3492</v>
      </c>
      <c r="E576" s="18" t="s">
        <v>221</v>
      </c>
      <c r="F576" s="316">
        <v>31.134</v>
      </c>
      <c r="G576" s="40"/>
      <c r="H576" s="46"/>
    </row>
    <row r="577" s="2" customFormat="1" ht="16.8" customHeight="1">
      <c r="A577" s="40"/>
      <c r="B577" s="46"/>
      <c r="C577" s="315" t="s">
        <v>3494</v>
      </c>
      <c r="D577" s="315" t="s">
        <v>3495</v>
      </c>
      <c r="E577" s="18" t="s">
        <v>221</v>
      </c>
      <c r="F577" s="316">
        <v>31.134</v>
      </c>
      <c r="G577" s="40"/>
      <c r="H577" s="46"/>
    </row>
    <row r="578" s="2" customFormat="1" ht="16.8" customHeight="1">
      <c r="A578" s="40"/>
      <c r="B578" s="46"/>
      <c r="C578" s="315" t="s">
        <v>3497</v>
      </c>
      <c r="D578" s="315" t="s">
        <v>3498</v>
      </c>
      <c r="E578" s="18" t="s">
        <v>221</v>
      </c>
      <c r="F578" s="316">
        <v>31.134</v>
      </c>
      <c r="G578" s="40"/>
      <c r="H578" s="46"/>
    </row>
    <row r="579" s="2" customFormat="1" ht="16.8" customHeight="1">
      <c r="A579" s="40"/>
      <c r="B579" s="46"/>
      <c r="C579" s="315" t="s">
        <v>3500</v>
      </c>
      <c r="D579" s="315" t="s">
        <v>3501</v>
      </c>
      <c r="E579" s="18" t="s">
        <v>221</v>
      </c>
      <c r="F579" s="316">
        <v>31.134</v>
      </c>
      <c r="G579" s="40"/>
      <c r="H579" s="46"/>
    </row>
    <row r="580" s="2" customFormat="1" ht="16.8" customHeight="1">
      <c r="A580" s="40"/>
      <c r="B580" s="46"/>
      <c r="C580" s="315" t="s">
        <v>3503</v>
      </c>
      <c r="D580" s="315" t="s">
        <v>3504</v>
      </c>
      <c r="E580" s="18" t="s">
        <v>221</v>
      </c>
      <c r="F580" s="316">
        <v>31.134</v>
      </c>
      <c r="G580" s="40"/>
      <c r="H580" s="46"/>
    </row>
    <row r="581" s="2" customFormat="1" ht="16.8" customHeight="1">
      <c r="A581" s="40"/>
      <c r="B581" s="46"/>
      <c r="C581" s="311" t="s">
        <v>3418</v>
      </c>
      <c r="D581" s="312" t="s">
        <v>3419</v>
      </c>
      <c r="E581" s="313" t="s">
        <v>1</v>
      </c>
      <c r="F581" s="314">
        <v>267.19999999999999</v>
      </c>
      <c r="G581" s="40"/>
      <c r="H581" s="46"/>
    </row>
    <row r="582" s="2" customFormat="1" ht="16.8" customHeight="1">
      <c r="A582" s="40"/>
      <c r="B582" s="46"/>
      <c r="C582" s="315" t="s">
        <v>1</v>
      </c>
      <c r="D582" s="315" t="s">
        <v>3515</v>
      </c>
      <c r="E582" s="18" t="s">
        <v>1</v>
      </c>
      <c r="F582" s="316">
        <v>0</v>
      </c>
      <c r="G582" s="40"/>
      <c r="H582" s="46"/>
    </row>
    <row r="583" s="2" customFormat="1" ht="16.8" customHeight="1">
      <c r="A583" s="40"/>
      <c r="B583" s="46"/>
      <c r="C583" s="315" t="s">
        <v>1</v>
      </c>
      <c r="D583" s="315" t="s">
        <v>3516</v>
      </c>
      <c r="E583" s="18" t="s">
        <v>1</v>
      </c>
      <c r="F583" s="316">
        <v>44.799999999999997</v>
      </c>
      <c r="G583" s="40"/>
      <c r="H583" s="46"/>
    </row>
    <row r="584" s="2" customFormat="1" ht="16.8" customHeight="1">
      <c r="A584" s="40"/>
      <c r="B584" s="46"/>
      <c r="C584" s="315" t="s">
        <v>1</v>
      </c>
      <c r="D584" s="315" t="s">
        <v>3517</v>
      </c>
      <c r="E584" s="18" t="s">
        <v>1</v>
      </c>
      <c r="F584" s="316">
        <v>6.5</v>
      </c>
      <c r="G584" s="40"/>
      <c r="H584" s="46"/>
    </row>
    <row r="585" s="2" customFormat="1" ht="16.8" customHeight="1">
      <c r="A585" s="40"/>
      <c r="B585" s="46"/>
      <c r="C585" s="315" t="s">
        <v>1</v>
      </c>
      <c r="D585" s="315" t="s">
        <v>3518</v>
      </c>
      <c r="E585" s="18" t="s">
        <v>1</v>
      </c>
      <c r="F585" s="316">
        <v>3.7999999999999998</v>
      </c>
      <c r="G585" s="40"/>
      <c r="H585" s="46"/>
    </row>
    <row r="586" s="2" customFormat="1" ht="16.8" customHeight="1">
      <c r="A586" s="40"/>
      <c r="B586" s="46"/>
      <c r="C586" s="315" t="s">
        <v>1</v>
      </c>
      <c r="D586" s="315" t="s">
        <v>3519</v>
      </c>
      <c r="E586" s="18" t="s">
        <v>1</v>
      </c>
      <c r="F586" s="316">
        <v>3.7999999999999998</v>
      </c>
      <c r="G586" s="40"/>
      <c r="H586" s="46"/>
    </row>
    <row r="587" s="2" customFormat="1" ht="16.8" customHeight="1">
      <c r="A587" s="40"/>
      <c r="B587" s="46"/>
      <c r="C587" s="315" t="s">
        <v>1</v>
      </c>
      <c r="D587" s="315" t="s">
        <v>3520</v>
      </c>
      <c r="E587" s="18" t="s">
        <v>1</v>
      </c>
      <c r="F587" s="316">
        <v>3.7999999999999998</v>
      </c>
      <c r="G587" s="40"/>
      <c r="H587" s="46"/>
    </row>
    <row r="588" s="2" customFormat="1" ht="16.8" customHeight="1">
      <c r="A588" s="40"/>
      <c r="B588" s="46"/>
      <c r="C588" s="315" t="s">
        <v>1</v>
      </c>
      <c r="D588" s="315" t="s">
        <v>3521</v>
      </c>
      <c r="E588" s="18" t="s">
        <v>1</v>
      </c>
      <c r="F588" s="316">
        <v>6.5</v>
      </c>
      <c r="G588" s="40"/>
      <c r="H588" s="46"/>
    </row>
    <row r="589" s="2" customFormat="1" ht="16.8" customHeight="1">
      <c r="A589" s="40"/>
      <c r="B589" s="46"/>
      <c r="C589" s="315" t="s">
        <v>1</v>
      </c>
      <c r="D589" s="315" t="s">
        <v>3522</v>
      </c>
      <c r="E589" s="18" t="s">
        <v>1</v>
      </c>
      <c r="F589" s="316">
        <v>6.5</v>
      </c>
      <c r="G589" s="40"/>
      <c r="H589" s="46"/>
    </row>
    <row r="590" s="2" customFormat="1" ht="16.8" customHeight="1">
      <c r="A590" s="40"/>
      <c r="B590" s="46"/>
      <c r="C590" s="315" t="s">
        <v>1</v>
      </c>
      <c r="D590" s="315" t="s">
        <v>3523</v>
      </c>
      <c r="E590" s="18" t="s">
        <v>1</v>
      </c>
      <c r="F590" s="316">
        <v>3.7999999999999998</v>
      </c>
      <c r="G590" s="40"/>
      <c r="H590" s="46"/>
    </row>
    <row r="591" s="2" customFormat="1" ht="16.8" customHeight="1">
      <c r="A591" s="40"/>
      <c r="B591" s="46"/>
      <c r="C591" s="315" t="s">
        <v>1</v>
      </c>
      <c r="D591" s="315" t="s">
        <v>3524</v>
      </c>
      <c r="E591" s="18" t="s">
        <v>1</v>
      </c>
      <c r="F591" s="316">
        <v>6.5</v>
      </c>
      <c r="G591" s="40"/>
      <c r="H591" s="46"/>
    </row>
    <row r="592" s="2" customFormat="1" ht="16.8" customHeight="1">
      <c r="A592" s="40"/>
      <c r="B592" s="46"/>
      <c r="C592" s="315" t="s">
        <v>1</v>
      </c>
      <c r="D592" s="315" t="s">
        <v>3525</v>
      </c>
      <c r="E592" s="18" t="s">
        <v>1</v>
      </c>
      <c r="F592" s="316">
        <v>6.5</v>
      </c>
      <c r="G592" s="40"/>
      <c r="H592" s="46"/>
    </row>
    <row r="593" s="2" customFormat="1" ht="16.8" customHeight="1">
      <c r="A593" s="40"/>
      <c r="B593" s="46"/>
      <c r="C593" s="315" t="s">
        <v>1</v>
      </c>
      <c r="D593" s="315" t="s">
        <v>3526</v>
      </c>
      <c r="E593" s="18" t="s">
        <v>1</v>
      </c>
      <c r="F593" s="316">
        <v>6.5</v>
      </c>
      <c r="G593" s="40"/>
      <c r="H593" s="46"/>
    </row>
    <row r="594" s="2" customFormat="1" ht="16.8" customHeight="1">
      <c r="A594" s="40"/>
      <c r="B594" s="46"/>
      <c r="C594" s="315" t="s">
        <v>1</v>
      </c>
      <c r="D594" s="315" t="s">
        <v>3527</v>
      </c>
      <c r="E594" s="18" t="s">
        <v>1</v>
      </c>
      <c r="F594" s="316">
        <v>3.7999999999999998</v>
      </c>
      <c r="G594" s="40"/>
      <c r="H594" s="46"/>
    </row>
    <row r="595" s="2" customFormat="1" ht="7.44" customHeight="1">
      <c r="A595" s="40"/>
      <c r="B595" s="173"/>
      <c r="C595" s="174"/>
      <c r="D595" s="174"/>
      <c r="E595" s="174"/>
      <c r="F595" s="174"/>
      <c r="G595" s="174"/>
      <c r="H595" s="46"/>
    </row>
    <row r="596" s="2" customFormat="1">
      <c r="A596" s="40"/>
      <c r="B596" s="40"/>
      <c r="C596" s="40"/>
      <c r="D596" s="40"/>
      <c r="E596" s="40"/>
      <c r="F596" s="40"/>
      <c r="G596" s="40"/>
      <c r="H596" s="40"/>
    </row>
  </sheetData>
  <sheetProtection sheet="1" formatColumns="0" formatRows="0" objects="1" scenarios="1" spinCount="100000" saltValue="C9trh4lG6a2gEZNpFNOL0UX+rwkTW5GpWncKSOXHRg/SZ+Lr/ZCxSWmRKzC5ziX6BtCxPocuCC/TI+IQV/YQbg==" hashValue="uGFSaGsfRubnB1KQJkDfHrgBc3KemA16hac/LSvDRKyb4gFjf7r76QajCy4MFaI0ePXPiZtHeOClOioagOWjS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DESKTOP-239ODQK\Lucie</dc:creator>
  <cp:lastModifiedBy>DESKTOP-239ODQK\Lucie</cp:lastModifiedBy>
  <dcterms:created xsi:type="dcterms:W3CDTF">2023-07-25T12:10:47Z</dcterms:created>
  <dcterms:modified xsi:type="dcterms:W3CDTF">2023-07-25T12:11:39Z</dcterms:modified>
</cp:coreProperties>
</file>