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08_Pěstební činnosti_III.Q_2023/6_Zakázka__33301/1__ZADÁVACÍ DOKUMENTACE/"/>
    </mc:Choice>
  </mc:AlternateContent>
  <xr:revisionPtr revIDLastSave="23" documentId="8_{79C14773-EC32-49A3-853D-A07AB039027D}" xr6:coauthVersionLast="47" xr6:coauthVersionMax="47" xr10:uidLastSave="{B874F4DA-A5C4-417B-A6A6-BC69525B9D3C}"/>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zakázka!$B$1:$I$27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3" l="1"/>
  <c r="E4" i="3"/>
  <c r="H4" i="3"/>
  <c r="H7" i="3"/>
  <c r="E7" i="3"/>
  <c r="D11" i="3"/>
  <c r="D12" i="3"/>
  <c r="D13" i="3"/>
  <c r="D14" i="3"/>
  <c r="D15" i="3"/>
  <c r="D16" i="3"/>
  <c r="D17" i="3"/>
  <c r="D18" i="3"/>
  <c r="D19" i="3"/>
  <c r="D20" i="3"/>
  <c r="E11" i="3"/>
  <c r="E12" i="3"/>
  <c r="E13" i="3"/>
  <c r="E14" i="3"/>
  <c r="E15" i="3"/>
  <c r="E16" i="3"/>
  <c r="E17" i="3"/>
  <c r="E18" i="3"/>
  <c r="E19" i="3"/>
  <c r="E20" i="3"/>
  <c r="D10" i="3"/>
  <c r="F10" i="3" l="1"/>
  <c r="H10" i="3" s="1"/>
  <c r="F11" i="3"/>
  <c r="H11" i="3" s="1"/>
  <c r="F12" i="3"/>
  <c r="H12" i="3" s="1"/>
  <c r="F13" i="3"/>
  <c r="H13" i="3" s="1"/>
  <c r="F14" i="3"/>
  <c r="H14" i="3" s="1"/>
  <c r="F15" i="3"/>
  <c r="H15" i="3" s="1"/>
  <c r="F16" i="3"/>
  <c r="H16" i="3" s="1"/>
  <c r="F17" i="3"/>
  <c r="H17" i="3" s="1"/>
  <c r="F18" i="3"/>
  <c r="H18" i="3" s="1"/>
  <c r="F19" i="3"/>
  <c r="H19" i="3" s="1"/>
  <c r="F20" i="3"/>
  <c r="H20" i="3" s="1"/>
  <c r="H22" i="3" l="1"/>
  <c r="H23" i="3" s="1"/>
  <c r="H24" i="3" l="1"/>
</calcChain>
</file>

<file path=xl/sharedStrings.xml><?xml version="1.0" encoding="utf-8"?>
<sst xmlns="http://schemas.openxmlformats.org/spreadsheetml/2006/main" count="78" uniqueCount="56">
  <si>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</si>
  <si>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</si>
  <si>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</si>
  <si>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</si>
  <si>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</si>
  <si>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</si>
  <si>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</si>
  <si>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</si>
  <si>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</si>
  <si>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</si>
  <si>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</si>
  <si>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</si>
  <si>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</si>
  <si>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</si>
  <si>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</si>
  <si>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</si>
  <si>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</si>
  <si>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</si>
  <si>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</si>
  <si>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</si>
  <si>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</si>
  <si>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</si>
  <si>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</si>
  <si>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</si>
  <si>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</si>
  <si>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</si>
  <si>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</si>
  <si>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</si>
  <si>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</si>
  <si>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</si>
  <si>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</si>
  <si>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</si>
  <si>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</si>
  <si>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</si>
  <si>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</si>
  <si>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</si>
  <si>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</si>
  <si>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</si>
  <si>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</si>
  <si>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Úklid klestu  (bez pálení) - ručně - listnatého</t>
  </si>
  <si>
    <t>Úklid klestu  (bez pálení) - ručně - jehl.+list.</t>
  </si>
  <si>
    <t>Úklid a pálení klestu - jehličnatého</t>
  </si>
  <si>
    <t>Údržba a opravy oplocenek</t>
  </si>
  <si>
    <t>Rozebírání a likvid.oplocenek-drátěné-do 180 cm vč</t>
  </si>
  <si>
    <t>Ožínání - ručně - celoplošné</t>
  </si>
  <si>
    <t>Ožínání - mechanizovaně - celoplošné</t>
  </si>
  <si>
    <t>Odstranění škodících dřevin do 4 m - ručně</t>
  </si>
  <si>
    <t>Odstranění škodících dřevin do 4 m - mechanizovaně</t>
  </si>
  <si>
    <t>Chemická ochrana MLP proti buření - celoplošně</t>
  </si>
  <si>
    <t>1,2,3,4</t>
  </si>
  <si>
    <r>
      <t>m</t>
    </r>
    <r>
      <rPr>
        <vertAlign val="superscript"/>
        <sz val="11"/>
        <color theme="1"/>
        <rFont val="Arial"/>
        <family val="2"/>
        <charset val="238"/>
      </rPr>
      <t>3</t>
    </r>
  </si>
  <si>
    <t>hod</t>
  </si>
  <si>
    <t>km</t>
  </si>
  <si>
    <t>ha</t>
  </si>
  <si>
    <t>Příloha č. 2</t>
  </si>
  <si>
    <t>celková cena zakázky  584 515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</si>
</sst>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vertAlign val="superscript"/>
      <sz val="11"/>
      <color theme="1"/>
      <name val="Arial"/>
      <family val="2"/>
      <charset val="238"/>
    </font>
    <font>
      <b/>
      <sz val="16"/>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90">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0" fontId="9" fillId="3" borderId="17" xfId="0" applyFont="1" applyFill="1" applyBorder="1" applyAlignment="1">
      <alignment horizontal="center" vertical="top" wrapText="1"/>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1" xfId="0" applyFont="1" applyFill="1" applyBorder="1" applyAlignment="1">
      <alignment horizontal="center" vertical="center"/>
    </xf>
    <xf numFmtId="0" fontId="14" fillId="2" borderId="0" xfId="0" applyFont="1" applyFill="1" applyAlignment="1">
      <alignment vertical="top"/>
    </xf>
    <xf numFmtId="0" fontId="9" fillId="3" borderId="22" xfId="0" applyFont="1" applyFill="1" applyBorder="1" applyAlignment="1">
      <alignment horizontal="center" vertical="center" wrapText="1"/>
    </xf>
    <xf numFmtId="0" fontId="9" fillId="3" borderId="23" xfId="0" applyFont="1" applyFill="1" applyBorder="1" applyAlignment="1">
      <alignment vertical="top"/>
    </xf>
    <xf numFmtId="0" fontId="9" fillId="2" borderId="0" xfId="0" applyFont="1" applyFill="1" applyAlignment="1">
      <alignment horizontal="center" vertical="top" wrapText="1"/>
    </xf>
    <xf numFmtId="0" fontId="9" fillId="2" borderId="24" xfId="0" applyFont="1" applyFill="1" applyBorder="1" applyAlignment="1">
      <alignment horizontal="center" vertical="top" wrapText="1"/>
    </xf>
    <xf numFmtId="0" fontId="9" fillId="2" borderId="0" xfId="0" applyFont="1" applyFill="1" applyAlignment="1">
      <alignment horizontal="center" vertical="center"/>
    </xf>
    <xf numFmtId="0" fontId="9" fillId="3" borderId="25"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27" xfId="0" applyFont="1" applyFill="1" applyBorder="1" applyAlignment="1">
      <alignment horizontal="right" vertical="center" indent="1"/>
    </xf>
    <xf numFmtId="4" fontId="10" fillId="6" borderId="27" xfId="0" applyNumberFormat="1" applyFont="1" applyFill="1" applyBorder="1" applyAlignment="1" applyProtection="1">
      <alignment horizontal="right" vertical="center" indent="2"/>
      <protection locked="0"/>
    </xf>
    <xf numFmtId="0" fontId="9" fillId="6" borderId="26" xfId="0" applyFont="1" applyFill="1" applyBorder="1" applyAlignment="1">
      <alignment vertical="center"/>
    </xf>
    <xf numFmtId="0" fontId="15" fillId="2" borderId="0" xfId="0" applyFont="1" applyFill="1" applyAlignment="1">
      <alignment horizontal="left" vertical="center"/>
    </xf>
    <xf numFmtId="0" fontId="9" fillId="3" borderId="30" xfId="0" applyFont="1" applyFill="1" applyBorder="1" applyAlignment="1">
      <alignment horizontal="center" vertical="top" wrapText="1"/>
    </xf>
    <xf numFmtId="0" fontId="9" fillId="3" borderId="25" xfId="0" applyFont="1" applyFill="1" applyBorder="1" applyAlignment="1">
      <alignment horizontal="center" vertical="top" wrapText="1"/>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2" xfId="0" applyFont="1" applyFill="1" applyBorder="1" applyAlignment="1">
      <alignment horizontal="right" vertical="center" indent="1"/>
    </xf>
    <xf numFmtId="3" fontId="10" fillId="7" borderId="34" xfId="0" applyNumberFormat="1" applyFont="1" applyFill="1" applyBorder="1" applyAlignment="1" applyProtection="1">
      <alignment horizontal="right" vertical="center" indent="2"/>
      <protection locked="0"/>
    </xf>
    <xf numFmtId="3" fontId="9" fillId="0" borderId="32" xfId="0" applyNumberFormat="1" applyFont="1" applyBorder="1" applyAlignment="1">
      <alignment horizontal="right" vertical="center" indent="2"/>
    </xf>
    <xf numFmtId="4" fontId="10" fillId="0" borderId="33" xfId="0" applyNumberFormat="1" applyFont="1" applyBorder="1" applyAlignment="1">
      <alignment horizontal="right" vertical="center" indent="2"/>
    </xf>
    <xf numFmtId="0" fontId="9" fillId="2" borderId="35" xfId="0" applyFont="1" applyFill="1" applyBorder="1" applyAlignment="1">
      <alignment horizontal="left" vertical="center" indent="1"/>
    </xf>
    <xf numFmtId="3" fontId="10" fillId="7" borderId="38" xfId="0" applyNumberFormat="1" applyFont="1" applyFill="1" applyBorder="1" applyAlignment="1" applyProtection="1">
      <alignment horizontal="right" vertical="center" indent="2"/>
      <protection locked="0"/>
    </xf>
    <xf numFmtId="3" fontId="9" fillId="0" borderId="36"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37" xfId="0" applyNumberFormat="1" applyFont="1" applyBorder="1" applyAlignment="1">
      <alignment horizontal="right" vertical="center" indent="2"/>
    </xf>
    <xf numFmtId="3" fontId="10" fillId="6" borderId="31" xfId="0" applyNumberFormat="1" applyFont="1" applyFill="1" applyBorder="1" applyAlignment="1" applyProtection="1">
      <alignment horizontal="right" vertical="center" indent="2"/>
      <protection locked="0"/>
    </xf>
    <xf numFmtId="3" fontId="10" fillId="6" borderId="28" xfId="0" applyNumberFormat="1" applyFont="1" applyFill="1" applyBorder="1" applyAlignment="1" applyProtection="1">
      <alignment horizontal="right" vertical="center" indent="2"/>
      <protection locked="0"/>
    </xf>
    <xf numFmtId="164" fontId="10" fillId="6" borderId="27" xfId="0" applyNumberFormat="1" applyFont="1" applyFill="1" applyBorder="1" applyAlignment="1" applyProtection="1">
      <alignment horizontal="right" vertical="center" indent="2"/>
      <protection locked="0"/>
    </xf>
    <xf numFmtId="0" fontId="9" fillId="3" borderId="25" xfId="0" applyFont="1" applyFill="1" applyBorder="1" applyAlignment="1">
      <alignment vertical="top"/>
    </xf>
    <xf numFmtId="0" fontId="9" fillId="2" borderId="36"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9" fillId="6" borderId="29" xfId="0" applyFont="1" applyFill="1" applyBorder="1" applyAlignment="1">
      <alignment vertical="center"/>
    </xf>
    <xf numFmtId="0" fontId="19"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39" xfId="0" applyFont="1" applyFill="1" applyBorder="1" applyAlignment="1">
      <alignment horizontal="left" vertical="center" indent="1"/>
    </xf>
    <xf numFmtId="0" fontId="9" fillId="2" borderId="40" xfId="0" applyFont="1" applyFill="1" applyBorder="1" applyAlignment="1">
      <alignment horizontal="left" vertical="center" indent="1"/>
    </xf>
    <xf numFmtId="0" fontId="9" fillId="2" borderId="41" xfId="0" applyFont="1" applyFill="1" applyBorder="1" applyAlignment="1">
      <alignment horizontal="right" vertical="center" indent="1"/>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cellXfs>
  <cellStyles count="1">
    <cellStyle name="Normální" xfId="0" builtinId="0"/>
  </cellStyles>
  <dxfs count="22">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2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80" t="s">
        <v>54</v>
      </c>
      <c r="H1" s="80"/>
      <c r="I1" s="1"/>
    </row>
    <row r="2" spans="1:10" x14ac:dyDescent="0.2">
      <c r="A2" s="1"/>
      <c r="B2" s="1"/>
      <c r="C2" s="1"/>
      <c r="D2" s="1"/>
      <c r="E2" s="1"/>
      <c r="F2" s="1"/>
      <c r="G2" s="1"/>
      <c r="H2" s="1"/>
      <c r="I2" s="1"/>
    </row>
    <row r="3" spans="1:10" ht="18" customHeight="1" x14ac:dyDescent="0.2">
      <c r="A3" s="1"/>
      <c r="B3" s="1"/>
      <c r="C3" s="1"/>
      <c r="D3" s="1" t="s">
        <v>36</v>
      </c>
      <c r="E3" s="79" t="s">
        <v>36</v>
      </c>
      <c r="F3" s="79"/>
      <c r="G3" s="79" t="s">
        <v>34</v>
      </c>
      <c r="H3" s="79"/>
      <c r="I3" s="1"/>
    </row>
    <row r="4" spans="1:10" ht="15.75" x14ac:dyDescent="0.25">
      <c r="A4" s="1"/>
      <c r="B4" s="1"/>
      <c r="C4" s="1"/>
      <c r="D4" s="1"/>
      <c r="E4" s="82">
        <f>TAB!D18</f>
        <v>45230</v>
      </c>
      <c r="F4" s="83"/>
      <c r="G4" s="63"/>
      <c r="H4" s="64">
        <f>TAB!D17</f>
        <v>33301</v>
      </c>
    </row>
    <row r="5" spans="1:10" x14ac:dyDescent="0.2">
      <c r="A5" s="1"/>
      <c r="B5" s="1"/>
      <c r="C5" s="1"/>
      <c r="D5" s="1"/>
      <c r="E5" s="1"/>
      <c r="F5" s="1"/>
      <c r="G5" s="1"/>
      <c r="H5" s="1"/>
      <c r="I5" s="1"/>
    </row>
    <row r="6" spans="1:10" ht="15.75" x14ac:dyDescent="0.25">
      <c r="A6" s="1"/>
      <c r="B6" s="1"/>
      <c r="C6" s="1"/>
      <c r="D6" s="50" t="s">
        <v>16</v>
      </c>
      <c r="E6" s="79" t="s">
        <v>22</v>
      </c>
      <c r="F6" s="79"/>
      <c r="G6" s="1"/>
      <c r="H6" s="63" t="s">
        <v>35</v>
      </c>
      <c r="I6" s="1"/>
    </row>
    <row r="7" spans="1:10" ht="15.75" x14ac:dyDescent="0.2">
      <c r="A7" s="1"/>
      <c r="B7" s="23" t="s">
        <v>16</v>
      </c>
      <c r="C7" s="23"/>
      <c r="D7" s="39" t="s">
        <v>31</v>
      </c>
      <c r="E7" s="77" t="str">
        <f>TAB!D15</f>
        <v>Polesí Bílovice nad Svitavou</v>
      </c>
      <c r="F7" s="78"/>
      <c r="G7" s="28"/>
      <c r="H7" s="65" t="str">
        <f>TAB!D16</f>
        <v>1,2,3,4</v>
      </c>
      <c r="I7" s="1"/>
    </row>
    <row r="8" spans="1:10" ht="17.25" customHeight="1" thickBot="1" x14ac:dyDescent="0.25">
      <c r="A8" s="1"/>
      <c r="B8" s="21" t="s">
        <v>15</v>
      </c>
      <c r="C8" s="3"/>
      <c r="D8" s="39"/>
      <c r="E8" s="1"/>
      <c r="F8" s="1"/>
      <c r="G8" s="1"/>
      <c r="H8" s="1"/>
      <c r="I8" s="1"/>
    </row>
    <row r="9" spans="1:10" ht="43.5" thickBot="1" x14ac:dyDescent="0.25">
      <c r="B9" s="14" t="s">
        <v>6</v>
      </c>
      <c r="C9" s="33" t="s">
        <v>7</v>
      </c>
      <c r="D9" s="70" t="s">
        <v>0</v>
      </c>
      <c r="E9" s="45" t="s">
        <v>1</v>
      </c>
      <c r="F9" s="51" t="s">
        <v>3</v>
      </c>
      <c r="G9" s="52" t="s">
        <v>5</v>
      </c>
      <c r="H9" s="52" t="s">
        <v>4</v>
      </c>
      <c r="I9" s="18"/>
      <c r="J9" s="18"/>
    </row>
    <row r="10" spans="1:10" ht="22.5" customHeight="1" x14ac:dyDescent="0.2">
      <c r="B10" s="30" t="s">
        <v>30</v>
      </c>
      <c r="C10" s="34">
        <v>111</v>
      </c>
      <c r="D10" s="84" t="str">
        <f>TAB!D3</f>
        <v>Úklid klestu  (bez pálení) - ručně - listnatého</v>
      </c>
      <c r="E10" s="71" t="str">
        <f>TAB!E3</f>
        <v>m3</v>
      </c>
      <c r="F10" s="66">
        <f>TAB!F3</f>
        <v>90</v>
      </c>
      <c r="G10" s="61"/>
      <c r="H10" s="62">
        <f>F10*ROUND(G10,0)</f>
        <v>0</v>
      </c>
      <c r="I10" s="18"/>
      <c r="J10" s="18"/>
    </row>
    <row r="11" spans="1:10" ht="22.5" customHeight="1" thickBot="1" x14ac:dyDescent="0.25">
      <c r="B11" s="31" t="s">
        <v>30</v>
      </c>
      <c r="C11" s="35">
        <v>411</v>
      </c>
      <c r="D11" s="60" t="str">
        <f>TAB!D4</f>
        <v>Úklid klestu  (bez pálení) - ručně - listnatého</v>
      </c>
      <c r="E11" s="56" t="str">
        <f>TAB!E4</f>
        <v>m3</v>
      </c>
      <c r="F11" s="59">
        <f>TAB!F4</f>
        <v>460</v>
      </c>
      <c r="G11" s="57"/>
      <c r="H11" s="58">
        <f t="shared" ref="H11:H20" si="0">F11*ROUND(G11,0)</f>
        <v>0</v>
      </c>
      <c r="I11" s="18"/>
      <c r="J11" s="18"/>
    </row>
    <row r="12" spans="1:10" ht="22.5" customHeight="1" x14ac:dyDescent="0.2">
      <c r="B12" s="32" t="s">
        <v>30</v>
      </c>
      <c r="C12" s="36">
        <v>191</v>
      </c>
      <c r="D12" s="60" t="str">
        <f>TAB!D5</f>
        <v>Úklid klestu  (bez pálení) - ručně - jehl.+list.</v>
      </c>
      <c r="E12" s="56" t="str">
        <f>TAB!E5</f>
        <v>m3</v>
      </c>
      <c r="F12" s="59">
        <f>TAB!F5</f>
        <v>540</v>
      </c>
      <c r="G12" s="57"/>
      <c r="H12" s="58">
        <f t="shared" si="0"/>
        <v>0</v>
      </c>
      <c r="I12" s="18"/>
      <c r="J12" s="18"/>
    </row>
    <row r="13" spans="1:10" ht="22.5" customHeight="1" x14ac:dyDescent="0.2">
      <c r="B13" s="29" t="s">
        <v>28</v>
      </c>
      <c r="C13" s="37" t="s">
        <v>29</v>
      </c>
      <c r="D13" s="60" t="str">
        <f>TAB!D6</f>
        <v>Úklid a pálení klestu - jehličnatého</v>
      </c>
      <c r="E13" s="56" t="str">
        <f>TAB!E6</f>
        <v>m3</v>
      </c>
      <c r="F13" s="59">
        <f>TAB!F6</f>
        <v>100</v>
      </c>
      <c r="G13" s="57"/>
      <c r="H13" s="58">
        <f t="shared" si="0"/>
        <v>0</v>
      </c>
      <c r="I13" s="18"/>
      <c r="J13" s="18"/>
    </row>
    <row r="14" spans="1:10" ht="22.5" customHeight="1" x14ac:dyDescent="0.2">
      <c r="B14" s="29" t="s">
        <v>25</v>
      </c>
      <c r="C14" s="38">
        <v>111</v>
      </c>
      <c r="D14" s="60" t="str">
        <f>TAB!D7</f>
        <v>Údržba a opravy oplocenek</v>
      </c>
      <c r="E14" s="56" t="str">
        <f>TAB!E7</f>
        <v>hod</v>
      </c>
      <c r="F14" s="59">
        <f>TAB!F7</f>
        <v>46</v>
      </c>
      <c r="G14" s="57"/>
      <c r="H14" s="58">
        <f t="shared" si="0"/>
        <v>0</v>
      </c>
      <c r="I14" s="18"/>
      <c r="J14" s="18"/>
    </row>
    <row r="15" spans="1:10" ht="22.5" customHeight="1" x14ac:dyDescent="0.2">
      <c r="B15" s="29" t="s">
        <v>25</v>
      </c>
      <c r="C15" s="37">
        <v>121</v>
      </c>
      <c r="D15" s="60" t="str">
        <f>TAB!D8</f>
        <v>Rozebírání a likvid.oplocenek-drátěné-do 180 cm vč</v>
      </c>
      <c r="E15" s="56" t="str">
        <f>TAB!E8</f>
        <v>km</v>
      </c>
      <c r="F15" s="59">
        <f>TAB!F8</f>
        <v>0.32</v>
      </c>
      <c r="G15" s="57"/>
      <c r="H15" s="58">
        <f t="shared" si="0"/>
        <v>0</v>
      </c>
      <c r="I15" s="19"/>
      <c r="J15" s="18"/>
    </row>
    <row r="16" spans="1:10" ht="22.5" customHeight="1" x14ac:dyDescent="0.2">
      <c r="B16" s="29" t="s">
        <v>25</v>
      </c>
      <c r="C16" s="37">
        <v>131</v>
      </c>
      <c r="D16" s="60" t="str">
        <f>TAB!D9</f>
        <v>Ožínání - ručně - celoplošné</v>
      </c>
      <c r="E16" s="56" t="str">
        <f>TAB!E9</f>
        <v>ha</v>
      </c>
      <c r="F16" s="59">
        <f>TAB!F9</f>
        <v>30.05</v>
      </c>
      <c r="G16" s="57"/>
      <c r="H16" s="58">
        <f t="shared" si="0"/>
        <v>0</v>
      </c>
      <c r="I16" s="18"/>
      <c r="J16" s="18"/>
    </row>
    <row r="17" spans="2:14" ht="22.5" customHeight="1" x14ac:dyDescent="0.2">
      <c r="B17" s="29" t="s">
        <v>25</v>
      </c>
      <c r="C17" s="37">
        <v>141</v>
      </c>
      <c r="D17" s="60" t="str">
        <f>TAB!D10</f>
        <v>Ožínání - mechanizovaně - celoplošné</v>
      </c>
      <c r="E17" s="56" t="str">
        <f>TAB!E10</f>
        <v>ha</v>
      </c>
      <c r="F17" s="59">
        <f>TAB!F10</f>
        <v>2.4500000000000002</v>
      </c>
      <c r="G17" s="57"/>
      <c r="H17" s="58">
        <f t="shared" si="0"/>
        <v>0</v>
      </c>
      <c r="I17" s="18"/>
      <c r="J17" s="18"/>
    </row>
    <row r="18" spans="2:14" ht="22.5" customHeight="1" x14ac:dyDescent="0.2">
      <c r="B18" s="29" t="s">
        <v>26</v>
      </c>
      <c r="C18" s="37">
        <v>21</v>
      </c>
      <c r="D18" s="60" t="str">
        <f>TAB!D11</f>
        <v>Odstranění škodících dřevin do 4 m - ručně</v>
      </c>
      <c r="E18" s="56" t="str">
        <f>TAB!E11</f>
        <v>ha</v>
      </c>
      <c r="F18" s="59">
        <f>TAB!F11</f>
        <v>2.54</v>
      </c>
      <c r="G18" s="57"/>
      <c r="H18" s="58">
        <f t="shared" si="0"/>
        <v>0</v>
      </c>
      <c r="I18" s="18"/>
      <c r="J18" s="18"/>
    </row>
    <row r="19" spans="2:14" ht="22.5" customHeight="1" x14ac:dyDescent="0.2">
      <c r="B19" s="29" t="s">
        <v>26</v>
      </c>
      <c r="C19" s="37" t="s">
        <v>27</v>
      </c>
      <c r="D19" s="60" t="str">
        <f>TAB!D12</f>
        <v>Odstranění škodících dřevin do 4 m - mechanizovaně</v>
      </c>
      <c r="E19" s="56" t="str">
        <f>TAB!E12</f>
        <v>ha</v>
      </c>
      <c r="F19" s="59">
        <f>TAB!F12</f>
        <v>0.23</v>
      </c>
      <c r="G19" s="57"/>
      <c r="H19" s="58">
        <f t="shared" si="0"/>
        <v>0</v>
      </c>
      <c r="I19" s="19"/>
      <c r="J19" s="18"/>
    </row>
    <row r="20" spans="2:14" ht="22.5" customHeight="1" thickBot="1" x14ac:dyDescent="0.25">
      <c r="B20" s="29" t="s">
        <v>26</v>
      </c>
      <c r="C20" s="37">
        <v>131</v>
      </c>
      <c r="D20" s="85" t="str">
        <f>TAB!D13</f>
        <v>Chemická ochrana MLP proti buření - celoplošně</v>
      </c>
      <c r="E20" s="86" t="str">
        <f>TAB!E13</f>
        <v>ha</v>
      </c>
      <c r="F20" s="87">
        <f>TAB!F13</f>
        <v>0.91</v>
      </c>
      <c r="G20" s="88"/>
      <c r="H20" s="89">
        <f t="shared" si="0"/>
        <v>0</v>
      </c>
      <c r="I20" s="18"/>
      <c r="J20" s="18"/>
    </row>
    <row r="21" spans="2:14" ht="15" thickBot="1" x14ac:dyDescent="0.25">
      <c r="B21" s="1"/>
      <c r="C21" s="1"/>
      <c r="D21" s="1"/>
      <c r="E21" s="1"/>
      <c r="F21" s="1"/>
      <c r="G21" s="1"/>
      <c r="H21" s="1"/>
      <c r="I21" s="20"/>
      <c r="J21" s="18"/>
    </row>
    <row r="22" spans="2:14" ht="24" customHeight="1" x14ac:dyDescent="0.25">
      <c r="B22" s="4" t="s">
        <v>11</v>
      </c>
      <c r="C22" s="5"/>
      <c r="D22" s="54" t="s">
        <v>32</v>
      </c>
      <c r="E22" s="5"/>
      <c r="F22" s="5"/>
      <c r="G22" s="5"/>
      <c r="H22" s="25">
        <f>IF(COUNT(TAB!F3:F13)=COUNT(G10:G20),SUM(H10:H20),0)</f>
        <v>0</v>
      </c>
      <c r="J22" s="15"/>
    </row>
    <row r="23" spans="2:14" ht="23.25" customHeight="1" x14ac:dyDescent="0.25">
      <c r="B23" s="6" t="s">
        <v>2</v>
      </c>
      <c r="C23" s="7"/>
      <c r="D23" s="55" t="s">
        <v>2</v>
      </c>
      <c r="E23" s="7"/>
      <c r="F23" s="12" t="s">
        <v>10</v>
      </c>
      <c r="G23" s="16"/>
      <c r="H23" s="26">
        <f>IF(G23=J23,H22*0.21,0)</f>
        <v>0</v>
      </c>
      <c r="J23" s="15" t="s">
        <v>8</v>
      </c>
    </row>
    <row r="24" spans="2:14" ht="23.25" customHeight="1" thickBot="1" x14ac:dyDescent="0.3">
      <c r="B24" s="8" t="s">
        <v>14</v>
      </c>
      <c r="C24" s="9"/>
      <c r="D24" s="53" t="s">
        <v>33</v>
      </c>
      <c r="E24" s="9"/>
      <c r="F24" s="9"/>
      <c r="G24" s="9"/>
      <c r="H24" s="27">
        <f>H22+H23</f>
        <v>0</v>
      </c>
      <c r="J24" s="15" t="s">
        <v>9</v>
      </c>
    </row>
    <row r="25" spans="2:14" x14ac:dyDescent="0.2">
      <c r="B25" s="10"/>
      <c r="C25" s="10"/>
      <c r="D25" s="10"/>
      <c r="E25" s="10"/>
      <c r="F25" s="10"/>
      <c r="G25" s="10"/>
      <c r="J25" s="17"/>
    </row>
    <row r="26" spans="2:14" ht="35.25" customHeight="1" x14ac:dyDescent="0.2">
      <c r="B26" s="76" t="s">
        <v>12</v>
      </c>
      <c r="C26" s="76"/>
      <c r="D26" s="76"/>
      <c r="E26" s="76"/>
      <c r="F26" s="76"/>
      <c r="G26" s="76"/>
      <c r="H26" s="76"/>
      <c r="I26" s="76"/>
      <c r="J26" s="11"/>
      <c r="K26" s="11"/>
      <c r="L26" s="11"/>
      <c r="M26" s="11"/>
      <c r="N26" s="11"/>
    </row>
    <row r="27" spans="2:14" ht="31.5" customHeight="1" x14ac:dyDescent="0.2">
      <c r="B27" s="13" t="s">
        <v>13</v>
      </c>
      <c r="D27" s="81"/>
      <c r="E27" s="81"/>
      <c r="F27" s="81"/>
      <c r="G27" s="81"/>
      <c r="H27" s="81"/>
      <c r="I27" s="81"/>
    </row>
  </sheetData>
  <sheetProtection sheet="1" selectLockedCells="1"/>
  <mergeCells count="8">
    <mergeCell ref="B26:I26"/>
    <mergeCell ref="E7:F7"/>
    <mergeCell ref="G3:H3"/>
    <mergeCell ref="G1:H1"/>
    <mergeCell ref="D27:I27"/>
    <mergeCell ref="E3:F3"/>
    <mergeCell ref="E4:F4"/>
    <mergeCell ref="E6:F6"/>
  </mergeCells>
  <phoneticPr fontId="7" type="noConversion"/>
  <conditionalFormatting sqref="G10">
    <cfRule type="expression" dxfId="21" priority="44" stopIfTrue="1">
      <formula>$F$10&gt;0</formula>
    </cfRule>
    <cfRule type="expression" dxfId="20" priority="45" stopIfTrue="1">
      <formula>$F$10=0</formula>
    </cfRule>
  </conditionalFormatting>
  <conditionalFormatting sqref="G11">
    <cfRule type="expression" dxfId="19" priority="41" stopIfTrue="1">
      <formula>$F$11&gt;0</formula>
    </cfRule>
    <cfRule type="expression" dxfId="18" priority="43" stopIfTrue="1">
      <formula>$F$11=0</formula>
    </cfRule>
  </conditionalFormatting>
  <conditionalFormatting sqref="G12">
    <cfRule type="expression" dxfId="17" priority="39" stopIfTrue="1">
      <formula>$F$12&gt;0</formula>
    </cfRule>
    <cfRule type="expression" dxfId="16" priority="40" stopIfTrue="1">
      <formula>$F$12=0</formula>
    </cfRule>
  </conditionalFormatting>
  <conditionalFormatting sqref="G13">
    <cfRule type="expression" dxfId="15" priority="37" stopIfTrue="1">
      <formula>$F$13</formula>
    </cfRule>
    <cfRule type="expression" dxfId="14" priority="38" stopIfTrue="1">
      <formula>$F$13=0</formula>
    </cfRule>
  </conditionalFormatting>
  <conditionalFormatting sqref="G14">
    <cfRule type="expression" dxfId="13" priority="35" stopIfTrue="1">
      <formula>$F$14=0</formula>
    </cfRule>
    <cfRule type="expression" dxfId="12" priority="36" stopIfTrue="1">
      <formula>$F$14&gt;0</formula>
    </cfRule>
  </conditionalFormatting>
  <conditionalFormatting sqref="G15">
    <cfRule type="expression" dxfId="11" priority="33" stopIfTrue="1">
      <formula>$F$15&gt;0</formula>
    </cfRule>
    <cfRule type="expression" dxfId="10" priority="34" stopIfTrue="1">
      <formula>$F$15=0</formula>
    </cfRule>
  </conditionalFormatting>
  <conditionalFormatting sqref="G16">
    <cfRule type="expression" dxfId="9" priority="31" stopIfTrue="1">
      <formula>$F$16&gt;0</formula>
    </cfRule>
    <cfRule type="expression" dxfId="8" priority="32" stopIfTrue="1">
      <formula>$F$16=0</formula>
    </cfRule>
  </conditionalFormatting>
  <conditionalFormatting sqref="G17">
    <cfRule type="expression" dxfId="7" priority="29" stopIfTrue="1">
      <formula>$F$17&gt;0</formula>
    </cfRule>
    <cfRule type="expression" dxfId="6" priority="30" stopIfTrue="1">
      <formula>$F$17=0</formula>
    </cfRule>
  </conditionalFormatting>
  <conditionalFormatting sqref="G18">
    <cfRule type="expression" dxfId="5" priority="27" stopIfTrue="1">
      <formula>$F$18&gt;0</formula>
    </cfRule>
    <cfRule type="expression" dxfId="4" priority="28" stopIfTrue="1">
      <formula>$F$18=0</formula>
    </cfRule>
  </conditionalFormatting>
  <conditionalFormatting sqref="G19">
    <cfRule type="expression" dxfId="3" priority="25" stopIfTrue="1">
      <formula>$F$19&gt;0</formula>
    </cfRule>
    <cfRule type="expression" dxfId="2" priority="26" stopIfTrue="1">
      <formula>$F$19=0</formula>
    </cfRule>
  </conditionalFormatting>
  <conditionalFormatting sqref="G20">
    <cfRule type="expression" dxfId="1" priority="22" stopIfTrue="1">
      <formula>$F$20&gt;0</formula>
    </cfRule>
    <cfRule type="expression" dxfId="0" priority="24" stopIfTrue="1">
      <formula>$F$20=0</formula>
    </cfRule>
  </conditionalFormatting>
  <dataValidations count="3">
    <dataValidation operator="greaterThan" allowBlank="1" showInputMessage="1" showErrorMessage="1" errorTitle="Upozornění" error="Je třeba buňku vyplnit celým nezáporným číslem" sqref="H10:H20 H22:H24" xr:uid="{00000000-0002-0000-0000-000000000000}"/>
    <dataValidation type="whole" operator="greaterThan" allowBlank="1" showInputMessage="1" showErrorMessage="1" error="Je třeba zadat celé číslo větší než 0" sqref="G10:G20" xr:uid="{00000000-0002-0000-0000-000001000000}">
      <formula1>0</formula1>
    </dataValidation>
    <dataValidation type="list" allowBlank="1" showInputMessage="1" showErrorMessage="1" sqref="G23" xr:uid="{00000000-0002-0000-0000-000002000000}">
      <formula1>$J$22:$J$24</formula1>
    </dataValidation>
  </dataValidations>
  <pageMargins left="0.25" right="0.25" top="0.75" bottom="0.75" header="0.3" footer="0.3"/>
  <pageSetup paperSize="9" scale="93" orientation="landscape" r:id="rId1"/>
  <ignoredErrors>
    <ignoredError sqref="B19:C19 C13 B10:B18 B2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1"/>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42"/>
      <c r="C2" s="43"/>
      <c r="D2" s="41" t="s">
        <v>0</v>
      </c>
      <c r="E2" s="45" t="s">
        <v>1</v>
      </c>
      <c r="F2" s="40" t="s">
        <v>3</v>
      </c>
      <c r="I2" t="s">
        <v>17</v>
      </c>
      <c r="L2" s="22" t="s">
        <v>24</v>
      </c>
    </row>
    <row r="3" spans="2:12" ht="20.25" customHeight="1" x14ac:dyDescent="0.25">
      <c r="B3" s="44"/>
      <c r="C3" s="44"/>
      <c r="D3" s="74" t="s">
        <v>39</v>
      </c>
      <c r="E3" s="47" t="s">
        <v>50</v>
      </c>
      <c r="F3" s="67">
        <v>90</v>
      </c>
      <c r="I3" t="s">
        <v>18</v>
      </c>
      <c r="L3">
        <v>1</v>
      </c>
    </row>
    <row r="4" spans="2:12" ht="20.25" customHeight="1" x14ac:dyDescent="0.25">
      <c r="B4" s="44"/>
      <c r="C4" s="44"/>
      <c r="D4" s="49" t="s">
        <v>39</v>
      </c>
      <c r="E4" s="47" t="s">
        <v>50</v>
      </c>
      <c r="F4" s="68">
        <v>460</v>
      </c>
      <c r="I4" t="s">
        <v>19</v>
      </c>
      <c r="L4">
        <v>2</v>
      </c>
    </row>
    <row r="5" spans="2:12" ht="20.25" customHeight="1" x14ac:dyDescent="0.25">
      <c r="B5" s="44"/>
      <c r="C5" s="44"/>
      <c r="D5" s="49" t="s">
        <v>40</v>
      </c>
      <c r="E5" s="47" t="s">
        <v>50</v>
      </c>
      <c r="F5" s="68">
        <v>540</v>
      </c>
      <c r="I5" t="s">
        <v>20</v>
      </c>
      <c r="L5">
        <v>3</v>
      </c>
    </row>
    <row r="6" spans="2:12" ht="20.25" customHeight="1" x14ac:dyDescent="0.25">
      <c r="B6" s="44"/>
      <c r="C6" s="46"/>
      <c r="D6" s="49" t="s">
        <v>41</v>
      </c>
      <c r="E6" s="47" t="s">
        <v>50</v>
      </c>
      <c r="F6" s="68">
        <v>100</v>
      </c>
      <c r="L6">
        <v>4</v>
      </c>
    </row>
    <row r="7" spans="2:12" ht="20.25" customHeight="1" x14ac:dyDescent="0.25">
      <c r="B7" s="44"/>
      <c r="C7" s="44"/>
      <c r="D7" s="49" t="s">
        <v>42</v>
      </c>
      <c r="E7" s="47" t="s">
        <v>51</v>
      </c>
      <c r="F7" s="48">
        <v>46</v>
      </c>
      <c r="L7">
        <v>5</v>
      </c>
    </row>
    <row r="8" spans="2:12" ht="20.25" customHeight="1" x14ac:dyDescent="0.25">
      <c r="B8" s="44"/>
      <c r="C8" s="44"/>
      <c r="D8" s="49" t="s">
        <v>43</v>
      </c>
      <c r="E8" s="47" t="s">
        <v>52</v>
      </c>
      <c r="F8" s="69">
        <v>0.32</v>
      </c>
    </row>
    <row r="9" spans="2:12" ht="20.25" customHeight="1" x14ac:dyDescent="0.25">
      <c r="B9" s="44"/>
      <c r="C9" s="44"/>
      <c r="D9" s="49" t="s">
        <v>44</v>
      </c>
      <c r="E9" s="47" t="s">
        <v>53</v>
      </c>
      <c r="F9" s="48">
        <v>30.05</v>
      </c>
    </row>
    <row r="10" spans="2:12" ht="20.25" customHeight="1" x14ac:dyDescent="0.25">
      <c r="B10" s="44"/>
      <c r="C10" s="44"/>
      <c r="D10" s="49" t="s">
        <v>45</v>
      </c>
      <c r="E10" s="47" t="s">
        <v>53</v>
      </c>
      <c r="F10" s="48">
        <v>2.4500000000000002</v>
      </c>
    </row>
    <row r="11" spans="2:12" ht="20.25" customHeight="1" x14ac:dyDescent="0.25">
      <c r="B11" s="44"/>
      <c r="C11" s="44"/>
      <c r="D11" s="49" t="s">
        <v>46</v>
      </c>
      <c r="E11" s="47" t="s">
        <v>53</v>
      </c>
      <c r="F11" s="48">
        <v>2.54</v>
      </c>
    </row>
    <row r="12" spans="2:12" ht="20.25" customHeight="1" x14ac:dyDescent="0.25">
      <c r="B12" s="44"/>
      <c r="C12" s="44"/>
      <c r="D12" s="49" t="s">
        <v>47</v>
      </c>
      <c r="E12" s="47" t="s">
        <v>53</v>
      </c>
      <c r="F12" s="48">
        <v>0.23</v>
      </c>
    </row>
    <row r="13" spans="2:12" ht="20.25" customHeight="1" x14ac:dyDescent="0.25">
      <c r="B13" s="44"/>
      <c r="C13" s="44"/>
      <c r="D13" s="49" t="s">
        <v>48</v>
      </c>
      <c r="E13" s="47" t="s">
        <v>53</v>
      </c>
      <c r="F13" s="48">
        <v>0.91</v>
      </c>
    </row>
    <row r="15" spans="2:12" x14ac:dyDescent="0.25">
      <c r="C15" t="s">
        <v>21</v>
      </c>
      <c r="D15" s="24" t="s">
        <v>20</v>
      </c>
    </row>
    <row r="16" spans="2:12" x14ac:dyDescent="0.25">
      <c r="C16" t="s">
        <v>23</v>
      </c>
      <c r="D16" s="72" t="s">
        <v>49</v>
      </c>
    </row>
    <row r="17" spans="3:4" x14ac:dyDescent="0.25">
      <c r="C17" t="s">
        <v>37</v>
      </c>
      <c r="D17">
        <v>33301</v>
      </c>
    </row>
    <row r="18" spans="3:4" x14ac:dyDescent="0.25">
      <c r="C18" t="s">
        <v>38</v>
      </c>
      <c r="D18" s="73">
        <v>45230</v>
      </c>
    </row>
    <row r="21" spans="3:4" ht="21" x14ac:dyDescent="0.35">
      <c r="D21" s="75" t="s">
        <v>55</v>
      </c>
    </row>
  </sheetData>
  <sheetProtection sheet="1" selectLockedCells="1"/>
  <phoneticPr fontId="17" type="noConversion"/>
  <dataValidations count="1">
    <dataValidation type="list" allowBlank="1" showInputMessage="1" showErrorMessage="1" sqref="D15"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2023-07-12T15:03:27Z</dcterms:modified>
</cp:coreProperties>
</file>