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ilhanek\OneDrive - Mendelova univerzita v Brně\Dokumenty\05_VEŘEJNÉ ZAKÁZKY\00_DNS_2019-2023\12_VZ_I.Q_2021_Těžební činnosti\04_Zakázka_11065\01_Zadávací dokumentace\"/>
    </mc:Choice>
  </mc:AlternateContent>
  <xr:revisionPtr revIDLastSave="101" documentId="8_{5EA4616F-72E1-4AAD-BD74-E7787D6F5003}" xr6:coauthVersionLast="45" xr6:coauthVersionMax="45" xr10:uidLastSave="{F9D898D3-7DFE-4D7D-A6BC-EA3C8669386B}"/>
  <bookViews>
    <workbookView xWindow="-120" yWindow="-120" windowWidth="29040" windowHeight="15840" xr2:uid="{00000000-000D-0000-FFFF-FFFF0000000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<sst xmlns="http://schemas.openxmlformats.org/spreadsheetml/2006/main" count="98" uniqueCount="54">
  <si>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</si>
  <si>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</si>
  <si>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</si>
  <si>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</si>
  <si>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</si>
  <si>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</si>
  <si>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</si>
  <si>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</si>
  <si>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</si>
  <si>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</si>
  <si>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</si>
  <si>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</si>
  <si>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</si>
  <si>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</si>
  <si>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</si>
  <si>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</si>
  <si>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</si>
  <si>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</si>
  <si>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</si>
  <si>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</si>
  <si>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</si>
  <si>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</si>
  <si>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</si>
  <si>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</si>
  <si>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</si>
  <si>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</si>
  <si>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</si>
  <si>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</si>
  <si>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</si>
  <si>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</si>
  <si>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</si>
  <si>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</si>
  <si>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</si>
  <si>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</si>
  <si>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</si>
  <si>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</si>
  <si>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</si>
  <si>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</si>
  <si>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</si>
  <si>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</si>
  <si>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</si>
  <si>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</si>
  <si>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</si>
  <si>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</si>
  <si>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</si>
  <si>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</si>
  <si>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</si>
  <si>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</si>
  <si>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</si>
  <si>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</si>
  <si>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</si>
  <si>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</si>
  <si>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charset val="238"/>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</si>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</sst>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
      <sz val="11"/>
      <color rgb="FFFF0000"/>
      <name val="Arial"/>
      <family val="2"/>
      <charset val="238"/>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99"/>
        <bgColor indexed="64"/>
      </patternFill>
    </fill>
  </fills>
  <borders count="88">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top/>
      <bottom style="dashed">
        <color auto="1"/>
      </bottom>
      <diagonal/>
    </border>
    <border>
      <left/>
      <right/>
      <top style="dashed">
        <color auto="1"/>
      </top>
      <bottom style="dashed">
        <color auto="1"/>
      </bottom>
      <diagonal/>
    </border>
    <border>
      <left style="thin">
        <color auto="1"/>
      </left>
      <right/>
      <top/>
      <bottom/>
      <diagonal/>
    </border>
    <border>
      <left style="thin">
        <color auto="1"/>
      </left>
      <right/>
      <top/>
      <bottom style="dashed">
        <color auto="1"/>
      </bottom>
      <diagonal/>
    </border>
    <border>
      <left style="thin">
        <color auto="1"/>
      </left>
      <right/>
      <top style="dashed">
        <color auto="1"/>
      </top>
      <bottom style="dashed">
        <color auto="1"/>
      </bottom>
      <diagonal/>
    </border>
  </borders>
  <cellStyleXfs count="1">
    <xf numFmtId="0" fontId="0" fillId="0" borderId="0"/>
  </cellStyleXfs>
  <cellXfs count="179">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15" fillId="3" borderId="0" xfId="0" applyFont="1" applyFill="1" applyAlignment="1">
      <alignment horizontal="right"/>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6" fillId="2" borderId="58" xfId="0" applyFont="1" applyFill="1" applyBorder="1" applyAlignment="1">
      <alignment horizontal="right" vertical="center" indent="1"/>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0" fillId="0" borderId="86" xfId="0" applyBorder="1" applyAlignment="1" applyProtection="1">
      <alignment horizontal="left" indent="1"/>
      <protection locked="0"/>
    </xf>
    <xf numFmtId="0" fontId="0" fillId="0" borderId="87" xfId="0" applyBorder="1" applyAlignment="1" applyProtection="1">
      <alignment horizontal="left" indent="1"/>
      <protection locked="0"/>
    </xf>
    <xf numFmtId="14" fontId="0" fillId="0" borderId="85" xfId="0" applyNumberFormat="1" applyBorder="1" applyAlignment="1">
      <alignment horizontal="left" indent="1"/>
    </xf>
    <xf numFmtId="0" fontId="19" fillId="10" borderId="47" xfId="0" applyFont="1" applyFill="1" applyBorder="1" applyAlignment="1">
      <alignment horizontal="left" vertical="center" indent="1"/>
    </xf>
    <xf numFmtId="0" fontId="19" fillId="10" borderId="55" xfId="0" applyFont="1" applyFill="1" applyBorder="1" applyAlignment="1">
      <alignment horizontal="left" vertical="center" wrapText="1" indent="1"/>
    </xf>
    <xf numFmtId="3" fontId="19" fillId="10" borderId="59" xfId="0" applyNumberFormat="1" applyFont="1" applyFill="1" applyBorder="1" applyAlignment="1" applyProtection="1">
      <alignment horizontal="right" vertical="center" indent="1"/>
      <protection locked="0"/>
    </xf>
    <xf numFmtId="3" fontId="19" fillId="10" borderId="48" xfId="0" applyNumberFormat="1" applyFont="1" applyFill="1" applyBorder="1" applyAlignment="1" applyProtection="1">
      <alignment horizontal="right" vertical="center" indent="1"/>
      <protection locked="0"/>
    </xf>
    <xf numFmtId="3" fontId="19" fillId="10" borderId="49" xfId="0" applyNumberFormat="1" applyFont="1" applyFill="1" applyBorder="1" applyAlignment="1" applyProtection="1">
      <alignment horizontal="right" vertical="center" indent="1"/>
      <protection locked="0"/>
    </xf>
    <xf numFmtId="0" fontId="19" fillId="5" borderId="50" xfId="0" applyFont="1" applyFill="1" applyBorder="1" applyAlignment="1">
      <alignment horizontal="left" vertical="center" indent="1"/>
    </xf>
    <xf numFmtId="0" fontId="19" fillId="5" borderId="56" xfId="0" applyFont="1" applyFill="1" applyBorder="1" applyAlignment="1">
      <alignment horizontal="left" vertical="center" wrapText="1" indent="1"/>
    </xf>
    <xf numFmtId="3" fontId="19" fillId="5" borderId="60" xfId="0" applyNumberFormat="1" applyFont="1" applyFill="1" applyBorder="1" applyAlignment="1" applyProtection="1">
      <alignment horizontal="right" vertical="center" indent="1"/>
      <protection locked="0"/>
    </xf>
    <xf numFmtId="3" fontId="19" fillId="5" borderId="51" xfId="0" applyNumberFormat="1" applyFont="1" applyFill="1" applyBorder="1" applyAlignment="1" applyProtection="1">
      <alignment horizontal="right" vertical="center" indent="1"/>
      <protection locked="0"/>
    </xf>
    <xf numFmtId="3" fontId="19" fillId="5" borderId="52" xfId="0" applyNumberFormat="1" applyFont="1" applyFill="1" applyBorder="1" applyAlignment="1" applyProtection="1">
      <alignment horizontal="right" vertical="center" indent="1"/>
      <protection locked="0"/>
    </xf>
    <xf numFmtId="0" fontId="19" fillId="11" borderId="47" xfId="0" applyFont="1" applyFill="1" applyBorder="1" applyAlignment="1">
      <alignment horizontal="left" vertical="center" indent="1"/>
    </xf>
    <xf numFmtId="0" fontId="19" fillId="11" borderId="55" xfId="0" applyFont="1" applyFill="1" applyBorder="1" applyAlignment="1">
      <alignment horizontal="left" vertical="center" wrapText="1" indent="1"/>
    </xf>
    <xf numFmtId="3" fontId="19" fillId="11" borderId="59" xfId="0" applyNumberFormat="1" applyFont="1" applyFill="1" applyBorder="1" applyAlignment="1" applyProtection="1">
      <alignment horizontal="right" vertical="center" indent="1"/>
      <protection locked="0"/>
    </xf>
    <xf numFmtId="3" fontId="19" fillId="11" borderId="48" xfId="0" applyNumberFormat="1" applyFont="1" applyFill="1" applyBorder="1" applyAlignment="1" applyProtection="1">
      <alignment horizontal="right" vertical="center" indent="1"/>
      <protection locked="0"/>
    </xf>
    <xf numFmtId="3" fontId="19" fillId="11" borderId="49" xfId="0" applyNumberFormat="1" applyFont="1" applyFill="1" applyBorder="1" applyAlignment="1" applyProtection="1">
      <alignment horizontal="right" vertical="center" indent="1"/>
      <protection locked="0"/>
    </xf>
    <xf numFmtId="0" fontId="19" fillId="12" borderId="50" xfId="0" applyFont="1" applyFill="1" applyBorder="1" applyAlignment="1">
      <alignment horizontal="left" vertical="center" indent="1"/>
    </xf>
    <xf numFmtId="0" fontId="19" fillId="12" borderId="56" xfId="0" applyFont="1" applyFill="1" applyBorder="1" applyAlignment="1">
      <alignment horizontal="left" vertical="center" wrapText="1" indent="1"/>
    </xf>
    <xf numFmtId="3" fontId="19" fillId="12" borderId="60" xfId="0" applyNumberFormat="1" applyFont="1" applyFill="1" applyBorder="1" applyAlignment="1" applyProtection="1">
      <alignment horizontal="right" vertical="center" indent="1"/>
      <protection locked="0"/>
    </xf>
    <xf numFmtId="3" fontId="19" fillId="12" borderId="51" xfId="0" applyNumberFormat="1" applyFont="1" applyFill="1" applyBorder="1" applyAlignment="1" applyProtection="1">
      <alignment horizontal="right" vertical="center" indent="1"/>
      <protection locked="0"/>
    </xf>
    <xf numFmtId="3" fontId="19" fillId="12" borderId="52" xfId="0" applyNumberFormat="1" applyFont="1" applyFill="1" applyBorder="1" applyAlignment="1" applyProtection="1">
      <alignment horizontal="right" vertical="center" indent="1"/>
      <protection locked="0"/>
    </xf>
    <xf numFmtId="0" fontId="19" fillId="13" borderId="47" xfId="0" applyFont="1" applyFill="1" applyBorder="1" applyAlignment="1">
      <alignment horizontal="left" vertical="center" indent="1"/>
    </xf>
    <xf numFmtId="0" fontId="19" fillId="13" borderId="55" xfId="0" applyFont="1" applyFill="1" applyBorder="1" applyAlignment="1">
      <alignment horizontal="left" vertical="center" wrapText="1" indent="1"/>
    </xf>
    <xf numFmtId="3" fontId="19" fillId="13" borderId="59" xfId="0" applyNumberFormat="1" applyFont="1" applyFill="1" applyBorder="1" applyAlignment="1" applyProtection="1">
      <alignment horizontal="right" vertical="center" indent="1"/>
      <protection locked="0"/>
    </xf>
    <xf numFmtId="3" fontId="19" fillId="13" borderId="48" xfId="0" applyNumberFormat="1" applyFont="1" applyFill="1" applyBorder="1" applyAlignment="1" applyProtection="1">
      <alignment horizontal="right" vertical="center" indent="1"/>
      <protection locked="0"/>
    </xf>
    <xf numFmtId="3" fontId="19" fillId="13" borderId="49" xfId="0" applyNumberFormat="1" applyFont="1" applyFill="1" applyBorder="1" applyAlignment="1" applyProtection="1">
      <alignment horizontal="right" vertical="center" indent="1"/>
      <protection locked="0"/>
    </xf>
    <xf numFmtId="0" fontId="19" fillId="14" borderId="50" xfId="0" applyFont="1" applyFill="1" applyBorder="1" applyAlignment="1">
      <alignment horizontal="left" vertical="center" indent="1"/>
    </xf>
    <xf numFmtId="0" fontId="19" fillId="14" borderId="56" xfId="0" applyFont="1" applyFill="1" applyBorder="1" applyAlignment="1">
      <alignment horizontal="left" vertical="center" wrapText="1" indent="1"/>
    </xf>
    <xf numFmtId="3" fontId="19" fillId="14" borderId="60" xfId="0" applyNumberFormat="1" applyFont="1" applyFill="1" applyBorder="1" applyAlignment="1" applyProtection="1">
      <alignment horizontal="right" vertical="center" indent="1"/>
      <protection locked="0"/>
    </xf>
    <xf numFmtId="3" fontId="19" fillId="14" borderId="51" xfId="0" applyNumberFormat="1" applyFont="1" applyFill="1" applyBorder="1" applyAlignment="1" applyProtection="1">
      <alignment horizontal="right" vertical="center" indent="1"/>
      <protection locked="0"/>
    </xf>
    <xf numFmtId="3" fontId="19" fillId="14" borderId="52" xfId="0" applyNumberFormat="1" applyFont="1" applyFill="1" applyBorder="1" applyAlignment="1" applyProtection="1">
      <alignment horizontal="right" vertical="center" indent="1"/>
      <protection locked="0"/>
    </xf>
    <xf numFmtId="0" fontId="19" fillId="15" borderId="47" xfId="0" applyFont="1" applyFill="1" applyBorder="1" applyAlignment="1">
      <alignment horizontal="left" vertical="center" indent="1"/>
    </xf>
    <xf numFmtId="0" fontId="19" fillId="15" borderId="55" xfId="0" applyFont="1" applyFill="1" applyBorder="1" applyAlignment="1">
      <alignment horizontal="left" vertical="center" wrapText="1" indent="1"/>
    </xf>
    <xf numFmtId="3" fontId="19" fillId="15" borderId="59" xfId="0" applyNumberFormat="1" applyFont="1" applyFill="1" applyBorder="1" applyAlignment="1" applyProtection="1">
      <alignment horizontal="right" vertical="center" indent="1"/>
      <protection locked="0"/>
    </xf>
    <xf numFmtId="3" fontId="19" fillId="15" borderId="48" xfId="0" applyNumberFormat="1" applyFont="1" applyFill="1" applyBorder="1" applyAlignment="1" applyProtection="1">
      <alignment horizontal="right" vertical="center" indent="1"/>
      <protection locked="0"/>
    </xf>
    <xf numFmtId="3" fontId="19" fillId="15" borderId="49" xfId="0" applyNumberFormat="1" applyFont="1" applyFill="1" applyBorder="1" applyAlignment="1" applyProtection="1">
      <alignment horizontal="right" vertical="center" indent="1"/>
      <protection locked="0"/>
    </xf>
    <xf numFmtId="0" fontId="19" fillId="16" borderId="50" xfId="0" applyFont="1" applyFill="1" applyBorder="1" applyAlignment="1">
      <alignment horizontal="left" vertical="center" indent="1"/>
    </xf>
    <xf numFmtId="0" fontId="19" fillId="16" borderId="56" xfId="0" applyFont="1" applyFill="1" applyBorder="1" applyAlignment="1">
      <alignment horizontal="left" vertical="center" wrapText="1" indent="1"/>
    </xf>
    <xf numFmtId="3" fontId="19" fillId="16" borderId="60" xfId="0" applyNumberFormat="1" applyFont="1" applyFill="1" applyBorder="1" applyAlignment="1" applyProtection="1">
      <alignment horizontal="right" vertical="center" indent="1"/>
      <protection locked="0"/>
    </xf>
    <xf numFmtId="3" fontId="19" fillId="16" borderId="51" xfId="0" applyNumberFormat="1" applyFont="1" applyFill="1" applyBorder="1" applyAlignment="1" applyProtection="1">
      <alignment horizontal="right" vertical="center" indent="1"/>
      <protection locked="0"/>
    </xf>
    <xf numFmtId="3" fontId="19" fillId="16" borderId="52" xfId="0" applyNumberFormat="1" applyFont="1" applyFill="1" applyBorder="1" applyAlignment="1" applyProtection="1">
      <alignment horizontal="right" vertical="center" indent="1"/>
      <protection locked="0"/>
    </xf>
    <xf numFmtId="0" fontId="1" fillId="2" borderId="83" xfId="0" applyFont="1" applyFill="1" applyBorder="1" applyAlignment="1">
      <alignment horizontal="right" vertical="center" wrapText="1" indent="2"/>
    </xf>
    <xf numFmtId="0" fontId="1" fillId="2" borderId="84" xfId="0" applyFont="1" applyFill="1" applyBorder="1" applyAlignment="1">
      <alignment horizontal="right" indent="2"/>
    </xf>
    <xf numFmtId="0" fontId="0" fillId="2" borderId="0" xfId="0" applyFill="1" applyAlignment="1">
      <alignment horizontal="right" indent="2"/>
    </xf>
    <xf numFmtId="0" fontId="22" fillId="0" borderId="0" xfId="0" applyFont="1" applyAlignment="1">
      <alignment horizontal="left" vertical="top" wrapText="1"/>
    </xf>
    <xf numFmtId="0" fontId="14" fillId="0" borderId="0" xfId="0" applyFont="1" applyAlignment="1">
      <alignment horizontal="right" vertical="top"/>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7" borderId="82" xfId="0" applyFont="1" applyFill="1" applyBorder="1" applyAlignment="1">
      <alignment horizontal="left" vertical="center" wrapText="1" indent="1"/>
    </xf>
    <xf numFmtId="0" fontId="19" fillId="7" borderId="81" xfId="0" applyFont="1" applyFill="1" applyBorder="1" applyAlignment="1">
      <alignment horizontal="left" vertical="center" wrapText="1" indent="1"/>
    </xf>
    <xf numFmtId="0" fontId="19" fillId="6" borderId="82" xfId="0" applyFont="1" applyFill="1" applyBorder="1" applyAlignment="1">
      <alignment horizontal="left" vertical="center" wrapText="1" indent="1"/>
    </xf>
    <xf numFmtId="0" fontId="19" fillId="6" borderId="81" xfId="0" applyFont="1" applyFill="1" applyBorder="1" applyAlignment="1">
      <alignment horizontal="left" vertical="center" wrapText="1" indent="1"/>
    </xf>
    <xf numFmtId="0" fontId="19" fillId="9" borderId="80" xfId="0" applyFont="1" applyFill="1" applyBorder="1" applyAlignment="1">
      <alignment horizontal="left" vertical="center" wrapText="1" indent="1"/>
    </xf>
    <xf numFmtId="0" fontId="19" fillId="9" borderId="81" xfId="0" applyFont="1" applyFill="1" applyBorder="1" applyAlignment="1">
      <alignment horizontal="left" vertical="center" wrapText="1" indent="1"/>
    </xf>
    <xf numFmtId="0" fontId="19" fillId="8" borderId="82" xfId="0" applyFont="1" applyFill="1" applyBorder="1" applyAlignment="1">
      <alignment horizontal="left" vertical="center" wrapText="1" indent="1"/>
    </xf>
    <xf numFmtId="0" fontId="19" fillId="8" borderId="81" xfId="0" applyFont="1" applyFill="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0">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K9" sqref="K9"/>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40" t="s">
        <v>18</v>
      </c>
      <c r="D2" s="141"/>
      <c r="E2" s="142" t="str">
        <f>IF(MID(TAB!G15,3,1)="1","Polesí Habrůvka",IF(MID(TAB!G15,3,1)="0","Polesí Vranov",IF(MID(TAB!G15,3,1)="3","Polesí Bílovice","zadej číslo MT")))</f>
        <v>Polesí Vranov</v>
      </c>
      <c r="F2" s="143"/>
      <c r="G2" s="143"/>
      <c r="H2" s="31"/>
      <c r="I2" s="39" t="s">
        <v>30</v>
      </c>
      <c r="J2" s="40" t="str">
        <f>TAB!$G$14</f>
        <v>1, 2</v>
      </c>
      <c r="K2" s="32"/>
      <c r="L2" s="51" t="s">
        <v>47</v>
      </c>
      <c r="M2" s="55">
        <f>TAB!$G$15</f>
        <v>11065</v>
      </c>
      <c r="N2" s="48"/>
      <c r="O2" s="48"/>
      <c r="P2" s="129"/>
      <c r="Q2" s="129"/>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44" t="s">
        <v>49</v>
      </c>
      <c r="K3" s="144"/>
      <c r="L3" s="144"/>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132" t="s">
        <v>52</v>
      </c>
      <c r="C6" s="152" t="s">
        <v>11</v>
      </c>
      <c r="D6" s="67" t="s">
        <v>13</v>
      </c>
      <c r="E6" s="77">
        <f>TAB!I4</f>
        <v>0</v>
      </c>
      <c r="F6" s="77">
        <f>TAB!J4</f>
        <v>0</v>
      </c>
      <c r="G6" s="70">
        <f>TAB!K4</f>
        <v>11</v>
      </c>
      <c r="H6" s="70">
        <f>TAB!L4</f>
        <v>1</v>
      </c>
      <c r="I6" s="70">
        <f>TAB!M4</f>
        <v>10</v>
      </c>
      <c r="J6" s="70">
        <f>TAB!N4</f>
        <v>5</v>
      </c>
      <c r="K6" s="70">
        <f>TAB!O4</f>
        <v>10</v>
      </c>
      <c r="L6" s="71">
        <f>TAB!P4</f>
        <v>500</v>
      </c>
      <c r="M6" s="72">
        <f t="shared" ref="M6:M16" si="0">SUM(E6:L6)</f>
        <v>537</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133"/>
      <c r="C7" s="153"/>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133"/>
      <c r="C8" s="127" t="s">
        <v>12</v>
      </c>
      <c r="D8" s="58" t="s">
        <v>13</v>
      </c>
      <c r="E8" s="59">
        <f>TAB!I5</f>
        <v>0</v>
      </c>
      <c r="F8" s="60">
        <f>TAB!J5</f>
        <v>10</v>
      </c>
      <c r="G8" s="60">
        <f>TAB!K5</f>
        <v>5</v>
      </c>
      <c r="H8" s="60">
        <f>TAB!L5</f>
        <v>5</v>
      </c>
      <c r="I8" s="60">
        <f>TAB!M5</f>
        <v>125</v>
      </c>
      <c r="J8" s="60">
        <f>TAB!N5</f>
        <v>100</v>
      </c>
      <c r="K8" s="60">
        <f>TAB!O5</f>
        <v>40</v>
      </c>
      <c r="L8" s="61">
        <f>TAB!P5</f>
        <v>825</v>
      </c>
      <c r="M8" s="62">
        <f t="shared" si="0"/>
        <v>1110</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132" t="s">
        <v>45</v>
      </c>
      <c r="C10" s="152" t="s">
        <v>11</v>
      </c>
      <c r="D10" s="67" t="s">
        <v>13</v>
      </c>
      <c r="E10" s="68">
        <f>TAB!I6</f>
        <v>0</v>
      </c>
      <c r="F10" s="69">
        <f>TAB!J6</f>
        <v>0</v>
      </c>
      <c r="G10" s="70">
        <f>TAB!K6</f>
        <v>0</v>
      </c>
      <c r="H10" s="70">
        <f>TAB!L6</f>
        <v>0</v>
      </c>
      <c r="I10" s="70">
        <f>TAB!M6</f>
        <v>0</v>
      </c>
      <c r="J10" s="70">
        <f>TAB!N6</f>
        <v>0</v>
      </c>
      <c r="K10" s="70">
        <f>TAB!O6</f>
        <v>0</v>
      </c>
      <c r="L10" s="71">
        <f>TAB!P6</f>
        <v>0</v>
      </c>
      <c r="M10" s="72">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33" t="s">
        <v>33</v>
      </c>
      <c r="C12" s="127" t="s">
        <v>12</v>
      </c>
      <c r="D12" s="58" t="s">
        <v>13</v>
      </c>
      <c r="E12" s="76">
        <f>TAB!I7</f>
        <v>0</v>
      </c>
      <c r="F12" s="60">
        <f>TAB!J7</f>
        <v>0</v>
      </c>
      <c r="G12" s="60">
        <f>TAB!K7</f>
        <v>0</v>
      </c>
      <c r="H12" s="60">
        <f>TAB!L7</f>
        <v>0</v>
      </c>
      <c r="I12" s="60">
        <f>TAB!M7</f>
        <v>0</v>
      </c>
      <c r="J12" s="60">
        <f>TAB!N7</f>
        <v>0</v>
      </c>
      <c r="K12" s="60">
        <f>TAB!O7</f>
        <v>0</v>
      </c>
      <c r="L12" s="61">
        <f>TAB!P7</f>
        <v>0</v>
      </c>
      <c r="M12" s="62">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x14ac:dyDescent="0.2">
      <c r="B14" s="132" t="s">
        <v>44</v>
      </c>
      <c r="C14" s="152" t="s">
        <v>11</v>
      </c>
      <c r="D14" s="11" t="s">
        <v>13</v>
      </c>
      <c r="E14" s="45">
        <f>TAB!I8</f>
        <v>0</v>
      </c>
      <c r="F14" s="46">
        <f>TAB!J8</f>
        <v>0</v>
      </c>
      <c r="G14" s="41">
        <f>TAB!K8</f>
        <v>0</v>
      </c>
      <c r="H14" s="41">
        <f>TAB!L8</f>
        <v>0</v>
      </c>
      <c r="I14" s="41">
        <f>TAB!M8</f>
        <v>0</v>
      </c>
      <c r="J14" s="41">
        <f>TAB!N8</f>
        <v>5</v>
      </c>
      <c r="K14" s="41">
        <f>TAB!O8</f>
        <v>5</v>
      </c>
      <c r="L14" s="42">
        <f>TAB!P8</f>
        <v>200</v>
      </c>
      <c r="M14" s="12">
        <f t="shared" si="0"/>
        <v>210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x14ac:dyDescent="0.2">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x14ac:dyDescent="0.2">
      <c r="B16" s="133"/>
      <c r="C16" s="127" t="s">
        <v>12</v>
      </c>
      <c r="D16" s="15" t="s">
        <v>13</v>
      </c>
      <c r="E16" s="47">
        <f>TAB!I9</f>
        <v>0</v>
      </c>
      <c r="F16" s="43">
        <f>TAB!J9</f>
        <v>0</v>
      </c>
      <c r="G16" s="43">
        <f>TAB!K9</f>
        <v>0</v>
      </c>
      <c r="H16" s="43">
        <f>TAB!L9</f>
        <v>100</v>
      </c>
      <c r="I16" s="43">
        <f>TAB!M9</f>
        <v>50</v>
      </c>
      <c r="J16" s="43">
        <f>TAB!N9</f>
        <v>5</v>
      </c>
      <c r="K16" s="43">
        <f>TAB!O9</f>
        <v>805</v>
      </c>
      <c r="L16" s="44">
        <f>TAB!P9</f>
        <v>600</v>
      </c>
      <c r="M16" s="16">
        <f t="shared" si="0"/>
        <v>1560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x14ac:dyDescent="0.25">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x14ac:dyDescent="0.2">
      <c r="B18" s="132" t="s">
        <v>46</v>
      </c>
      <c r="C18" s="152" t="s">
        <v>11</v>
      </c>
      <c r="D18" s="67" t="s">
        <v>13</v>
      </c>
      <c r="E18" s="68">
        <f>TAB!I10</f>
        <v>0</v>
      </c>
      <c r="F18" s="68">
        <f>TAB!J10</f>
        <v>0</v>
      </c>
      <c r="G18" s="68">
        <f>TAB!K10</f>
        <v>0</v>
      </c>
      <c r="H18" s="68">
        <f>TAB!L10</f>
        <v>0</v>
      </c>
      <c r="I18" s="68">
        <f>TAB!M10</f>
        <v>5</v>
      </c>
      <c r="J18" s="68">
        <f>TAB!N10</f>
        <v>5</v>
      </c>
      <c r="K18" s="68">
        <f>TAB!O10</f>
        <v>5</v>
      </c>
      <c r="L18" s="68">
        <f>TAB!P10</f>
        <v>5</v>
      </c>
      <c r="M18" s="72">
        <f t="shared" ref="M18" si="3">SUM(E18:L18)</f>
        <v>20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x14ac:dyDescent="0.2">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x14ac:dyDescent="0.2">
      <c r="B20" s="133"/>
      <c r="C20" s="127" t="s">
        <v>12</v>
      </c>
      <c r="D20" s="58" t="s">
        <v>13</v>
      </c>
      <c r="E20" s="76">
        <f>TAB!I11</f>
        <v>0</v>
      </c>
      <c r="F20" s="76">
        <f>TAB!J11</f>
        <v>0</v>
      </c>
      <c r="G20" s="76">
        <f>TAB!K11</f>
        <v>0</v>
      </c>
      <c r="H20" s="76">
        <f>TAB!L11</f>
        <v>0</v>
      </c>
      <c r="I20" s="76">
        <f>TAB!M11</f>
        <v>0</v>
      </c>
      <c r="J20" s="76">
        <f>TAB!N11</f>
        <v>5</v>
      </c>
      <c r="K20" s="76">
        <f>TAB!O11</f>
        <v>5</v>
      </c>
      <c r="L20" s="76">
        <f>TAB!P11</f>
        <v>125</v>
      </c>
      <c r="M20" s="62">
        <f t="shared" ref="M20" si="4">SUM(E20:L20)</f>
        <v>135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x14ac:dyDescent="0.25">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x14ac:dyDescent="0.2">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dxfId="39" priority="156">
      <formula>$E$6&gt;0</formula>
    </cfRule>
    <cfRule type="expression" dxfId="38" priority="157">
      <formula>$E$6=0</formula>
    </cfRule>
  </conditionalFormatting>
  <conditionalFormatting sqref="F7">
    <cfRule type="expression" dxfId="37" priority="154">
      <formula>$F$6&gt;0</formula>
    </cfRule>
    <cfRule type="expression" dxfId="36" priority="155">
      <formula>$F$6=0</formula>
    </cfRule>
  </conditionalFormatting>
  <conditionalFormatting sqref="G7">
    <cfRule type="expression" dxfId="35" priority="152">
      <formula>$G$6&gt;0</formula>
    </cfRule>
    <cfRule type="expression" dxfId="34" priority="153">
      <formula>$G$6=0</formula>
    </cfRule>
  </conditionalFormatting>
  <conditionalFormatting sqref="H7">
    <cfRule type="expression" dxfId="33" priority="150">
      <formula>$H$6&gt;0</formula>
    </cfRule>
    <cfRule type="expression" dxfId="32" priority="151">
      <formula>$H$6=0</formula>
    </cfRule>
  </conditionalFormatting>
  <conditionalFormatting sqref="I7:J7">
    <cfRule type="expression" dxfId="31" priority="148">
      <formula>$I$6&gt;0</formula>
    </cfRule>
    <cfRule type="expression" dxfId="30" priority="149">
      <formula>$I$6=0</formula>
    </cfRule>
  </conditionalFormatting>
  <conditionalFormatting sqref="K7">
    <cfRule type="expression" dxfId="29" priority="145">
      <formula>$K$6&gt;0</formula>
    </cfRule>
    <cfRule type="expression" dxfId="28" priority="146">
      <formula>$K$6=0</formula>
    </cfRule>
  </conditionalFormatting>
  <conditionalFormatting sqref="L7">
    <cfRule type="expression" dxfId="27" priority="143">
      <formula>$L$6&gt;0</formula>
    </cfRule>
    <cfRule type="expression" dxfId="26" priority="144">
      <formula>$L$6=0</formula>
    </cfRule>
  </conditionalFormatting>
  <conditionalFormatting sqref="E9">
    <cfRule type="expression" dxfId="25" priority="125">
      <formula>$E$8&gt;0</formula>
    </cfRule>
    <cfRule type="expression" dxfId="24" priority="127">
      <formula>$E$8=0</formula>
    </cfRule>
  </conditionalFormatting>
  <conditionalFormatting sqref="F9">
    <cfRule type="expression" dxfId="23" priority="124">
      <formula>$F$8&gt;0</formula>
    </cfRule>
    <cfRule type="expression" dxfId="22" priority="126">
      <formula>$F$8=0</formula>
    </cfRule>
  </conditionalFormatting>
  <conditionalFormatting sqref="G9">
    <cfRule type="expression" dxfId="21" priority="122">
      <formula>$G$8&gt;0</formula>
    </cfRule>
    <cfRule type="expression" dxfId="20" priority="123">
      <formula>$G$8=0</formula>
    </cfRule>
  </conditionalFormatting>
  <conditionalFormatting sqref="H9">
    <cfRule type="expression" dxfId="19" priority="120">
      <formula>$H$8&gt;0</formula>
    </cfRule>
    <cfRule type="expression" dxfId="18" priority="121">
      <formula>$H$8=0</formula>
    </cfRule>
  </conditionalFormatting>
  <conditionalFormatting sqref="I9">
    <cfRule type="expression" dxfId="17" priority="118">
      <formula>$I$8&gt;0</formula>
    </cfRule>
    <cfRule type="expression" dxfId="16" priority="119">
      <formula>$I$8=0</formula>
    </cfRule>
  </conditionalFormatting>
  <conditionalFormatting sqref="J9">
    <cfRule type="expression" dxfId="15" priority="116">
      <formula>$J$8&gt;0</formula>
    </cfRule>
    <cfRule type="expression" dxfId="14" priority="117">
      <formula>$J$8=0</formula>
    </cfRule>
  </conditionalFormatting>
  <conditionalFormatting sqref="K9:L9">
    <cfRule type="expression" dxfId="13" priority="114">
      <formula>$K$8</formula>
    </cfRule>
    <cfRule type="expression" dxfId="12" priority="115">
      <formula>$K$8=0</formula>
    </cfRule>
  </conditionalFormatting>
  <conditionalFormatting sqref="E11:L11">
    <cfRule type="expression" dxfId="11" priority="12">
      <formula>E10=0</formula>
    </cfRule>
  </conditionalFormatting>
  <conditionalFormatting sqref="E11:L11">
    <cfRule type="expression" dxfId="10" priority="11">
      <formula>E10&gt;0</formula>
    </cfRule>
  </conditionalFormatting>
  <conditionalFormatting sqref="E13:L13">
    <cfRule type="expression" dxfId="9" priority="9">
      <formula>E12=0</formula>
    </cfRule>
    <cfRule type="expression" dxfId="8" priority="10">
      <formula>E12&gt;0</formula>
    </cfRule>
  </conditionalFormatting>
  <conditionalFormatting sqref="E15:L15">
    <cfRule type="expression" dxfId="7" priority="8">
      <formula>E14=0</formula>
    </cfRule>
  </conditionalFormatting>
  <conditionalFormatting sqref="E15:L15">
    <cfRule type="expression" dxfId="6" priority="7">
      <formula>E14&gt;0</formula>
    </cfRule>
  </conditionalFormatting>
  <conditionalFormatting sqref="E17:L17">
    <cfRule type="expression" dxfId="5" priority="5">
      <formula>E16&gt;0</formula>
    </cfRule>
    <cfRule type="expression" dxfId="4" priority="6">
      <formula>E16=0</formula>
    </cfRule>
  </conditionalFormatting>
  <conditionalFormatting sqref="E19:L19">
    <cfRule type="expression" dxfId="3" priority="4">
      <formula>E18=0</formula>
    </cfRule>
  </conditionalFormatting>
  <conditionalFormatting sqref="E19:L19">
    <cfRule type="expression" dxfId="2" priority="3">
      <formula>E18&gt;0</formula>
    </cfRule>
  </conditionalFormatting>
  <conditionalFormatting sqref="E21:L21">
    <cfRule type="expression" dxfId="1" priority="1">
      <formula>E20&gt;0</formula>
    </cfRule>
    <cfRule type="expression" dxfId="0" priority="2">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workbookViewId="0">
      <selection activeCell="N5" sqref="N5"/>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73" t="s">
        <v>35</v>
      </c>
      <c r="F2" s="174"/>
      <c r="G2" s="169" t="s">
        <v>7</v>
      </c>
      <c r="H2" s="170"/>
      <c r="I2" s="158" t="s">
        <v>36</v>
      </c>
      <c r="J2" s="159"/>
      <c r="K2" s="159"/>
      <c r="L2" s="159"/>
      <c r="M2" s="159"/>
      <c r="N2" s="159"/>
      <c r="O2" s="159"/>
      <c r="P2" s="160"/>
    </row>
    <row r="3" spans="2:16" ht="20.25" customHeight="1" thickBot="1" x14ac:dyDescent="0.3">
      <c r="B3" t="s">
        <v>20</v>
      </c>
      <c r="D3">
        <v>1</v>
      </c>
      <c r="E3" s="175"/>
      <c r="F3" s="176"/>
      <c r="G3" s="171"/>
      <c r="H3" s="172"/>
      <c r="I3" s="56" t="s">
        <v>0</v>
      </c>
      <c r="J3" s="52" t="s">
        <v>2</v>
      </c>
      <c r="K3" s="52" t="s">
        <v>3</v>
      </c>
      <c r="L3" s="52" t="s">
        <v>4</v>
      </c>
      <c r="M3" s="52" t="s">
        <v>5</v>
      </c>
      <c r="N3" s="52" t="s">
        <v>6</v>
      </c>
      <c r="O3" s="52" t="s">
        <v>32</v>
      </c>
      <c r="P3" s="53" t="s">
        <v>1</v>
      </c>
    </row>
    <row r="4" spans="2:16" ht="30" customHeight="1" thickTop="1" x14ac:dyDescent="0.25">
      <c r="B4" t="s">
        <v>22</v>
      </c>
      <c r="D4">
        <v>2</v>
      </c>
      <c r="E4" s="177">
        <v>1</v>
      </c>
      <c r="F4" s="165" t="s">
        <v>43</v>
      </c>
      <c r="G4" s="82" t="s">
        <v>11</v>
      </c>
      <c r="H4" s="83" t="s">
        <v>37</v>
      </c>
      <c r="I4" s="84"/>
      <c r="J4" s="85"/>
      <c r="K4" s="85">
        <v>11</v>
      </c>
      <c r="L4" s="85">
        <v>1</v>
      </c>
      <c r="M4" s="85">
        <v>10</v>
      </c>
      <c r="N4" s="85">
        <v>5</v>
      </c>
      <c r="O4" s="85">
        <v>10</v>
      </c>
      <c r="P4" s="86">
        <v>500</v>
      </c>
    </row>
    <row r="5" spans="2:16" ht="30" customHeight="1" thickBot="1" x14ac:dyDescent="0.3">
      <c r="B5" t="s">
        <v>21</v>
      </c>
      <c r="D5">
        <v>3</v>
      </c>
      <c r="E5" s="178"/>
      <c r="F5" s="166"/>
      <c r="G5" s="87" t="s">
        <v>12</v>
      </c>
      <c r="H5" s="88" t="s">
        <v>37</v>
      </c>
      <c r="I5" s="89"/>
      <c r="J5" s="90">
        <v>10</v>
      </c>
      <c r="K5" s="90">
        <v>5</v>
      </c>
      <c r="L5" s="90">
        <v>5</v>
      </c>
      <c r="M5" s="90">
        <v>125</v>
      </c>
      <c r="N5" s="90">
        <v>100</v>
      </c>
      <c r="O5" s="90">
        <v>40</v>
      </c>
      <c r="P5" s="91">
        <v>825</v>
      </c>
    </row>
    <row r="6" spans="2:16" ht="30" customHeight="1" thickTop="1" x14ac:dyDescent="0.25">
      <c r="E6" s="177">
        <v>2</v>
      </c>
      <c r="F6" s="161" t="s">
        <v>40</v>
      </c>
      <c r="G6" s="92" t="s">
        <v>11</v>
      </c>
      <c r="H6" s="93" t="s">
        <v>37</v>
      </c>
      <c r="I6" s="94"/>
      <c r="J6" s="95"/>
      <c r="K6" s="95"/>
      <c r="L6" s="95"/>
      <c r="M6" s="95"/>
      <c r="N6" s="95"/>
      <c r="O6" s="95"/>
      <c r="P6" s="96"/>
    </row>
    <row r="7" spans="2:16" ht="30" customHeight="1" thickBot="1" x14ac:dyDescent="0.3">
      <c r="E7" s="178"/>
      <c r="F7" s="162"/>
      <c r="G7" s="97" t="s">
        <v>12</v>
      </c>
      <c r="H7" s="98" t="s">
        <v>37</v>
      </c>
      <c r="I7" s="99"/>
      <c r="J7" s="100"/>
      <c r="K7" s="100"/>
      <c r="L7" s="100"/>
      <c r="M7" s="100"/>
      <c r="N7" s="100"/>
      <c r="O7" s="100"/>
      <c r="P7" s="101"/>
    </row>
    <row r="8" spans="2:16" ht="30" customHeight="1" thickTop="1" x14ac:dyDescent="0.25">
      <c r="D8">
        <v>4</v>
      </c>
      <c r="E8" s="177">
        <v>3</v>
      </c>
      <c r="F8" s="167" t="s">
        <v>42</v>
      </c>
      <c r="G8" s="102" t="s">
        <v>11</v>
      </c>
      <c r="H8" s="103" t="s">
        <v>37</v>
      </c>
      <c r="I8" s="104"/>
      <c r="J8" s="105"/>
      <c r="K8" s="105"/>
      <c r="L8" s="105"/>
      <c r="M8" s="105"/>
      <c r="N8" s="105">
        <v>5</v>
      </c>
      <c r="O8" s="105">
        <v>5</v>
      </c>
      <c r="P8" s="106">
        <v>200</v>
      </c>
    </row>
    <row r="9" spans="2:16" ht="30" customHeight="1" thickBot="1" x14ac:dyDescent="0.3">
      <c r="D9">
        <v>5</v>
      </c>
      <c r="E9" s="178"/>
      <c r="F9" s="168"/>
      <c r="G9" s="107" t="s">
        <v>12</v>
      </c>
      <c r="H9" s="108" t="s">
        <v>37</v>
      </c>
      <c r="I9" s="109"/>
      <c r="J9" s="110"/>
      <c r="K9" s="110"/>
      <c r="L9" s="110">
        <v>100</v>
      </c>
      <c r="M9" s="110">
        <v>50</v>
      </c>
      <c r="N9" s="110">
        <v>5</v>
      </c>
      <c r="O9" s="110">
        <v>805</v>
      </c>
      <c r="P9" s="111">
        <v>600</v>
      </c>
    </row>
    <row r="10" spans="2:16" ht="30" customHeight="1" thickTop="1" x14ac:dyDescent="0.25">
      <c r="E10" s="177">
        <v>4</v>
      </c>
      <c r="F10" s="163" t="s">
        <v>41</v>
      </c>
      <c r="G10" s="112" t="s">
        <v>11</v>
      </c>
      <c r="H10" s="113" t="s">
        <v>37</v>
      </c>
      <c r="I10" s="114"/>
      <c r="J10" s="115"/>
      <c r="K10" s="115"/>
      <c r="L10" s="115"/>
      <c r="M10" s="115">
        <v>5</v>
      </c>
      <c r="N10" s="115">
        <v>5</v>
      </c>
      <c r="O10" s="115">
        <v>5</v>
      </c>
      <c r="P10" s="116">
        <v>5</v>
      </c>
    </row>
    <row r="11" spans="2:16" ht="30" customHeight="1" thickBot="1" x14ac:dyDescent="0.3">
      <c r="E11" s="178"/>
      <c r="F11" s="164"/>
      <c r="G11" s="117" t="s">
        <v>12</v>
      </c>
      <c r="H11" s="118" t="s">
        <v>37</v>
      </c>
      <c r="I11" s="119"/>
      <c r="J11" s="120"/>
      <c r="K11" s="120"/>
      <c r="L11" s="120"/>
      <c r="M11" s="120"/>
      <c r="N11" s="120">
        <v>5</v>
      </c>
      <c r="O11" s="120">
        <v>5</v>
      </c>
      <c r="P11" s="121">
        <v>125</v>
      </c>
    </row>
    <row r="12" spans="2:16" ht="15" customHeight="1" thickTop="1" x14ac:dyDescent="0.25">
      <c r="F12" s="26"/>
    </row>
    <row r="13" spans="2:16" x14ac:dyDescent="0.25">
      <c r="F13" s="122" t="s">
        <v>39</v>
      </c>
      <c r="G13" s="79" t="s">
        <v>20</v>
      </c>
    </row>
    <row r="14" spans="2:16" x14ac:dyDescent="0.25">
      <c r="F14" s="123" t="s">
        <v>38</v>
      </c>
      <c r="G14" s="80" t="s">
        <v>53</v>
      </c>
    </row>
    <row r="15" spans="2:16" x14ac:dyDescent="0.25">
      <c r="F15" s="123" t="s">
        <v>50</v>
      </c>
      <c r="G15" s="80">
        <v>11065</v>
      </c>
    </row>
    <row r="16" spans="2:16" x14ac:dyDescent="0.25">
      <c r="F16" s="124" t="s">
        <v>51</v>
      </c>
      <c r="G16" s="81">
        <v>44286</v>
      </c>
    </row>
    <row r="21" spans="6:6" x14ac:dyDescent="0.25">
      <c r="F21">
        <f>COUNT(TAB!I4:P4,TAB!I5:P5,TAB!I6:P6,TAB!I7:P7,TAB!I8:P8,TAB!I9:P9,TAB!I10:P10,TAB!I11:P11)</f>
        <v>28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Nabídkový list</vt:lpstr>
      <vt:lpstr>List2</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2020-06-22T14:20:41Z</cp:lastPrinted>
  <dcterms:created xsi:type="dcterms:W3CDTF">2013-01-18T12:08:53Z</dcterms:created>
  <dcterms:modified xsi:type="dcterms:W3CDTF">2020-12-09T13:10:46Z</dcterms:modified>
</cp:coreProperties>
</file>